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hidePivotFieldList="1"/>
  <mc:AlternateContent xmlns:mc="http://schemas.openxmlformats.org/markup-compatibility/2006">
    <mc:Choice Requires="x15">
      <x15ac:absPath xmlns:x15ac="http://schemas.microsoft.com/office/spreadsheetml/2010/11/ac" url="E:\Future_of_the_Colorado_River_Project\UpperBasinConsumptiveUses\"/>
    </mc:Choice>
  </mc:AlternateContent>
  <xr:revisionPtr revIDLastSave="0" documentId="13_ncr:1_{4B4ADCAE-D909-490D-85AC-44FEEDD0285F}" xr6:coauthVersionLast="45" xr6:coauthVersionMax="45" xr10:uidLastSave="{00000000-0000-0000-0000-000000000000}"/>
  <bookViews>
    <workbookView xWindow="-108" yWindow="-108" windowWidth="23256" windowHeight="12576" tabRatio="858" firstSheet="6" activeTab="14" xr2:uid="{00000000-000D-0000-FFFF-FFFF00000000}"/>
  </bookViews>
  <sheets>
    <sheet name="ReadMe" sheetId="14" r:id="rId1"/>
    <sheet name="UB Depletion Plot" sheetId="15" r:id="rId2"/>
    <sheet name="CRSP Reservoir Evaporation Plot" sheetId="16" r:id="rId3"/>
    <sheet name="Upper Colorado River Depeletion" sheetId="7" r:id="rId4"/>
    <sheet name="Upper Colorado River ResEvap" sheetId="13" r:id="rId5"/>
    <sheet name="Consumptive Uses" sheetId="2" r:id="rId6"/>
    <sheet name="UCRC 1996" sheetId="11" r:id="rId7"/>
    <sheet name="UCRC 1999" sheetId="12" r:id="rId8"/>
    <sheet name="UCRC 2007" sheetId="4" r:id="rId9"/>
    <sheet name="UCRC 2016" sheetId="6" r:id="rId10"/>
    <sheet name="BOR 1981" sheetId="9" r:id="rId11"/>
    <sheet name="BOR 1984" sheetId="10" r:id="rId12"/>
    <sheet name="BOR-CRSS (6 scenarios) " sheetId="3" r:id="rId13"/>
    <sheet name="CRSP evap (midium gross rate)" sheetId="17" r:id="rId14"/>
    <sheet name="CRSP evap (lowest gross rate)" sheetId="24" r:id="rId15"/>
    <sheet name="CRSP evap (highest gross rate)" sheetId="25" r:id="rId16"/>
    <sheet name="CRSP Gross Evaporation Plot" sheetId="26" r:id="rId17"/>
    <sheet name="CRSP evap (gross rate in CRSS)" sheetId="19" r:id="rId18"/>
    <sheet name="CRSP evap (rate in CRSS 2007)" sheetId="23" r:id="rId19"/>
    <sheet name="CRSP evap (PeriodicNetEvapCRSS)" sheetId="18" r:id="rId20"/>
    <sheet name="Estimate Powell evapRate (CU&amp;L)" sheetId="21" r:id="rId21"/>
    <sheet name="Jacoby 1977 fig 16" sheetId="22" r:id="rId2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586" i="25" l="1"/>
  <c r="L585" i="25"/>
  <c r="L584" i="25"/>
  <c r="L583" i="25"/>
  <c r="L582" i="25"/>
  <c r="L581" i="25"/>
  <c r="L580" i="25"/>
  <c r="L579" i="25"/>
  <c r="L578" i="25"/>
  <c r="L577" i="25"/>
  <c r="L576" i="25"/>
  <c r="L575" i="25"/>
  <c r="L574" i="25"/>
  <c r="L573" i="25"/>
  <c r="L572" i="25"/>
  <c r="L571" i="25"/>
  <c r="L570" i="25"/>
  <c r="L569" i="25"/>
  <c r="L568" i="25"/>
  <c r="L567" i="25"/>
  <c r="L566" i="25"/>
  <c r="L565" i="25"/>
  <c r="L564" i="25"/>
  <c r="L563" i="25"/>
  <c r="L562" i="25"/>
  <c r="L561" i="25"/>
  <c r="L560" i="25"/>
  <c r="L559" i="25"/>
  <c r="L558" i="25"/>
  <c r="L557" i="25"/>
  <c r="L556" i="25"/>
  <c r="L555" i="25"/>
  <c r="L554" i="25"/>
  <c r="L553" i="25"/>
  <c r="L552" i="25"/>
  <c r="L551" i="25"/>
  <c r="L550" i="25"/>
  <c r="L549" i="25"/>
  <c r="L548" i="25"/>
  <c r="L547" i="25"/>
  <c r="L546" i="25"/>
  <c r="L545" i="25"/>
  <c r="L544" i="25"/>
  <c r="L543" i="25"/>
  <c r="L542" i="25"/>
  <c r="L541" i="25"/>
  <c r="L540" i="25"/>
  <c r="L539" i="25"/>
  <c r="L538" i="25"/>
  <c r="L537" i="25"/>
  <c r="L536" i="25"/>
  <c r="L535" i="25"/>
  <c r="L534" i="25"/>
  <c r="L533" i="25"/>
  <c r="L532" i="25"/>
  <c r="L531" i="25"/>
  <c r="L530" i="25"/>
  <c r="L529" i="25"/>
  <c r="L528" i="25"/>
  <c r="L527" i="25"/>
  <c r="L526" i="25"/>
  <c r="L525" i="25"/>
  <c r="L524" i="25"/>
  <c r="L523" i="25"/>
  <c r="L522" i="25"/>
  <c r="L521" i="25"/>
  <c r="L520" i="25"/>
  <c r="L519" i="25"/>
  <c r="L518" i="25"/>
  <c r="L517" i="25"/>
  <c r="L516" i="25"/>
  <c r="L515" i="25"/>
  <c r="L514" i="25"/>
  <c r="L513" i="25"/>
  <c r="L512" i="25"/>
  <c r="L511" i="25"/>
  <c r="L510" i="25"/>
  <c r="L509" i="25"/>
  <c r="L508" i="25"/>
  <c r="L507" i="25"/>
  <c r="L506" i="25"/>
  <c r="L505" i="25"/>
  <c r="L504" i="25"/>
  <c r="L503" i="25"/>
  <c r="L502" i="25"/>
  <c r="L501" i="25"/>
  <c r="L500" i="25"/>
  <c r="L499" i="25"/>
  <c r="L498" i="25"/>
  <c r="L497" i="25"/>
  <c r="L496" i="25"/>
  <c r="L495" i="25"/>
  <c r="L494" i="25"/>
  <c r="L493" i="25"/>
  <c r="L492" i="25"/>
  <c r="L491" i="25"/>
  <c r="L490" i="25"/>
  <c r="L489" i="25"/>
  <c r="L488" i="25"/>
  <c r="L487" i="25"/>
  <c r="L486" i="25"/>
  <c r="L485" i="25"/>
  <c r="L484" i="25"/>
  <c r="L483" i="25"/>
  <c r="L482" i="25"/>
  <c r="L481" i="25"/>
  <c r="L480" i="25"/>
  <c r="L479" i="25"/>
  <c r="L478" i="25"/>
  <c r="L477" i="25"/>
  <c r="L476" i="25"/>
  <c r="L475" i="25"/>
  <c r="L474" i="25"/>
  <c r="L473" i="25"/>
  <c r="L472" i="25"/>
  <c r="L471" i="25"/>
  <c r="L470" i="25"/>
  <c r="L469" i="25"/>
  <c r="L468" i="25"/>
  <c r="L467" i="25"/>
  <c r="L466" i="25"/>
  <c r="L465" i="25"/>
  <c r="L464" i="25"/>
  <c r="L463" i="25"/>
  <c r="L462" i="25"/>
  <c r="L461" i="25"/>
  <c r="L460" i="25"/>
  <c r="L459" i="25"/>
  <c r="L458" i="25"/>
  <c r="L457" i="25"/>
  <c r="L456" i="25"/>
  <c r="L455" i="25"/>
  <c r="L454" i="25"/>
  <c r="L453" i="25"/>
  <c r="L452" i="25"/>
  <c r="L451" i="25"/>
  <c r="L450" i="25"/>
  <c r="L449" i="25"/>
  <c r="L448" i="25"/>
  <c r="L447" i="25"/>
  <c r="L446" i="25"/>
  <c r="L445" i="25"/>
  <c r="L444" i="25"/>
  <c r="L443" i="25"/>
  <c r="L442" i="25"/>
  <c r="L441" i="25"/>
  <c r="L440" i="25"/>
  <c r="L439" i="25"/>
  <c r="L438" i="25"/>
  <c r="L437" i="25"/>
  <c r="L436" i="25"/>
  <c r="L435" i="25"/>
  <c r="L434" i="25"/>
  <c r="L433" i="25"/>
  <c r="L432" i="25"/>
  <c r="L431" i="25"/>
  <c r="L430" i="25"/>
  <c r="L429" i="25"/>
  <c r="L428" i="25"/>
  <c r="L427" i="25"/>
  <c r="L426" i="25"/>
  <c r="L425" i="25"/>
  <c r="L424" i="25"/>
  <c r="L423" i="25"/>
  <c r="L422" i="25"/>
  <c r="L421" i="25"/>
  <c r="L420" i="25"/>
  <c r="L419" i="25"/>
  <c r="L418" i="25"/>
  <c r="L417" i="25"/>
  <c r="L416" i="25"/>
  <c r="L415" i="25"/>
  <c r="L414" i="25"/>
  <c r="L413" i="25"/>
  <c r="L412" i="25"/>
  <c r="L411" i="25"/>
  <c r="L410" i="25"/>
  <c r="L409" i="25"/>
  <c r="L408" i="25"/>
  <c r="L407" i="25"/>
  <c r="L406" i="25"/>
  <c r="L405" i="25"/>
  <c r="L404" i="25"/>
  <c r="L403" i="25"/>
  <c r="L402" i="25"/>
  <c r="L401" i="25"/>
  <c r="L400" i="25"/>
  <c r="L399" i="25"/>
  <c r="L398" i="25"/>
  <c r="L397" i="25"/>
  <c r="L396" i="25"/>
  <c r="L395" i="25"/>
  <c r="L394" i="25"/>
  <c r="L393" i="25"/>
  <c r="L392" i="25"/>
  <c r="L391" i="25"/>
  <c r="L390" i="25"/>
  <c r="L389" i="25"/>
  <c r="L388" i="25"/>
  <c r="L387" i="25"/>
  <c r="L386" i="25"/>
  <c r="L385" i="25"/>
  <c r="L384" i="25"/>
  <c r="L383" i="25"/>
  <c r="L382" i="25"/>
  <c r="L381" i="25"/>
  <c r="L380" i="25"/>
  <c r="L379" i="25"/>
  <c r="L378" i="25"/>
  <c r="L377" i="25"/>
  <c r="L376" i="25"/>
  <c r="L375" i="25"/>
  <c r="L374" i="25"/>
  <c r="L373" i="25"/>
  <c r="L372" i="25"/>
  <c r="L371" i="25"/>
  <c r="L370" i="25"/>
  <c r="L369" i="25"/>
  <c r="L368" i="25"/>
  <c r="L367" i="25"/>
  <c r="L366" i="25"/>
  <c r="L365" i="25"/>
  <c r="L364" i="25"/>
  <c r="L363" i="25"/>
  <c r="L362" i="25"/>
  <c r="L361" i="25"/>
  <c r="L360" i="25"/>
  <c r="L359" i="25"/>
  <c r="L358" i="25"/>
  <c r="L357" i="25"/>
  <c r="L356" i="25"/>
  <c r="L355" i="25"/>
  <c r="L354" i="25"/>
  <c r="L353" i="25"/>
  <c r="L352" i="25"/>
  <c r="L351" i="25"/>
  <c r="L350" i="25"/>
  <c r="L349" i="25"/>
  <c r="L348" i="25"/>
  <c r="L347" i="25"/>
  <c r="L346" i="25"/>
  <c r="L345" i="25"/>
  <c r="L344" i="25"/>
  <c r="L343" i="25"/>
  <c r="L342" i="25"/>
  <c r="L341" i="25"/>
  <c r="L340" i="25"/>
  <c r="L339" i="25"/>
  <c r="L338" i="25"/>
  <c r="L337" i="25"/>
  <c r="L336" i="25"/>
  <c r="L335" i="25"/>
  <c r="L334" i="25"/>
  <c r="L333" i="25"/>
  <c r="L332" i="25"/>
  <c r="L331" i="25"/>
  <c r="L330" i="25"/>
  <c r="L329" i="25"/>
  <c r="L328" i="25"/>
  <c r="L327" i="25"/>
  <c r="L326" i="25"/>
  <c r="L325" i="25"/>
  <c r="L324" i="25"/>
  <c r="L323" i="25"/>
  <c r="L322" i="25"/>
  <c r="L321" i="25"/>
  <c r="L320" i="25"/>
  <c r="L319" i="25"/>
  <c r="L318" i="25"/>
  <c r="L317" i="25"/>
  <c r="L316" i="25"/>
  <c r="L315" i="25"/>
  <c r="L314" i="25"/>
  <c r="L313" i="25"/>
  <c r="L312" i="25"/>
  <c r="L311" i="25"/>
  <c r="L310" i="25"/>
  <c r="L309" i="25"/>
  <c r="L308" i="25"/>
  <c r="L307" i="25"/>
  <c r="L306" i="25"/>
  <c r="L305" i="25"/>
  <c r="L304" i="25"/>
  <c r="L303" i="25"/>
  <c r="L302" i="25"/>
  <c r="L301" i="25"/>
  <c r="L300" i="25"/>
  <c r="L299" i="25"/>
  <c r="L298" i="25"/>
  <c r="L297" i="25"/>
  <c r="L296" i="25"/>
  <c r="L295" i="25"/>
  <c r="L294" i="25"/>
  <c r="L293" i="25"/>
  <c r="L292" i="25"/>
  <c r="L291" i="25"/>
  <c r="L290" i="25"/>
  <c r="L289" i="25"/>
  <c r="L288" i="25"/>
  <c r="L287" i="25"/>
  <c r="L286" i="25"/>
  <c r="L285" i="25"/>
  <c r="L284" i="25"/>
  <c r="L283" i="25"/>
  <c r="L282" i="25"/>
  <c r="L281" i="25"/>
  <c r="L280" i="25"/>
  <c r="L279" i="25"/>
  <c r="L278" i="25"/>
  <c r="L277" i="25"/>
  <c r="L276" i="25"/>
  <c r="L275" i="25"/>
  <c r="L274" i="25"/>
  <c r="L273" i="25"/>
  <c r="L272" i="25"/>
  <c r="L271" i="25"/>
  <c r="L270" i="25"/>
  <c r="L269" i="25"/>
  <c r="L268" i="25"/>
  <c r="L267" i="25"/>
  <c r="L266" i="25"/>
  <c r="L265" i="25"/>
  <c r="L264" i="25"/>
  <c r="L263" i="25"/>
  <c r="L262" i="25"/>
  <c r="L261" i="25"/>
  <c r="L260" i="25"/>
  <c r="L259" i="25"/>
  <c r="L258" i="25"/>
  <c r="L257" i="25"/>
  <c r="L256" i="25"/>
  <c r="L255" i="25"/>
  <c r="L254" i="25"/>
  <c r="L253" i="25"/>
  <c r="L252" i="25"/>
  <c r="L251" i="25"/>
  <c r="L250" i="25"/>
  <c r="L249" i="25"/>
  <c r="L248" i="25"/>
  <c r="L247" i="25"/>
  <c r="L246" i="25"/>
  <c r="L245" i="25"/>
  <c r="L244" i="25"/>
  <c r="L243" i="25"/>
  <c r="L242" i="25"/>
  <c r="L241" i="25"/>
  <c r="L240" i="25"/>
  <c r="L239" i="25"/>
  <c r="L238" i="25"/>
  <c r="L237" i="25"/>
  <c r="L236" i="25"/>
  <c r="L235" i="25"/>
  <c r="L234" i="25"/>
  <c r="L233" i="25"/>
  <c r="L232" i="25"/>
  <c r="L231" i="25"/>
  <c r="L230" i="25"/>
  <c r="L229" i="25"/>
  <c r="L228" i="25"/>
  <c r="L227" i="25"/>
  <c r="L226" i="25"/>
  <c r="L225" i="25"/>
  <c r="L224" i="25"/>
  <c r="L223" i="25"/>
  <c r="L222" i="25"/>
  <c r="L221" i="25"/>
  <c r="L220" i="25"/>
  <c r="L219" i="25"/>
  <c r="L218" i="25"/>
  <c r="L217" i="25"/>
  <c r="L216" i="25"/>
  <c r="L215" i="25"/>
  <c r="L214" i="25"/>
  <c r="L213" i="25"/>
  <c r="L212" i="25"/>
  <c r="L211" i="25"/>
  <c r="L210" i="25"/>
  <c r="L209" i="25"/>
  <c r="L208" i="25"/>
  <c r="L207" i="25"/>
  <c r="L206" i="25"/>
  <c r="L205" i="25"/>
  <c r="L204" i="25"/>
  <c r="L203" i="25"/>
  <c r="L202" i="25"/>
  <c r="L201" i="25"/>
  <c r="L200" i="25"/>
  <c r="L199" i="25"/>
  <c r="L198" i="25"/>
  <c r="L197" i="25"/>
  <c r="L196" i="25"/>
  <c r="L195" i="25"/>
  <c r="L194" i="25"/>
  <c r="L193" i="25"/>
  <c r="L192" i="25"/>
  <c r="L191" i="25"/>
  <c r="L190" i="25"/>
  <c r="L189" i="25"/>
  <c r="L188" i="25"/>
  <c r="L187" i="25"/>
  <c r="L186" i="25"/>
  <c r="L185" i="25"/>
  <c r="L184" i="25"/>
  <c r="L183" i="25"/>
  <c r="L182" i="25"/>
  <c r="L181" i="25"/>
  <c r="L180" i="25"/>
  <c r="L179" i="25"/>
  <c r="L178" i="25"/>
  <c r="L177" i="25"/>
  <c r="L176" i="25"/>
  <c r="L175" i="25"/>
  <c r="L174" i="25"/>
  <c r="L173" i="25"/>
  <c r="L172" i="25"/>
  <c r="L171" i="25"/>
  <c r="L170" i="25"/>
  <c r="L169" i="25"/>
  <c r="L168" i="25"/>
  <c r="L167" i="25"/>
  <c r="L166" i="25"/>
  <c r="L165" i="25"/>
  <c r="L164" i="25"/>
  <c r="L163" i="25"/>
  <c r="L162" i="25"/>
  <c r="L161" i="25"/>
  <c r="L160" i="25"/>
  <c r="L159" i="25"/>
  <c r="L158" i="25"/>
  <c r="L157" i="25"/>
  <c r="L156" i="25"/>
  <c r="L155" i="25"/>
  <c r="L154" i="25"/>
  <c r="L153" i="25"/>
  <c r="L152" i="25"/>
  <c r="L151" i="25"/>
  <c r="L150" i="25"/>
  <c r="L149" i="25"/>
  <c r="L148" i="25"/>
  <c r="L147" i="25"/>
  <c r="L146" i="25"/>
  <c r="L145" i="25"/>
  <c r="L144" i="25"/>
  <c r="L143" i="25"/>
  <c r="L142" i="25"/>
  <c r="L141" i="25"/>
  <c r="L140" i="25"/>
  <c r="L139" i="25"/>
  <c r="L138" i="25"/>
  <c r="L137" i="25"/>
  <c r="L136" i="25"/>
  <c r="L135" i="25"/>
  <c r="L134" i="25"/>
  <c r="L133" i="25"/>
  <c r="L132" i="25"/>
  <c r="L131" i="25"/>
  <c r="L130" i="25"/>
  <c r="L129" i="25"/>
  <c r="L128" i="25"/>
  <c r="L127" i="25"/>
  <c r="L126" i="25"/>
  <c r="L125" i="25"/>
  <c r="L124" i="25"/>
  <c r="L123" i="25"/>
  <c r="L122" i="25"/>
  <c r="L121" i="25"/>
  <c r="L120" i="25"/>
  <c r="L119" i="25"/>
  <c r="L118" i="25"/>
  <c r="L117" i="25"/>
  <c r="L116" i="25"/>
  <c r="L115" i="25"/>
  <c r="L114" i="25"/>
  <c r="L113" i="25"/>
  <c r="L112" i="25"/>
  <c r="L111" i="25"/>
  <c r="L110" i="25"/>
  <c r="L109" i="25"/>
  <c r="L108" i="25"/>
  <c r="L107" i="25"/>
  <c r="L106" i="25"/>
  <c r="L105" i="25"/>
  <c r="L104" i="25"/>
  <c r="L103" i="25"/>
  <c r="L102" i="25"/>
  <c r="L101" i="25"/>
  <c r="L100" i="25"/>
  <c r="L99" i="25"/>
  <c r="L98" i="25"/>
  <c r="L97" i="25"/>
  <c r="L96" i="25"/>
  <c r="L95" i="25"/>
  <c r="L94" i="25"/>
  <c r="L93" i="25"/>
  <c r="L92" i="25"/>
  <c r="L91" i="25"/>
  <c r="L90" i="25"/>
  <c r="L89" i="25"/>
  <c r="L88" i="25"/>
  <c r="L87" i="25"/>
  <c r="L86" i="25"/>
  <c r="L85" i="25"/>
  <c r="L84" i="25"/>
  <c r="L83" i="25"/>
  <c r="L82" i="25"/>
  <c r="L81" i="25"/>
  <c r="L80" i="25"/>
  <c r="L79" i="25"/>
  <c r="L78" i="25"/>
  <c r="L77" i="25"/>
  <c r="L76" i="25"/>
  <c r="L75" i="25"/>
  <c r="L74" i="25"/>
  <c r="L73" i="25"/>
  <c r="L72" i="25"/>
  <c r="L71" i="25"/>
  <c r="L70" i="25"/>
  <c r="L69" i="25"/>
  <c r="L68" i="25"/>
  <c r="L67" i="25"/>
  <c r="L66" i="25"/>
  <c r="L65" i="25"/>
  <c r="L64" i="25"/>
  <c r="L63" i="25"/>
  <c r="L62" i="25"/>
  <c r="L61" i="25"/>
  <c r="L60" i="25"/>
  <c r="L59" i="25"/>
  <c r="L58" i="25"/>
  <c r="L57" i="25"/>
  <c r="L56" i="25"/>
  <c r="L55" i="25"/>
  <c r="L54" i="25"/>
  <c r="L53" i="25"/>
  <c r="L52" i="25"/>
  <c r="L51" i="25"/>
  <c r="L50" i="25"/>
  <c r="L49" i="25"/>
  <c r="L48" i="25"/>
  <c r="L47" i="25"/>
  <c r="L46" i="25"/>
  <c r="L45" i="25"/>
  <c r="L44" i="25"/>
  <c r="L43" i="25"/>
  <c r="L42" i="25"/>
  <c r="L41" i="25"/>
  <c r="L40" i="25"/>
  <c r="L39" i="25"/>
  <c r="L38" i="25"/>
  <c r="L37" i="25"/>
  <c r="L36" i="25"/>
  <c r="L35" i="25"/>
  <c r="L34" i="25"/>
  <c r="L33" i="25"/>
  <c r="L32" i="25"/>
  <c r="L31" i="25"/>
  <c r="L30" i="25"/>
  <c r="L29" i="25"/>
  <c r="L28" i="25"/>
  <c r="L27" i="25"/>
  <c r="L26" i="25"/>
  <c r="L25" i="25"/>
  <c r="L24" i="25"/>
  <c r="L23" i="25"/>
  <c r="L22" i="25"/>
  <c r="L21" i="25"/>
  <c r="L20" i="25"/>
  <c r="L19" i="25"/>
  <c r="L18" i="25"/>
  <c r="L17" i="25"/>
  <c r="L16" i="25"/>
  <c r="L15" i="25"/>
  <c r="L14" i="25"/>
  <c r="L13" i="25"/>
  <c r="L12" i="25"/>
  <c r="L11" i="25"/>
  <c r="L10" i="25"/>
  <c r="L586" i="24"/>
  <c r="L585" i="24"/>
  <c r="L584" i="24"/>
  <c r="L583" i="24"/>
  <c r="L582" i="24"/>
  <c r="L581" i="24"/>
  <c r="L580" i="24"/>
  <c r="L579" i="24"/>
  <c r="L578" i="24"/>
  <c r="L577" i="24"/>
  <c r="L576" i="24"/>
  <c r="L575" i="24"/>
  <c r="L574" i="24"/>
  <c r="L573" i="24"/>
  <c r="L572" i="24"/>
  <c r="L571" i="24"/>
  <c r="L570" i="24"/>
  <c r="L569" i="24"/>
  <c r="L568" i="24"/>
  <c r="L567" i="24"/>
  <c r="L566" i="24"/>
  <c r="L565" i="24"/>
  <c r="L564" i="24"/>
  <c r="L563" i="24"/>
  <c r="L562" i="24"/>
  <c r="L561" i="24"/>
  <c r="L560" i="24"/>
  <c r="L559" i="24"/>
  <c r="L558" i="24"/>
  <c r="L557" i="24"/>
  <c r="L556" i="24"/>
  <c r="L555" i="24"/>
  <c r="L554" i="24"/>
  <c r="L553" i="24"/>
  <c r="L552" i="24"/>
  <c r="L551" i="24"/>
  <c r="L550" i="24"/>
  <c r="L549" i="24"/>
  <c r="L548" i="24"/>
  <c r="L547" i="24"/>
  <c r="L546" i="24"/>
  <c r="L545" i="24"/>
  <c r="L544" i="24"/>
  <c r="L543" i="24"/>
  <c r="L542" i="24"/>
  <c r="L541" i="24"/>
  <c r="L540" i="24"/>
  <c r="L539" i="24"/>
  <c r="L538" i="24"/>
  <c r="L537" i="24"/>
  <c r="L536" i="24"/>
  <c r="L535" i="24"/>
  <c r="L534" i="24"/>
  <c r="L533" i="24"/>
  <c r="L532" i="24"/>
  <c r="L531" i="24"/>
  <c r="L530" i="24"/>
  <c r="L529" i="24"/>
  <c r="L528" i="24"/>
  <c r="L527" i="24"/>
  <c r="L526" i="24"/>
  <c r="L525" i="24"/>
  <c r="L524" i="24"/>
  <c r="L523" i="24"/>
  <c r="L522" i="24"/>
  <c r="L521" i="24"/>
  <c r="L520" i="24"/>
  <c r="L519" i="24"/>
  <c r="L518" i="24"/>
  <c r="L517" i="24"/>
  <c r="L516" i="24"/>
  <c r="L515" i="24"/>
  <c r="L514" i="24"/>
  <c r="L513" i="24"/>
  <c r="L512" i="24"/>
  <c r="L511" i="24"/>
  <c r="L510" i="24"/>
  <c r="L509" i="24"/>
  <c r="L508" i="24"/>
  <c r="L507" i="24"/>
  <c r="L506" i="24"/>
  <c r="L505" i="24"/>
  <c r="L504" i="24"/>
  <c r="L503" i="24"/>
  <c r="L502" i="24"/>
  <c r="L501" i="24"/>
  <c r="L500" i="24"/>
  <c r="L499" i="24"/>
  <c r="L498" i="24"/>
  <c r="L497" i="24"/>
  <c r="L496" i="24"/>
  <c r="L495" i="24"/>
  <c r="L494" i="24"/>
  <c r="L493" i="24"/>
  <c r="L492" i="24"/>
  <c r="L491" i="24"/>
  <c r="L490" i="24"/>
  <c r="L489" i="24"/>
  <c r="L488" i="24"/>
  <c r="L487" i="24"/>
  <c r="L486" i="24"/>
  <c r="L485" i="24"/>
  <c r="L484" i="24"/>
  <c r="L483" i="24"/>
  <c r="L482" i="24"/>
  <c r="L481" i="24"/>
  <c r="L480" i="24"/>
  <c r="L479" i="24"/>
  <c r="L478" i="24"/>
  <c r="L477" i="24"/>
  <c r="L476" i="24"/>
  <c r="L475" i="24"/>
  <c r="L474" i="24"/>
  <c r="L473" i="24"/>
  <c r="L472" i="24"/>
  <c r="L471" i="24"/>
  <c r="L470" i="24"/>
  <c r="L469" i="24"/>
  <c r="L468" i="24"/>
  <c r="L467" i="24"/>
  <c r="L466" i="24"/>
  <c r="L465" i="24"/>
  <c r="L464" i="24"/>
  <c r="L463" i="24"/>
  <c r="L462" i="24"/>
  <c r="L461" i="24"/>
  <c r="L460" i="24"/>
  <c r="L459" i="24"/>
  <c r="L458" i="24"/>
  <c r="L457" i="24"/>
  <c r="L456" i="24"/>
  <c r="L455" i="24"/>
  <c r="L454" i="24"/>
  <c r="L453" i="24"/>
  <c r="L452" i="24"/>
  <c r="L451" i="24"/>
  <c r="L450" i="24"/>
  <c r="L449" i="24"/>
  <c r="L448" i="24"/>
  <c r="L447" i="24"/>
  <c r="L446" i="24"/>
  <c r="L445" i="24"/>
  <c r="L444" i="24"/>
  <c r="L443" i="24"/>
  <c r="L442" i="24"/>
  <c r="L441" i="24"/>
  <c r="L440" i="24"/>
  <c r="L439" i="24"/>
  <c r="L438" i="24"/>
  <c r="L437" i="24"/>
  <c r="L436" i="24"/>
  <c r="L435" i="24"/>
  <c r="L434" i="24"/>
  <c r="L433" i="24"/>
  <c r="L432" i="24"/>
  <c r="L431" i="24"/>
  <c r="L430" i="24"/>
  <c r="L429" i="24"/>
  <c r="L428" i="24"/>
  <c r="L427" i="24"/>
  <c r="L426" i="24"/>
  <c r="L425" i="24"/>
  <c r="L424" i="24"/>
  <c r="L423" i="24"/>
  <c r="L422" i="24"/>
  <c r="L421" i="24"/>
  <c r="L420" i="24"/>
  <c r="L419" i="24"/>
  <c r="L418" i="24"/>
  <c r="L417" i="24"/>
  <c r="L416" i="24"/>
  <c r="L415" i="24"/>
  <c r="L414" i="24"/>
  <c r="L413" i="24"/>
  <c r="L412" i="24"/>
  <c r="L411" i="24"/>
  <c r="L410" i="24"/>
  <c r="L409" i="24"/>
  <c r="L408" i="24"/>
  <c r="L407" i="24"/>
  <c r="L406" i="24"/>
  <c r="L405" i="24"/>
  <c r="L404" i="24"/>
  <c r="L403" i="24"/>
  <c r="L402" i="24"/>
  <c r="L401" i="24"/>
  <c r="L400" i="24"/>
  <c r="L399" i="24"/>
  <c r="L398" i="24"/>
  <c r="L397" i="24"/>
  <c r="L396" i="24"/>
  <c r="L395" i="24"/>
  <c r="L394" i="24"/>
  <c r="L393" i="24"/>
  <c r="L392" i="24"/>
  <c r="L391" i="24"/>
  <c r="L390" i="24"/>
  <c r="L389" i="24"/>
  <c r="L388" i="24"/>
  <c r="L387" i="24"/>
  <c r="L386" i="24"/>
  <c r="L385" i="24"/>
  <c r="L384" i="24"/>
  <c r="L383" i="24"/>
  <c r="L382" i="24"/>
  <c r="L381" i="24"/>
  <c r="L380" i="24"/>
  <c r="L379" i="24"/>
  <c r="L378" i="24"/>
  <c r="L377" i="24"/>
  <c r="L376" i="24"/>
  <c r="L375" i="24"/>
  <c r="L374" i="24"/>
  <c r="L373" i="24"/>
  <c r="L372" i="24"/>
  <c r="L371" i="24"/>
  <c r="L370" i="24"/>
  <c r="L369" i="24"/>
  <c r="L368" i="24"/>
  <c r="L367" i="24"/>
  <c r="L366" i="24"/>
  <c r="L365" i="24"/>
  <c r="L364" i="24"/>
  <c r="L363" i="24"/>
  <c r="L362" i="24"/>
  <c r="L361" i="24"/>
  <c r="L360" i="24"/>
  <c r="L359" i="24"/>
  <c r="L358" i="24"/>
  <c r="L357" i="24"/>
  <c r="L356" i="24"/>
  <c r="L355" i="24"/>
  <c r="L354" i="24"/>
  <c r="L353" i="24"/>
  <c r="L352" i="24"/>
  <c r="L351" i="24"/>
  <c r="L350" i="24"/>
  <c r="L349" i="24"/>
  <c r="L348" i="24"/>
  <c r="L347" i="24"/>
  <c r="L346" i="24"/>
  <c r="L345" i="24"/>
  <c r="L344" i="24"/>
  <c r="L343" i="24"/>
  <c r="L342" i="24"/>
  <c r="L341" i="24"/>
  <c r="L340" i="24"/>
  <c r="L339" i="24"/>
  <c r="L338" i="24"/>
  <c r="L337" i="24"/>
  <c r="L336" i="24"/>
  <c r="L335" i="24"/>
  <c r="L334" i="24"/>
  <c r="L333" i="24"/>
  <c r="L332" i="24"/>
  <c r="L331" i="24"/>
  <c r="L330" i="24"/>
  <c r="L329" i="24"/>
  <c r="L328" i="24"/>
  <c r="L327" i="24"/>
  <c r="L326" i="24"/>
  <c r="L325" i="24"/>
  <c r="L324" i="24"/>
  <c r="L323" i="24"/>
  <c r="L322" i="24"/>
  <c r="L321" i="24"/>
  <c r="L320" i="24"/>
  <c r="L319" i="24"/>
  <c r="L318" i="24"/>
  <c r="L317" i="24"/>
  <c r="L316" i="24"/>
  <c r="L315" i="24"/>
  <c r="L314" i="24"/>
  <c r="L313" i="24"/>
  <c r="L312" i="24"/>
  <c r="L311" i="24"/>
  <c r="L310" i="24"/>
  <c r="L309" i="24"/>
  <c r="L308" i="24"/>
  <c r="L307" i="24"/>
  <c r="L306" i="24"/>
  <c r="L305" i="24"/>
  <c r="L304" i="24"/>
  <c r="L303" i="24"/>
  <c r="L302" i="24"/>
  <c r="L301" i="24"/>
  <c r="L300" i="24"/>
  <c r="L299" i="24"/>
  <c r="L298" i="24"/>
  <c r="L297" i="24"/>
  <c r="L296" i="24"/>
  <c r="L295" i="24"/>
  <c r="L294" i="24"/>
  <c r="L293" i="24"/>
  <c r="L292" i="24"/>
  <c r="L291" i="24"/>
  <c r="L290" i="24"/>
  <c r="L289" i="24"/>
  <c r="L288" i="24"/>
  <c r="L287" i="24"/>
  <c r="L286" i="24"/>
  <c r="L285" i="24"/>
  <c r="L284" i="24"/>
  <c r="L283" i="24"/>
  <c r="L282" i="24"/>
  <c r="L281" i="24"/>
  <c r="L280" i="24"/>
  <c r="L279" i="24"/>
  <c r="L278" i="24"/>
  <c r="L277" i="24"/>
  <c r="L276" i="24"/>
  <c r="L275" i="24"/>
  <c r="L274" i="24"/>
  <c r="L273" i="24"/>
  <c r="L272" i="24"/>
  <c r="L271" i="24"/>
  <c r="L270" i="24"/>
  <c r="L269" i="24"/>
  <c r="L268" i="24"/>
  <c r="L267" i="24"/>
  <c r="L266" i="24"/>
  <c r="L265" i="24"/>
  <c r="L264" i="24"/>
  <c r="L263" i="24"/>
  <c r="L262" i="24"/>
  <c r="L261" i="24"/>
  <c r="L260" i="24"/>
  <c r="L259" i="24"/>
  <c r="L258" i="24"/>
  <c r="L257" i="24"/>
  <c r="L256" i="24"/>
  <c r="L255" i="24"/>
  <c r="L254" i="24"/>
  <c r="L253" i="24"/>
  <c r="L252" i="24"/>
  <c r="L251" i="24"/>
  <c r="L250" i="24"/>
  <c r="L249" i="24"/>
  <c r="L248" i="24"/>
  <c r="L247" i="24"/>
  <c r="L246" i="24"/>
  <c r="L245" i="24"/>
  <c r="L244" i="24"/>
  <c r="L243" i="24"/>
  <c r="L242" i="24"/>
  <c r="L241" i="24"/>
  <c r="L240" i="24"/>
  <c r="L239" i="24"/>
  <c r="L238" i="24"/>
  <c r="L237" i="24"/>
  <c r="L236" i="24"/>
  <c r="L235" i="24"/>
  <c r="L234" i="24"/>
  <c r="L233" i="24"/>
  <c r="L232" i="24"/>
  <c r="L231" i="24"/>
  <c r="L230" i="24"/>
  <c r="L229" i="24"/>
  <c r="L228" i="24"/>
  <c r="L227" i="24"/>
  <c r="L226" i="24"/>
  <c r="L225" i="24"/>
  <c r="L224" i="24"/>
  <c r="L223" i="24"/>
  <c r="L222" i="24"/>
  <c r="L221" i="24"/>
  <c r="L220" i="24"/>
  <c r="L219" i="24"/>
  <c r="L218" i="24"/>
  <c r="L217" i="24"/>
  <c r="L216" i="24"/>
  <c r="L215" i="24"/>
  <c r="L214" i="24"/>
  <c r="L213" i="24"/>
  <c r="L212" i="24"/>
  <c r="L211" i="24"/>
  <c r="L210" i="24"/>
  <c r="L209" i="24"/>
  <c r="L208" i="24"/>
  <c r="L207" i="24"/>
  <c r="L206" i="24"/>
  <c r="L205" i="24"/>
  <c r="L204" i="24"/>
  <c r="L203" i="24"/>
  <c r="L202" i="24"/>
  <c r="L201" i="24"/>
  <c r="L200" i="24"/>
  <c r="L199" i="24"/>
  <c r="L198" i="24"/>
  <c r="L197" i="24"/>
  <c r="L196" i="24"/>
  <c r="L195" i="24"/>
  <c r="L194" i="24"/>
  <c r="L193" i="24"/>
  <c r="L192" i="24"/>
  <c r="L191" i="24"/>
  <c r="L190" i="24"/>
  <c r="L189" i="24"/>
  <c r="L188" i="24"/>
  <c r="L187" i="24"/>
  <c r="L186" i="24"/>
  <c r="L185" i="24"/>
  <c r="L184" i="24"/>
  <c r="L183" i="24"/>
  <c r="L182" i="24"/>
  <c r="L181" i="24"/>
  <c r="L180" i="24"/>
  <c r="L179" i="24"/>
  <c r="L178" i="24"/>
  <c r="L177" i="24"/>
  <c r="L176" i="24"/>
  <c r="L175" i="24"/>
  <c r="L174" i="24"/>
  <c r="L173" i="24"/>
  <c r="L172" i="24"/>
  <c r="L171" i="24"/>
  <c r="L170" i="24"/>
  <c r="L169" i="24"/>
  <c r="L168" i="24"/>
  <c r="L167" i="24"/>
  <c r="L166" i="24"/>
  <c r="L165" i="24"/>
  <c r="L164" i="24"/>
  <c r="L163" i="24"/>
  <c r="L162" i="24"/>
  <c r="L161" i="24"/>
  <c r="L160" i="24"/>
  <c r="L159" i="24"/>
  <c r="L158" i="24"/>
  <c r="L157" i="24"/>
  <c r="L156" i="24"/>
  <c r="L155" i="24"/>
  <c r="L154" i="24"/>
  <c r="L153" i="24"/>
  <c r="L152" i="24"/>
  <c r="L151" i="24"/>
  <c r="L150" i="24"/>
  <c r="L149" i="24"/>
  <c r="L148" i="24"/>
  <c r="L147" i="24"/>
  <c r="L146" i="24"/>
  <c r="L145" i="24"/>
  <c r="L144" i="24"/>
  <c r="L143" i="24"/>
  <c r="L142" i="24"/>
  <c r="L141" i="24"/>
  <c r="L140" i="24"/>
  <c r="L139" i="24"/>
  <c r="L138" i="24"/>
  <c r="L137" i="24"/>
  <c r="L136" i="24"/>
  <c r="L135" i="24"/>
  <c r="L134" i="24"/>
  <c r="L133" i="24"/>
  <c r="L132" i="24"/>
  <c r="L131" i="24"/>
  <c r="L130" i="24"/>
  <c r="L129" i="24"/>
  <c r="L128" i="24"/>
  <c r="L127" i="24"/>
  <c r="L126" i="24"/>
  <c r="L125" i="24"/>
  <c r="L124" i="24"/>
  <c r="L123" i="24"/>
  <c r="L122" i="24"/>
  <c r="L121" i="24"/>
  <c r="L120" i="24"/>
  <c r="L119" i="24"/>
  <c r="L118" i="24"/>
  <c r="L117" i="24"/>
  <c r="L116" i="24"/>
  <c r="L115" i="24"/>
  <c r="L114" i="24"/>
  <c r="L113" i="24"/>
  <c r="L112" i="24"/>
  <c r="L111" i="24"/>
  <c r="L110" i="24"/>
  <c r="L109" i="24"/>
  <c r="L108" i="24"/>
  <c r="L107" i="24"/>
  <c r="L106" i="24"/>
  <c r="L105" i="24"/>
  <c r="L104" i="24"/>
  <c r="L103" i="24"/>
  <c r="L102" i="24"/>
  <c r="L101" i="24"/>
  <c r="L100" i="24"/>
  <c r="L99" i="24"/>
  <c r="L98" i="24"/>
  <c r="L97" i="24"/>
  <c r="L96" i="24"/>
  <c r="L95" i="24"/>
  <c r="L94" i="24"/>
  <c r="L93" i="24"/>
  <c r="L92" i="24"/>
  <c r="L91" i="24"/>
  <c r="L90" i="24"/>
  <c r="L89" i="24"/>
  <c r="L88" i="24"/>
  <c r="L87" i="24"/>
  <c r="L86" i="24"/>
  <c r="L85" i="24"/>
  <c r="L84" i="24"/>
  <c r="L83" i="24"/>
  <c r="L82" i="24"/>
  <c r="L81" i="24"/>
  <c r="L80" i="24"/>
  <c r="L79" i="24"/>
  <c r="L78" i="24"/>
  <c r="L77" i="24"/>
  <c r="L76" i="24"/>
  <c r="L75" i="24"/>
  <c r="L74" i="24"/>
  <c r="L73" i="24"/>
  <c r="L72" i="24"/>
  <c r="L71" i="24"/>
  <c r="L70" i="24"/>
  <c r="L69" i="24"/>
  <c r="L68" i="24"/>
  <c r="L67" i="24"/>
  <c r="L66" i="24"/>
  <c r="L65" i="24"/>
  <c r="L64" i="24"/>
  <c r="L63" i="24"/>
  <c r="L62" i="24"/>
  <c r="L61" i="24"/>
  <c r="L60" i="24"/>
  <c r="L59" i="24"/>
  <c r="L58" i="24"/>
  <c r="L57" i="24"/>
  <c r="L56" i="24"/>
  <c r="L55" i="24"/>
  <c r="L54" i="24"/>
  <c r="L53" i="24"/>
  <c r="L52" i="24"/>
  <c r="L51" i="24"/>
  <c r="L50" i="24"/>
  <c r="L49" i="24"/>
  <c r="L48" i="24"/>
  <c r="L47" i="24"/>
  <c r="L46" i="24"/>
  <c r="L45" i="24"/>
  <c r="L44" i="24"/>
  <c r="L43" i="24"/>
  <c r="L42" i="24"/>
  <c r="L41" i="24"/>
  <c r="L40" i="24"/>
  <c r="L39" i="24"/>
  <c r="L38" i="24"/>
  <c r="L37" i="24"/>
  <c r="L36" i="24"/>
  <c r="L35" i="24"/>
  <c r="L34" i="24"/>
  <c r="L33" i="24"/>
  <c r="L32" i="24"/>
  <c r="L31" i="24"/>
  <c r="L30" i="24"/>
  <c r="L29" i="24"/>
  <c r="L28" i="24"/>
  <c r="L27" i="24"/>
  <c r="L26" i="24"/>
  <c r="L25" i="24"/>
  <c r="L24" i="24"/>
  <c r="L23" i="24"/>
  <c r="L22" i="24"/>
  <c r="L21" i="24"/>
  <c r="L20" i="24"/>
  <c r="L19" i="24"/>
  <c r="L18" i="24"/>
  <c r="L17" i="24"/>
  <c r="L16" i="24"/>
  <c r="L15" i="24"/>
  <c r="L14" i="24"/>
  <c r="L13" i="24"/>
  <c r="L12" i="24"/>
  <c r="L11" i="24"/>
  <c r="L10" i="24"/>
  <c r="M56" i="25" l="1"/>
  <c r="N56" i="25" s="1"/>
  <c r="M144" i="25"/>
  <c r="N144" i="25" s="1"/>
  <c r="M152" i="25"/>
  <c r="N152" i="25" s="1"/>
  <c r="M160" i="25"/>
  <c r="N160" i="25" s="1"/>
  <c r="M276" i="25"/>
  <c r="N276" i="25" s="1"/>
  <c r="M402" i="25"/>
  <c r="N402" i="25" s="1"/>
  <c r="M40" i="25"/>
  <c r="N40" i="25" s="1"/>
  <c r="M553" i="25"/>
  <c r="N553" i="25" s="1"/>
  <c r="M569" i="25"/>
  <c r="N569" i="25" s="1"/>
  <c r="M585" i="25"/>
  <c r="N585" i="25" s="1"/>
  <c r="M509" i="25"/>
  <c r="N509" i="25" s="1"/>
  <c r="M557" i="25"/>
  <c r="N557" i="25" s="1"/>
  <c r="M581" i="25"/>
  <c r="N581" i="25" s="1"/>
  <c r="M233" i="25"/>
  <c r="N233" i="25" s="1"/>
  <c r="M241" i="25"/>
  <c r="N241" i="25" s="1"/>
  <c r="M313" i="25"/>
  <c r="N313" i="25" s="1"/>
  <c r="M194" i="25"/>
  <c r="N194" i="25" s="1"/>
  <c r="M410" i="25"/>
  <c r="N410" i="25" s="1"/>
  <c r="M418" i="25"/>
  <c r="N418" i="25" s="1"/>
  <c r="M425" i="25"/>
  <c r="N425" i="25" s="1"/>
  <c r="M474" i="25"/>
  <c r="N474" i="25" s="1"/>
  <c r="M482" i="25"/>
  <c r="N482" i="25" s="1"/>
  <c r="M506" i="25"/>
  <c r="N506" i="25" s="1"/>
  <c r="M522" i="25"/>
  <c r="N522" i="25" s="1"/>
  <c r="M530" i="25"/>
  <c r="N530" i="25" s="1"/>
  <c r="M538" i="25"/>
  <c r="N538" i="25" s="1"/>
  <c r="M546" i="25"/>
  <c r="N546" i="25" s="1"/>
  <c r="M554" i="25"/>
  <c r="N554" i="25" s="1"/>
  <c r="M562" i="25"/>
  <c r="N562" i="25" s="1"/>
  <c r="M570" i="25"/>
  <c r="N570" i="25" s="1"/>
  <c r="M578" i="25"/>
  <c r="N578" i="25" s="1"/>
  <c r="M228" i="25"/>
  <c r="N228" i="25" s="1"/>
  <c r="M246" i="25"/>
  <c r="N246" i="25" s="1"/>
  <c r="M19" i="25"/>
  <c r="N19" i="25" s="1"/>
  <c r="M27" i="25"/>
  <c r="N27" i="25" s="1"/>
  <c r="M35" i="25"/>
  <c r="N35" i="25" s="1"/>
  <c r="M178" i="25"/>
  <c r="N178" i="25" s="1"/>
  <c r="M202" i="25"/>
  <c r="N202" i="25" s="1"/>
  <c r="M210" i="25"/>
  <c r="N210" i="25" s="1"/>
  <c r="M274" i="25"/>
  <c r="N274" i="25" s="1"/>
  <c r="M89" i="25"/>
  <c r="N89" i="25" s="1"/>
  <c r="M97" i="25"/>
  <c r="N97" i="25" s="1"/>
  <c r="M129" i="25"/>
  <c r="N129" i="25" s="1"/>
  <c r="M169" i="25"/>
  <c r="N169" i="25" s="1"/>
  <c r="M177" i="25"/>
  <c r="N177" i="25" s="1"/>
  <c r="M58" i="25"/>
  <c r="N58" i="25" s="1"/>
  <c r="M82" i="25"/>
  <c r="N82" i="25" s="1"/>
  <c r="M162" i="25"/>
  <c r="N162" i="25" s="1"/>
  <c r="M248" i="25"/>
  <c r="N248" i="25" s="1"/>
  <c r="M272" i="25"/>
  <c r="N272" i="25" s="1"/>
  <c r="M287" i="25"/>
  <c r="N287" i="25" s="1"/>
  <c r="M405" i="25"/>
  <c r="N405" i="25" s="1"/>
  <c r="M429" i="25"/>
  <c r="N429" i="25" s="1"/>
  <c r="M445" i="25"/>
  <c r="N445" i="25" s="1"/>
  <c r="M564" i="25"/>
  <c r="N564" i="25" s="1"/>
  <c r="M163" i="25"/>
  <c r="N163" i="25" s="1"/>
  <c r="M149" i="25"/>
  <c r="N149" i="25" s="1"/>
  <c r="M157" i="25"/>
  <c r="N157" i="25" s="1"/>
  <c r="M211" i="25"/>
  <c r="N211" i="25" s="1"/>
  <c r="M282" i="25"/>
  <c r="N282" i="25" s="1"/>
  <c r="M290" i="25"/>
  <c r="N290" i="25" s="1"/>
  <c r="M298" i="25"/>
  <c r="N298" i="25" s="1"/>
  <c r="M321" i="25"/>
  <c r="N321" i="25" s="1"/>
  <c r="M329" i="25"/>
  <c r="N329" i="25" s="1"/>
  <c r="M393" i="25"/>
  <c r="N393" i="25" s="1"/>
  <c r="M424" i="25"/>
  <c r="N424" i="25" s="1"/>
  <c r="M448" i="25"/>
  <c r="N448" i="25" s="1"/>
  <c r="M535" i="25"/>
  <c r="N535" i="25" s="1"/>
  <c r="M567" i="25"/>
  <c r="N567" i="25" s="1"/>
  <c r="M583" i="25"/>
  <c r="N583" i="25" s="1"/>
  <c r="M197" i="25"/>
  <c r="N197" i="25" s="1"/>
  <c r="M205" i="25"/>
  <c r="N205" i="25" s="1"/>
  <c r="M213" i="25"/>
  <c r="N213" i="25" s="1"/>
  <c r="M236" i="25"/>
  <c r="N236" i="25" s="1"/>
  <c r="M457" i="25"/>
  <c r="N457" i="25" s="1"/>
  <c r="M465" i="25"/>
  <c r="N465" i="25" s="1"/>
  <c r="M450" i="25"/>
  <c r="N450" i="25" s="1"/>
  <c r="M72" i="25"/>
  <c r="N72" i="25" s="1"/>
  <c r="M165" i="25"/>
  <c r="N165" i="25" s="1"/>
  <c r="M173" i="25"/>
  <c r="N173" i="25" s="1"/>
  <c r="M179" i="25"/>
  <c r="N179" i="25" s="1"/>
  <c r="M219" i="25"/>
  <c r="N219" i="25" s="1"/>
  <c r="M227" i="25"/>
  <c r="N227" i="25" s="1"/>
  <c r="M249" i="25"/>
  <c r="N249" i="25" s="1"/>
  <c r="M265" i="25"/>
  <c r="N265" i="25" s="1"/>
  <c r="M273" i="25"/>
  <c r="N273" i="25" s="1"/>
  <c r="M296" i="25"/>
  <c r="N296" i="25" s="1"/>
  <c r="M453" i="25"/>
  <c r="N453" i="25" s="1"/>
  <c r="M531" i="25"/>
  <c r="N531" i="25" s="1"/>
  <c r="M547" i="25"/>
  <c r="N547" i="25" s="1"/>
  <c r="M563" i="25"/>
  <c r="N563" i="25" s="1"/>
  <c r="M26" i="25"/>
  <c r="N26" i="25" s="1"/>
  <c r="M57" i="25"/>
  <c r="N57" i="25" s="1"/>
  <c r="M65" i="25"/>
  <c r="N65" i="25" s="1"/>
  <c r="M73" i="25"/>
  <c r="N73" i="25" s="1"/>
  <c r="M81" i="25"/>
  <c r="N81" i="25" s="1"/>
  <c r="M104" i="25"/>
  <c r="N104" i="25" s="1"/>
  <c r="M128" i="25"/>
  <c r="N128" i="25" s="1"/>
  <c r="M181" i="25"/>
  <c r="N181" i="25" s="1"/>
  <c r="M189" i="25"/>
  <c r="N189" i="25" s="1"/>
  <c r="M243" i="25"/>
  <c r="N243" i="25" s="1"/>
  <c r="M258" i="25"/>
  <c r="N258" i="25" s="1"/>
  <c r="M289" i="25"/>
  <c r="N289" i="25" s="1"/>
  <c r="M305" i="25"/>
  <c r="N305" i="25" s="1"/>
  <c r="M336" i="25"/>
  <c r="N336" i="25" s="1"/>
  <c r="M344" i="25"/>
  <c r="N344" i="25" s="1"/>
  <c r="M352" i="25"/>
  <c r="N352" i="25" s="1"/>
  <c r="M360" i="25"/>
  <c r="N360" i="25" s="1"/>
  <c r="M376" i="25"/>
  <c r="N376" i="25" s="1"/>
  <c r="M20" i="25"/>
  <c r="N20" i="25" s="1"/>
  <c r="M44" i="25"/>
  <c r="N44" i="25" s="1"/>
  <c r="M52" i="25"/>
  <c r="N52" i="25" s="1"/>
  <c r="M90" i="25"/>
  <c r="N90" i="25" s="1"/>
  <c r="M98" i="25"/>
  <c r="N98" i="25" s="1"/>
  <c r="M106" i="25"/>
  <c r="N106" i="25" s="1"/>
  <c r="M114" i="25"/>
  <c r="N114" i="25" s="1"/>
  <c r="M137" i="25"/>
  <c r="N137" i="25" s="1"/>
  <c r="M145" i="25"/>
  <c r="N145" i="25" s="1"/>
  <c r="M161" i="25"/>
  <c r="N161" i="25" s="1"/>
  <c r="M314" i="25"/>
  <c r="N314" i="25" s="1"/>
  <c r="M322" i="25"/>
  <c r="N322" i="25" s="1"/>
  <c r="M338" i="25"/>
  <c r="N338" i="25" s="1"/>
  <c r="M353" i="25"/>
  <c r="N353" i="25" s="1"/>
  <c r="M362" i="25"/>
  <c r="N362" i="25" s="1"/>
  <c r="M370" i="25"/>
  <c r="N370" i="25" s="1"/>
  <c r="M377" i="25"/>
  <c r="N377" i="25" s="1"/>
  <c r="M386" i="25"/>
  <c r="N386" i="25" s="1"/>
  <c r="M417" i="25"/>
  <c r="N417" i="25" s="1"/>
  <c r="M433" i="25"/>
  <c r="N433" i="25" s="1"/>
  <c r="M441" i="25"/>
  <c r="N441" i="25" s="1"/>
  <c r="M449" i="25"/>
  <c r="N449" i="25" s="1"/>
  <c r="M471" i="25"/>
  <c r="N471" i="25" s="1"/>
  <c r="M14" i="25"/>
  <c r="N14" i="25" s="1"/>
  <c r="M38" i="25"/>
  <c r="N38" i="25" s="1"/>
  <c r="M46" i="25"/>
  <c r="N46" i="25" s="1"/>
  <c r="M54" i="25"/>
  <c r="N54" i="25" s="1"/>
  <c r="M60" i="25"/>
  <c r="N60" i="25" s="1"/>
  <c r="M68" i="25"/>
  <c r="N68" i="25" s="1"/>
  <c r="M185" i="25"/>
  <c r="N185" i="25" s="1"/>
  <c r="M193" i="25"/>
  <c r="N193" i="25" s="1"/>
  <c r="M231" i="25"/>
  <c r="N231" i="25" s="1"/>
  <c r="M301" i="25"/>
  <c r="N301" i="25" s="1"/>
  <c r="M356" i="25"/>
  <c r="N356" i="25" s="1"/>
  <c r="M473" i="25"/>
  <c r="N473" i="25" s="1"/>
  <c r="M528" i="25"/>
  <c r="N528" i="25" s="1"/>
  <c r="M560" i="25"/>
  <c r="N560" i="25" s="1"/>
  <c r="M576" i="25"/>
  <c r="N576" i="25" s="1"/>
  <c r="M85" i="25"/>
  <c r="N85" i="25" s="1"/>
  <c r="M201" i="25"/>
  <c r="N201" i="25" s="1"/>
  <c r="M209" i="25"/>
  <c r="N209" i="25" s="1"/>
  <c r="M217" i="25"/>
  <c r="N217" i="25" s="1"/>
  <c r="M225" i="25"/>
  <c r="N225" i="25" s="1"/>
  <c r="M271" i="25"/>
  <c r="N271" i="25" s="1"/>
  <c r="M317" i="25"/>
  <c r="N317" i="25" s="1"/>
  <c r="M325" i="25"/>
  <c r="N325" i="25" s="1"/>
  <c r="M489" i="25"/>
  <c r="N489" i="25" s="1"/>
  <c r="M513" i="25"/>
  <c r="N513" i="25" s="1"/>
  <c r="M521" i="25"/>
  <c r="N521" i="25" s="1"/>
  <c r="M529" i="25"/>
  <c r="N529" i="25" s="1"/>
  <c r="M537" i="25"/>
  <c r="N537" i="25" s="1"/>
  <c r="M99" i="25"/>
  <c r="N99" i="25" s="1"/>
  <c r="M107" i="25"/>
  <c r="N107" i="25" s="1"/>
  <c r="M195" i="25"/>
  <c r="N195" i="25" s="1"/>
  <c r="M490" i="25"/>
  <c r="N490" i="25" s="1"/>
  <c r="M514" i="25"/>
  <c r="N514" i="25" s="1"/>
  <c r="M544" i="25"/>
  <c r="N544" i="25" s="1"/>
  <c r="M21" i="25"/>
  <c r="N21" i="25" s="1"/>
  <c r="M28" i="25"/>
  <c r="N28" i="25" s="1"/>
  <c r="M37" i="25"/>
  <c r="N37" i="25" s="1"/>
  <c r="M53" i="25"/>
  <c r="N53" i="25" s="1"/>
  <c r="M66" i="25"/>
  <c r="N66" i="25" s="1"/>
  <c r="M74" i="25"/>
  <c r="N74" i="25" s="1"/>
  <c r="M109" i="25"/>
  <c r="N109" i="25" s="1"/>
  <c r="M130" i="25"/>
  <c r="N130" i="25" s="1"/>
  <c r="M138" i="25"/>
  <c r="N138" i="25" s="1"/>
  <c r="M146" i="25"/>
  <c r="N146" i="25" s="1"/>
  <c r="M154" i="25"/>
  <c r="N154" i="25" s="1"/>
  <c r="M176" i="25"/>
  <c r="N176" i="25" s="1"/>
  <c r="M196" i="25"/>
  <c r="N196" i="25" s="1"/>
  <c r="M238" i="25"/>
  <c r="N238" i="25" s="1"/>
  <c r="M244" i="25"/>
  <c r="N244" i="25" s="1"/>
  <c r="M250" i="25"/>
  <c r="N250" i="25" s="1"/>
  <c r="M266" i="25"/>
  <c r="N266" i="25" s="1"/>
  <c r="M281" i="25"/>
  <c r="N281" i="25" s="1"/>
  <c r="M302" i="25"/>
  <c r="N302" i="25" s="1"/>
  <c r="M345" i="25"/>
  <c r="N345" i="25" s="1"/>
  <c r="M369" i="25"/>
  <c r="N369" i="25" s="1"/>
  <c r="M385" i="25"/>
  <c r="N385" i="25" s="1"/>
  <c r="M400" i="25"/>
  <c r="N400" i="25" s="1"/>
  <c r="M434" i="25"/>
  <c r="N434" i="25" s="1"/>
  <c r="M442" i="25"/>
  <c r="N442" i="25" s="1"/>
  <c r="M463" i="25"/>
  <c r="N463" i="25" s="1"/>
  <c r="M477" i="25"/>
  <c r="N477" i="25" s="1"/>
  <c r="M545" i="25"/>
  <c r="N545" i="25" s="1"/>
  <c r="M552" i="25"/>
  <c r="N552" i="25" s="1"/>
  <c r="M573" i="25"/>
  <c r="N573" i="25" s="1"/>
  <c r="M15" i="25"/>
  <c r="N15" i="25" s="1"/>
  <c r="M22" i="25"/>
  <c r="N22" i="25" s="1"/>
  <c r="M31" i="25"/>
  <c r="N31" i="25" s="1"/>
  <c r="M47" i="25"/>
  <c r="N47" i="25" s="1"/>
  <c r="M59" i="25"/>
  <c r="N59" i="25" s="1"/>
  <c r="M67" i="25"/>
  <c r="N67" i="25" s="1"/>
  <c r="M139" i="25"/>
  <c r="N139" i="25" s="1"/>
  <c r="M147" i="25"/>
  <c r="N147" i="25" s="1"/>
  <c r="M155" i="25"/>
  <c r="N155" i="25" s="1"/>
  <c r="M170" i="25"/>
  <c r="N170" i="25" s="1"/>
  <c r="M192" i="25"/>
  <c r="N192" i="25" s="1"/>
  <c r="M212" i="25"/>
  <c r="N212" i="25" s="1"/>
  <c r="M220" i="25"/>
  <c r="N220" i="25" s="1"/>
  <c r="M297" i="25"/>
  <c r="N297" i="25" s="1"/>
  <c r="M330" i="25"/>
  <c r="N330" i="25" s="1"/>
  <c r="M346" i="25"/>
  <c r="N346" i="25" s="1"/>
  <c r="M394" i="25"/>
  <c r="N394" i="25" s="1"/>
  <c r="M401" i="25"/>
  <c r="N401" i="25" s="1"/>
  <c r="M409" i="25"/>
  <c r="N409" i="25" s="1"/>
  <c r="M472" i="25"/>
  <c r="N472" i="25" s="1"/>
  <c r="M486" i="25"/>
  <c r="N486" i="25" s="1"/>
  <c r="M494" i="25"/>
  <c r="N494" i="25" s="1"/>
  <c r="M518" i="25"/>
  <c r="N518" i="25" s="1"/>
  <c r="M525" i="25"/>
  <c r="N525" i="25" s="1"/>
  <c r="M561" i="25"/>
  <c r="N561" i="25" s="1"/>
  <c r="M16" i="25"/>
  <c r="N16" i="25" s="1"/>
  <c r="M25" i="25"/>
  <c r="N25" i="25" s="1"/>
  <c r="M41" i="25"/>
  <c r="N41" i="25" s="1"/>
  <c r="M48" i="25"/>
  <c r="N48" i="25" s="1"/>
  <c r="M77" i="25"/>
  <c r="N77" i="25" s="1"/>
  <c r="M83" i="25"/>
  <c r="N83" i="25" s="1"/>
  <c r="M105" i="25"/>
  <c r="N105" i="25" s="1"/>
  <c r="M113" i="25"/>
  <c r="N113" i="25" s="1"/>
  <c r="M121" i="25"/>
  <c r="N121" i="25" s="1"/>
  <c r="M164" i="25"/>
  <c r="N164" i="25" s="1"/>
  <c r="M186" i="25"/>
  <c r="N186" i="25" s="1"/>
  <c r="M208" i="25"/>
  <c r="N208" i="25" s="1"/>
  <c r="M277" i="25"/>
  <c r="N277" i="25" s="1"/>
  <c r="M320" i="25"/>
  <c r="N320" i="25" s="1"/>
  <c r="M333" i="25"/>
  <c r="N333" i="25" s="1"/>
  <c r="M341" i="25"/>
  <c r="N341" i="25" s="1"/>
  <c r="M357" i="25"/>
  <c r="N357" i="25" s="1"/>
  <c r="M381" i="25"/>
  <c r="N381" i="25" s="1"/>
  <c r="M458" i="25"/>
  <c r="N458" i="25" s="1"/>
  <c r="M466" i="25"/>
  <c r="N466" i="25" s="1"/>
  <c r="M481" i="25"/>
  <c r="N481" i="25" s="1"/>
  <c r="M504" i="25"/>
  <c r="N504" i="25" s="1"/>
  <c r="M512" i="25"/>
  <c r="N512" i="25" s="1"/>
  <c r="M541" i="25"/>
  <c r="N541" i="25" s="1"/>
  <c r="M577" i="25"/>
  <c r="N577" i="25" s="1"/>
  <c r="M10" i="25"/>
  <c r="N10" i="25" s="1"/>
  <c r="M122" i="25"/>
  <c r="N122" i="25" s="1"/>
  <c r="M180" i="25"/>
  <c r="N180" i="25" s="1"/>
  <c r="M223" i="25"/>
  <c r="N223" i="25" s="1"/>
  <c r="M256" i="25"/>
  <c r="N256" i="25" s="1"/>
  <c r="M306" i="25"/>
  <c r="N306" i="25" s="1"/>
  <c r="M426" i="25"/>
  <c r="N426" i="25" s="1"/>
  <c r="M497" i="25"/>
  <c r="N497" i="25" s="1"/>
  <c r="M12" i="25"/>
  <c r="N12" i="25" s="1"/>
  <c r="M17" i="25"/>
  <c r="N17" i="25" s="1"/>
  <c r="M23" i="25"/>
  <c r="N23" i="25" s="1"/>
  <c r="M29" i="25"/>
  <c r="N29" i="25" s="1"/>
  <c r="M55" i="25"/>
  <c r="N55" i="25" s="1"/>
  <c r="M69" i="25"/>
  <c r="N69" i="25" s="1"/>
  <c r="M96" i="25"/>
  <c r="N96" i="25" s="1"/>
  <c r="M101" i="25"/>
  <c r="N101" i="25" s="1"/>
  <c r="M123" i="25"/>
  <c r="N123" i="25" s="1"/>
  <c r="M136" i="25"/>
  <c r="N136" i="25" s="1"/>
  <c r="M141" i="25"/>
  <c r="N141" i="25" s="1"/>
  <c r="M222" i="25"/>
  <c r="N222" i="25" s="1"/>
  <c r="M232" i="25"/>
  <c r="N232" i="25" s="1"/>
  <c r="M252" i="25"/>
  <c r="N252" i="25" s="1"/>
  <c r="M257" i="25"/>
  <c r="N257" i="25" s="1"/>
  <c r="M269" i="25"/>
  <c r="N269" i="25" s="1"/>
  <c r="M288" i="25"/>
  <c r="N288" i="25" s="1"/>
  <c r="M293" i="25"/>
  <c r="N293" i="25" s="1"/>
  <c r="M312" i="25"/>
  <c r="N312" i="25" s="1"/>
  <c r="M318" i="25"/>
  <c r="N318" i="25" s="1"/>
  <c r="M354" i="25"/>
  <c r="N354" i="25" s="1"/>
  <c r="M378" i="25"/>
  <c r="N378" i="25" s="1"/>
  <c r="M397" i="25"/>
  <c r="N397" i="25" s="1"/>
  <c r="M416" i="25"/>
  <c r="N416" i="25" s="1"/>
  <c r="M421" i="25"/>
  <c r="N421" i="25" s="1"/>
  <c r="M440" i="25"/>
  <c r="N440" i="25" s="1"/>
  <c r="M464" i="25"/>
  <c r="N464" i="25" s="1"/>
  <c r="M469" i="25"/>
  <c r="N469" i="25" s="1"/>
  <c r="M498" i="25"/>
  <c r="N498" i="25" s="1"/>
  <c r="M510" i="25"/>
  <c r="N510" i="25" s="1"/>
  <c r="M536" i="25"/>
  <c r="N536" i="25" s="1"/>
  <c r="M568" i="25"/>
  <c r="N568" i="25" s="1"/>
  <c r="M13" i="25"/>
  <c r="N13" i="25" s="1"/>
  <c r="M30" i="25"/>
  <c r="N30" i="25" s="1"/>
  <c r="M36" i="25"/>
  <c r="N36" i="25" s="1"/>
  <c r="M45" i="25"/>
  <c r="N45" i="25" s="1"/>
  <c r="M51" i="25"/>
  <c r="N51" i="25" s="1"/>
  <c r="M80" i="25"/>
  <c r="N80" i="25" s="1"/>
  <c r="M120" i="25"/>
  <c r="N120" i="25" s="1"/>
  <c r="M125" i="25"/>
  <c r="N125" i="25" s="1"/>
  <c r="M153" i="25"/>
  <c r="N153" i="25" s="1"/>
  <c r="M247" i="25"/>
  <c r="N247" i="25" s="1"/>
  <c r="M253" i="25"/>
  <c r="N253" i="25" s="1"/>
  <c r="M264" i="25"/>
  <c r="N264" i="25" s="1"/>
  <c r="M270" i="25"/>
  <c r="N270" i="25" s="1"/>
  <c r="M319" i="25"/>
  <c r="N319" i="25" s="1"/>
  <c r="M324" i="25"/>
  <c r="N324" i="25" s="1"/>
  <c r="M337" i="25"/>
  <c r="N337" i="25" s="1"/>
  <c r="M349" i="25"/>
  <c r="N349" i="25" s="1"/>
  <c r="M361" i="25"/>
  <c r="N361" i="25" s="1"/>
  <c r="M368" i="25"/>
  <c r="N368" i="25" s="1"/>
  <c r="M373" i="25"/>
  <c r="N373" i="25" s="1"/>
  <c r="M392" i="25"/>
  <c r="N392" i="25" s="1"/>
  <c r="M470" i="25"/>
  <c r="N470" i="25" s="1"/>
  <c r="M488" i="25"/>
  <c r="N488" i="25" s="1"/>
  <c r="M493" i="25"/>
  <c r="N493" i="25" s="1"/>
  <c r="M505" i="25"/>
  <c r="N505" i="25" s="1"/>
  <c r="M517" i="25"/>
  <c r="N517" i="25" s="1"/>
  <c r="M543" i="25"/>
  <c r="N543" i="25" s="1"/>
  <c r="M549" i="25"/>
  <c r="N549" i="25" s="1"/>
  <c r="M555" i="25"/>
  <c r="N555" i="25" s="1"/>
  <c r="M61" i="25"/>
  <c r="N61" i="25" s="1"/>
  <c r="M75" i="25"/>
  <c r="N75" i="25" s="1"/>
  <c r="M131" i="25"/>
  <c r="N131" i="25" s="1"/>
  <c r="M148" i="25"/>
  <c r="N148" i="25" s="1"/>
  <c r="M224" i="25"/>
  <c r="N224" i="25" s="1"/>
  <c r="M32" i="25"/>
  <c r="N32" i="25" s="1"/>
  <c r="M76" i="25"/>
  <c r="N76" i="25" s="1"/>
  <c r="M91" i="25"/>
  <c r="N91" i="25" s="1"/>
  <c r="M132" i="25"/>
  <c r="N132" i="25" s="1"/>
  <c r="M230" i="25"/>
  <c r="N230" i="25" s="1"/>
  <c r="M239" i="25"/>
  <c r="N239" i="25" s="1"/>
  <c r="M303" i="25"/>
  <c r="N303" i="25" s="1"/>
  <c r="M308" i="25"/>
  <c r="N308" i="25" s="1"/>
  <c r="M496" i="25"/>
  <c r="N496" i="25" s="1"/>
  <c r="M501" i="25"/>
  <c r="N501" i="25" s="1"/>
  <c r="M520" i="25"/>
  <c r="N520" i="25" s="1"/>
  <c r="M526" i="25"/>
  <c r="N526" i="25" s="1"/>
  <c r="M532" i="25"/>
  <c r="N532" i="25" s="1"/>
  <c r="M33" i="25"/>
  <c r="N33" i="25" s="1"/>
  <c r="M43" i="25"/>
  <c r="N43" i="25" s="1"/>
  <c r="M88" i="25"/>
  <c r="N88" i="25" s="1"/>
  <c r="M93" i="25"/>
  <c r="N93" i="25" s="1"/>
  <c r="M115" i="25"/>
  <c r="N115" i="25" s="1"/>
  <c r="M133" i="25"/>
  <c r="N133" i="25" s="1"/>
  <c r="M171" i="25"/>
  <c r="N171" i="25" s="1"/>
  <c r="M187" i="25"/>
  <c r="N187" i="25" s="1"/>
  <c r="M203" i="25"/>
  <c r="N203" i="25" s="1"/>
  <c r="M235" i="25"/>
  <c r="N235" i="25" s="1"/>
  <c r="M240" i="25"/>
  <c r="N240" i="25" s="1"/>
  <c r="M260" i="25"/>
  <c r="N260" i="25" s="1"/>
  <c r="M285" i="25"/>
  <c r="N285" i="25" s="1"/>
  <c r="M304" i="25"/>
  <c r="N304" i="25" s="1"/>
  <c r="M309" i="25"/>
  <c r="N309" i="25" s="1"/>
  <c r="M328" i="25"/>
  <c r="N328" i="25" s="1"/>
  <c r="M334" i="25"/>
  <c r="N334" i="25" s="1"/>
  <c r="M413" i="25"/>
  <c r="N413" i="25" s="1"/>
  <c r="M432" i="25"/>
  <c r="N432" i="25" s="1"/>
  <c r="M437" i="25"/>
  <c r="N437" i="25" s="1"/>
  <c r="M456" i="25"/>
  <c r="N456" i="25" s="1"/>
  <c r="M461" i="25"/>
  <c r="N461" i="25" s="1"/>
  <c r="M502" i="25"/>
  <c r="N502" i="25" s="1"/>
  <c r="M527" i="25"/>
  <c r="N527" i="25" s="1"/>
  <c r="M533" i="25"/>
  <c r="N533" i="25" s="1"/>
  <c r="M539" i="25"/>
  <c r="N539" i="25" s="1"/>
  <c r="M559" i="25"/>
  <c r="N559" i="25" s="1"/>
  <c r="M565" i="25"/>
  <c r="N565" i="25" s="1"/>
  <c r="M571" i="25"/>
  <c r="N571" i="25" s="1"/>
  <c r="M584" i="25"/>
  <c r="N584" i="25" s="1"/>
  <c r="M39" i="25"/>
  <c r="N39" i="25" s="1"/>
  <c r="M64" i="25"/>
  <c r="N64" i="25" s="1"/>
  <c r="M112" i="25"/>
  <c r="N112" i="25" s="1"/>
  <c r="M117" i="25"/>
  <c r="N117" i="25" s="1"/>
  <c r="M168" i="25"/>
  <c r="N168" i="25" s="1"/>
  <c r="M172" i="25"/>
  <c r="N172" i="25" s="1"/>
  <c r="M184" i="25"/>
  <c r="N184" i="25" s="1"/>
  <c r="M188" i="25"/>
  <c r="N188" i="25" s="1"/>
  <c r="M200" i="25"/>
  <c r="N200" i="25" s="1"/>
  <c r="M204" i="25"/>
  <c r="N204" i="25" s="1"/>
  <c r="M216" i="25"/>
  <c r="N216" i="25" s="1"/>
  <c r="M261" i="25"/>
  <c r="N261" i="25" s="1"/>
  <c r="M280" i="25"/>
  <c r="N280" i="25" s="1"/>
  <c r="M286" i="25"/>
  <c r="N286" i="25" s="1"/>
  <c r="M335" i="25"/>
  <c r="N335" i="25" s="1"/>
  <c r="M340" i="25"/>
  <c r="N340" i="25" s="1"/>
  <c r="M365" i="25"/>
  <c r="N365" i="25" s="1"/>
  <c r="M384" i="25"/>
  <c r="N384" i="25" s="1"/>
  <c r="M389" i="25"/>
  <c r="N389" i="25" s="1"/>
  <c r="M408" i="25"/>
  <c r="N408" i="25" s="1"/>
  <c r="M480" i="25"/>
  <c r="N480" i="25" s="1"/>
  <c r="M485" i="25"/>
  <c r="N485" i="25" s="1"/>
  <c r="M24" i="25"/>
  <c r="N24" i="25" s="1"/>
  <c r="M84" i="25"/>
  <c r="N84" i="25" s="1"/>
  <c r="M108" i="25"/>
  <c r="N108" i="25" s="1"/>
  <c r="M118" i="25"/>
  <c r="N118" i="25" s="1"/>
  <c r="M119" i="25"/>
  <c r="N119" i="25" s="1"/>
  <c r="M94" i="25"/>
  <c r="N94" i="25" s="1"/>
  <c r="M95" i="25"/>
  <c r="N95" i="25" s="1"/>
  <c r="M158" i="25"/>
  <c r="N158" i="25" s="1"/>
  <c r="M159" i="25"/>
  <c r="N159" i="25" s="1"/>
  <c r="M174" i="25"/>
  <c r="N174" i="25" s="1"/>
  <c r="M175" i="25"/>
  <c r="N175" i="25" s="1"/>
  <c r="M190" i="25"/>
  <c r="N190" i="25" s="1"/>
  <c r="M191" i="25"/>
  <c r="N191" i="25" s="1"/>
  <c r="M206" i="25"/>
  <c r="N206" i="25" s="1"/>
  <c r="M207" i="25"/>
  <c r="N207" i="25" s="1"/>
  <c r="M49" i="25"/>
  <c r="N49" i="25" s="1"/>
  <c r="M50" i="25"/>
  <c r="N50" i="25" s="1"/>
  <c r="M124" i="25"/>
  <c r="N124" i="25" s="1"/>
  <c r="M134" i="25"/>
  <c r="N134" i="25" s="1"/>
  <c r="M135" i="25"/>
  <c r="N135" i="25" s="1"/>
  <c r="M100" i="25"/>
  <c r="N100" i="25" s="1"/>
  <c r="M110" i="25"/>
  <c r="N110" i="25" s="1"/>
  <c r="M111" i="25"/>
  <c r="N111" i="25" s="1"/>
  <c r="M34" i="25"/>
  <c r="N34" i="25" s="1"/>
  <c r="M42" i="25"/>
  <c r="N42" i="25" s="1"/>
  <c r="M86" i="25"/>
  <c r="N86" i="25" s="1"/>
  <c r="M87" i="25"/>
  <c r="N87" i="25" s="1"/>
  <c r="M140" i="25"/>
  <c r="N140" i="25" s="1"/>
  <c r="M150" i="25"/>
  <c r="N150" i="25" s="1"/>
  <c r="M151" i="25"/>
  <c r="N151" i="25" s="1"/>
  <c r="M255" i="25"/>
  <c r="N255" i="25" s="1"/>
  <c r="M254" i="25"/>
  <c r="N254" i="25" s="1"/>
  <c r="M11" i="25"/>
  <c r="N11" i="25" s="1"/>
  <c r="M18" i="25"/>
  <c r="N18" i="25" s="1"/>
  <c r="M78" i="25"/>
  <c r="N78" i="25" s="1"/>
  <c r="M79" i="25"/>
  <c r="N79" i="25" s="1"/>
  <c r="M116" i="25"/>
  <c r="N116" i="25" s="1"/>
  <c r="M126" i="25"/>
  <c r="N126" i="25" s="1"/>
  <c r="M127" i="25"/>
  <c r="N127" i="25" s="1"/>
  <c r="M166" i="25"/>
  <c r="N166" i="25" s="1"/>
  <c r="M167" i="25"/>
  <c r="N167" i="25" s="1"/>
  <c r="M182" i="25"/>
  <c r="N182" i="25" s="1"/>
  <c r="M183" i="25"/>
  <c r="N183" i="25" s="1"/>
  <c r="M198" i="25"/>
  <c r="N198" i="25" s="1"/>
  <c r="M199" i="25"/>
  <c r="N199" i="25" s="1"/>
  <c r="M214" i="25"/>
  <c r="N214" i="25" s="1"/>
  <c r="M215" i="25"/>
  <c r="N215" i="25" s="1"/>
  <c r="M70" i="25"/>
  <c r="N70" i="25" s="1"/>
  <c r="M71" i="25"/>
  <c r="N71" i="25" s="1"/>
  <c r="M92" i="25"/>
  <c r="N92" i="25" s="1"/>
  <c r="M102" i="25"/>
  <c r="N102" i="25" s="1"/>
  <c r="M103" i="25"/>
  <c r="N103" i="25" s="1"/>
  <c r="M156" i="25"/>
  <c r="N156" i="25" s="1"/>
  <c r="M62" i="25"/>
  <c r="N62" i="25" s="1"/>
  <c r="M63" i="25"/>
  <c r="N63" i="25" s="1"/>
  <c r="M142" i="25"/>
  <c r="N142" i="25" s="1"/>
  <c r="M143" i="25"/>
  <c r="N143" i="25" s="1"/>
  <c r="M467" i="25"/>
  <c r="N467" i="25" s="1"/>
  <c r="M468" i="25"/>
  <c r="N468" i="25" s="1"/>
  <c r="M218" i="25"/>
  <c r="N218" i="25" s="1"/>
  <c r="M221" i="25"/>
  <c r="N221" i="25" s="1"/>
  <c r="M234" i="25"/>
  <c r="N234" i="25" s="1"/>
  <c r="M237" i="25"/>
  <c r="N237" i="25" s="1"/>
  <c r="M251" i="25"/>
  <c r="N251" i="25" s="1"/>
  <c r="M487" i="25"/>
  <c r="N487" i="25" s="1"/>
  <c r="M491" i="25"/>
  <c r="N491" i="25" s="1"/>
  <c r="M492" i="25"/>
  <c r="N492" i="25" s="1"/>
  <c r="M515" i="25"/>
  <c r="N515" i="25" s="1"/>
  <c r="M516" i="25"/>
  <c r="N516" i="25" s="1"/>
  <c r="M291" i="25"/>
  <c r="N291" i="25" s="1"/>
  <c r="M292" i="25"/>
  <c r="N292" i="25" s="1"/>
  <c r="M351" i="25"/>
  <c r="N351" i="25" s="1"/>
  <c r="M350" i="25"/>
  <c r="N350" i="25" s="1"/>
  <c r="M367" i="25"/>
  <c r="N367" i="25" s="1"/>
  <c r="M366" i="25"/>
  <c r="N366" i="25" s="1"/>
  <c r="M371" i="25"/>
  <c r="N371" i="25" s="1"/>
  <c r="M372" i="25"/>
  <c r="N372" i="25" s="1"/>
  <c r="M383" i="25"/>
  <c r="N383" i="25" s="1"/>
  <c r="M382" i="25"/>
  <c r="N382" i="25" s="1"/>
  <c r="M387" i="25"/>
  <c r="N387" i="25" s="1"/>
  <c r="M388" i="25"/>
  <c r="N388" i="25" s="1"/>
  <c r="M399" i="25"/>
  <c r="N399" i="25" s="1"/>
  <c r="M398" i="25"/>
  <c r="N398" i="25" s="1"/>
  <c r="M403" i="25"/>
  <c r="N403" i="25" s="1"/>
  <c r="M404" i="25"/>
  <c r="N404" i="25" s="1"/>
  <c r="M415" i="25"/>
  <c r="N415" i="25" s="1"/>
  <c r="M414" i="25"/>
  <c r="N414" i="25" s="1"/>
  <c r="M419" i="25"/>
  <c r="N419" i="25" s="1"/>
  <c r="M420" i="25"/>
  <c r="N420" i="25" s="1"/>
  <c r="M431" i="25"/>
  <c r="N431" i="25" s="1"/>
  <c r="M430" i="25"/>
  <c r="N430" i="25" s="1"/>
  <c r="M435" i="25"/>
  <c r="N435" i="25" s="1"/>
  <c r="M436" i="25"/>
  <c r="N436" i="25" s="1"/>
  <c r="M447" i="25"/>
  <c r="N447" i="25" s="1"/>
  <c r="M446" i="25"/>
  <c r="N446" i="25" s="1"/>
  <c r="M451" i="25"/>
  <c r="N451" i="25" s="1"/>
  <c r="M452" i="25"/>
  <c r="N452" i="25" s="1"/>
  <c r="M475" i="25"/>
  <c r="N475" i="25" s="1"/>
  <c r="M476" i="25"/>
  <c r="N476" i="25" s="1"/>
  <c r="M278" i="25"/>
  <c r="N278" i="25" s="1"/>
  <c r="M294" i="25"/>
  <c r="N294" i="25" s="1"/>
  <c r="M310" i="25"/>
  <c r="N310" i="25" s="1"/>
  <c r="M326" i="25"/>
  <c r="N326" i="25" s="1"/>
  <c r="M342" i="25"/>
  <c r="N342" i="25" s="1"/>
  <c r="M495" i="25"/>
  <c r="N495" i="25" s="1"/>
  <c r="M499" i="25"/>
  <c r="N499" i="25" s="1"/>
  <c r="M500" i="25"/>
  <c r="N500" i="25" s="1"/>
  <c r="M226" i="25"/>
  <c r="N226" i="25" s="1"/>
  <c r="M229" i="25"/>
  <c r="N229" i="25" s="1"/>
  <c r="M242" i="25"/>
  <c r="N242" i="25" s="1"/>
  <c r="M245" i="25"/>
  <c r="N245" i="25" s="1"/>
  <c r="M455" i="25"/>
  <c r="N455" i="25" s="1"/>
  <c r="M454" i="25"/>
  <c r="N454" i="25" s="1"/>
  <c r="M459" i="25"/>
  <c r="N459" i="25" s="1"/>
  <c r="M460" i="25"/>
  <c r="N460" i="25" s="1"/>
  <c r="M478" i="25"/>
  <c r="N478" i="25" s="1"/>
  <c r="M263" i="25"/>
  <c r="N263" i="25" s="1"/>
  <c r="M262" i="25"/>
  <c r="N262" i="25" s="1"/>
  <c r="M268" i="25"/>
  <c r="N268" i="25" s="1"/>
  <c r="M279" i="25"/>
  <c r="N279" i="25" s="1"/>
  <c r="M284" i="25"/>
  <c r="N284" i="25" s="1"/>
  <c r="M295" i="25"/>
  <c r="N295" i="25" s="1"/>
  <c r="M300" i="25"/>
  <c r="N300" i="25" s="1"/>
  <c r="M311" i="25"/>
  <c r="N311" i="25" s="1"/>
  <c r="M315" i="25"/>
  <c r="N315" i="25" s="1"/>
  <c r="M316" i="25"/>
  <c r="N316" i="25" s="1"/>
  <c r="M327" i="25"/>
  <c r="N327" i="25" s="1"/>
  <c r="M332" i="25"/>
  <c r="N332" i="25" s="1"/>
  <c r="M343" i="25"/>
  <c r="N343" i="25" s="1"/>
  <c r="M348" i="25"/>
  <c r="N348" i="25" s="1"/>
  <c r="M359" i="25"/>
  <c r="N359" i="25" s="1"/>
  <c r="M358" i="25"/>
  <c r="N358" i="25" s="1"/>
  <c r="M363" i="25"/>
  <c r="N363" i="25" s="1"/>
  <c r="M364" i="25"/>
  <c r="N364" i="25" s="1"/>
  <c r="M375" i="25"/>
  <c r="N375" i="25" s="1"/>
  <c r="M374" i="25"/>
  <c r="N374" i="25" s="1"/>
  <c r="M379" i="25"/>
  <c r="N379" i="25" s="1"/>
  <c r="M380" i="25"/>
  <c r="N380" i="25" s="1"/>
  <c r="M391" i="25"/>
  <c r="N391" i="25" s="1"/>
  <c r="M390" i="25"/>
  <c r="N390" i="25" s="1"/>
  <c r="M395" i="25"/>
  <c r="N395" i="25" s="1"/>
  <c r="M396" i="25"/>
  <c r="N396" i="25" s="1"/>
  <c r="M407" i="25"/>
  <c r="N407" i="25" s="1"/>
  <c r="M406" i="25"/>
  <c r="N406" i="25" s="1"/>
  <c r="M411" i="25"/>
  <c r="N411" i="25" s="1"/>
  <c r="M412" i="25"/>
  <c r="N412" i="25" s="1"/>
  <c r="M423" i="25"/>
  <c r="N423" i="25" s="1"/>
  <c r="M422" i="25"/>
  <c r="N422" i="25" s="1"/>
  <c r="M427" i="25"/>
  <c r="N427" i="25" s="1"/>
  <c r="M428" i="25"/>
  <c r="N428" i="25" s="1"/>
  <c r="M439" i="25"/>
  <c r="N439" i="25" s="1"/>
  <c r="M438" i="25"/>
  <c r="N438" i="25" s="1"/>
  <c r="M443" i="25"/>
  <c r="N443" i="25" s="1"/>
  <c r="M444" i="25"/>
  <c r="N444" i="25" s="1"/>
  <c r="M479" i="25"/>
  <c r="N479" i="25" s="1"/>
  <c r="M483" i="25"/>
  <c r="N483" i="25" s="1"/>
  <c r="M484" i="25"/>
  <c r="N484" i="25" s="1"/>
  <c r="M462" i="25"/>
  <c r="N462" i="25" s="1"/>
  <c r="M503" i="25"/>
  <c r="N503" i="25" s="1"/>
  <c r="M507" i="25"/>
  <c r="N507" i="25" s="1"/>
  <c r="M508" i="25"/>
  <c r="N508" i="25" s="1"/>
  <c r="M540" i="25"/>
  <c r="N540" i="25" s="1"/>
  <c r="M572" i="25"/>
  <c r="N572" i="25" s="1"/>
  <c r="M511" i="25"/>
  <c r="N511" i="25" s="1"/>
  <c r="M519" i="25"/>
  <c r="N519" i="25" s="1"/>
  <c r="M551" i="25"/>
  <c r="N551" i="25" s="1"/>
  <c r="M259" i="25"/>
  <c r="N259" i="25" s="1"/>
  <c r="M267" i="25"/>
  <c r="N267" i="25" s="1"/>
  <c r="M275" i="25"/>
  <c r="N275" i="25" s="1"/>
  <c r="M283" i="25"/>
  <c r="N283" i="25" s="1"/>
  <c r="M299" i="25"/>
  <c r="N299" i="25" s="1"/>
  <c r="M307" i="25"/>
  <c r="N307" i="25" s="1"/>
  <c r="M323" i="25"/>
  <c r="N323" i="25" s="1"/>
  <c r="M331" i="25"/>
  <c r="N331" i="25" s="1"/>
  <c r="M339" i="25"/>
  <c r="N339" i="25" s="1"/>
  <c r="M347" i="25"/>
  <c r="N347" i="25" s="1"/>
  <c r="M355" i="25"/>
  <c r="N355" i="25" s="1"/>
  <c r="M524" i="25"/>
  <c r="N524" i="25" s="1"/>
  <c r="M523" i="25"/>
  <c r="N523" i="25" s="1"/>
  <c r="M556" i="25"/>
  <c r="N556" i="25" s="1"/>
  <c r="M575" i="25"/>
  <c r="N575" i="25" s="1"/>
  <c r="M548" i="25"/>
  <c r="N548" i="25" s="1"/>
  <c r="M580" i="25"/>
  <c r="N580" i="25" s="1"/>
  <c r="M579" i="25"/>
  <c r="N579" i="25" s="1"/>
  <c r="M534" i="25"/>
  <c r="N534" i="25" s="1"/>
  <c r="M542" i="25"/>
  <c r="N542" i="25" s="1"/>
  <c r="M550" i="25"/>
  <c r="N550" i="25" s="1"/>
  <c r="M558" i="25"/>
  <c r="N558" i="25" s="1"/>
  <c r="M566" i="25"/>
  <c r="N566" i="25" s="1"/>
  <c r="M574" i="25"/>
  <c r="N574" i="25" s="1"/>
  <c r="M582" i="25"/>
  <c r="N582" i="25" s="1"/>
  <c r="M473" i="24"/>
  <c r="N473" i="24" s="1"/>
  <c r="M481" i="24"/>
  <c r="N481" i="24" s="1"/>
  <c r="M489" i="24"/>
  <c r="N489" i="24" s="1"/>
  <c r="M537" i="24"/>
  <c r="N537" i="24" s="1"/>
  <c r="M545" i="24"/>
  <c r="N545" i="24" s="1"/>
  <c r="M569" i="24"/>
  <c r="N569" i="24" s="1"/>
  <c r="M577" i="24"/>
  <c r="N577" i="24" s="1"/>
  <c r="M585" i="24"/>
  <c r="N585" i="24" s="1"/>
  <c r="M19" i="24"/>
  <c r="N19" i="24" s="1"/>
  <c r="M27" i="24"/>
  <c r="N27" i="24" s="1"/>
  <c r="M43" i="24"/>
  <c r="N43" i="24" s="1"/>
  <c r="M139" i="24"/>
  <c r="N139" i="24" s="1"/>
  <c r="M147" i="24"/>
  <c r="N147" i="24" s="1"/>
  <c r="M195" i="24"/>
  <c r="N195" i="24" s="1"/>
  <c r="M479" i="24"/>
  <c r="N479" i="24" s="1"/>
  <c r="M495" i="24"/>
  <c r="N495" i="24" s="1"/>
  <c r="M511" i="24"/>
  <c r="N511" i="24" s="1"/>
  <c r="M491" i="24"/>
  <c r="N491" i="24" s="1"/>
  <c r="M531" i="24"/>
  <c r="N531" i="24" s="1"/>
  <c r="M539" i="24"/>
  <c r="N539" i="24" s="1"/>
  <c r="M547" i="24"/>
  <c r="N547" i="24" s="1"/>
  <c r="M563" i="24"/>
  <c r="N563" i="24" s="1"/>
  <c r="M579" i="24"/>
  <c r="N579" i="24" s="1"/>
  <c r="M222" i="24"/>
  <c r="N222" i="24" s="1"/>
  <c r="M50" i="24"/>
  <c r="N50" i="24" s="1"/>
  <c r="M258" i="24"/>
  <c r="N258" i="24" s="1"/>
  <c r="M298" i="24"/>
  <c r="N298" i="24" s="1"/>
  <c r="M330" i="24"/>
  <c r="N330" i="24" s="1"/>
  <c r="M45" i="24"/>
  <c r="N45" i="24" s="1"/>
  <c r="M141" i="24"/>
  <c r="N141" i="24" s="1"/>
  <c r="M157" i="24"/>
  <c r="N157" i="24" s="1"/>
  <c r="M173" i="24"/>
  <c r="N173" i="24" s="1"/>
  <c r="M189" i="24"/>
  <c r="N189" i="24" s="1"/>
  <c r="M205" i="24"/>
  <c r="N205" i="24" s="1"/>
  <c r="M221" i="24"/>
  <c r="N221" i="24" s="1"/>
  <c r="M244" i="24"/>
  <c r="N244" i="24" s="1"/>
  <c r="M252" i="24"/>
  <c r="N252" i="24" s="1"/>
  <c r="M260" i="24"/>
  <c r="N260" i="24" s="1"/>
  <c r="M268" i="24"/>
  <c r="N268" i="24" s="1"/>
  <c r="M276" i="24"/>
  <c r="N276" i="24" s="1"/>
  <c r="M284" i="24"/>
  <c r="N284" i="24" s="1"/>
  <c r="M292" i="24"/>
  <c r="N292" i="24" s="1"/>
  <c r="M300" i="24"/>
  <c r="N300" i="24" s="1"/>
  <c r="M308" i="24"/>
  <c r="N308" i="24" s="1"/>
  <c r="M316" i="24"/>
  <c r="N316" i="24" s="1"/>
  <c r="M340" i="24"/>
  <c r="N340" i="24" s="1"/>
  <c r="M356" i="24"/>
  <c r="N356" i="24" s="1"/>
  <c r="M372" i="24"/>
  <c r="N372" i="24" s="1"/>
  <c r="M103" i="24"/>
  <c r="N103" i="24" s="1"/>
  <c r="M143" i="24"/>
  <c r="N143" i="24" s="1"/>
  <c r="M207" i="24"/>
  <c r="N207" i="24" s="1"/>
  <c r="M230" i="24"/>
  <c r="N230" i="24" s="1"/>
  <c r="M238" i="24"/>
  <c r="N238" i="24" s="1"/>
  <c r="M246" i="24"/>
  <c r="N246" i="24" s="1"/>
  <c r="M262" i="24"/>
  <c r="N262" i="24" s="1"/>
  <c r="M302" i="24"/>
  <c r="N302" i="24" s="1"/>
  <c r="M57" i="24"/>
  <c r="N57" i="24" s="1"/>
  <c r="M73" i="24"/>
  <c r="N73" i="24" s="1"/>
  <c r="M201" i="24"/>
  <c r="N201" i="24" s="1"/>
  <c r="M209" i="24"/>
  <c r="N209" i="24" s="1"/>
  <c r="M217" i="24"/>
  <c r="N217" i="24" s="1"/>
  <c r="M224" i="24"/>
  <c r="N224" i="24" s="1"/>
  <c r="M232" i="24"/>
  <c r="N232" i="24" s="1"/>
  <c r="M264" i="24"/>
  <c r="N264" i="24" s="1"/>
  <c r="M272" i="24"/>
  <c r="N272" i="24" s="1"/>
  <c r="M280" i="24"/>
  <c r="N280" i="24" s="1"/>
  <c r="M320" i="24"/>
  <c r="N320" i="24" s="1"/>
  <c r="M328" i="24"/>
  <c r="N328" i="24" s="1"/>
  <c r="M336" i="24"/>
  <c r="N336" i="24" s="1"/>
  <c r="M338" i="24"/>
  <c r="N338" i="24" s="1"/>
  <c r="M346" i="24"/>
  <c r="N346" i="24" s="1"/>
  <c r="M14" i="24"/>
  <c r="N14" i="24" s="1"/>
  <c r="M22" i="24"/>
  <c r="N22" i="24" s="1"/>
  <c r="M30" i="24"/>
  <c r="N30" i="24" s="1"/>
  <c r="M420" i="24"/>
  <c r="N420" i="24" s="1"/>
  <c r="M56" i="24"/>
  <c r="N56" i="24" s="1"/>
  <c r="M376" i="24"/>
  <c r="N376" i="24" s="1"/>
  <c r="M68" i="24"/>
  <c r="N68" i="24" s="1"/>
  <c r="M76" i="24"/>
  <c r="N76" i="24" s="1"/>
  <c r="M84" i="24"/>
  <c r="N84" i="24" s="1"/>
  <c r="M371" i="24"/>
  <c r="N371" i="24" s="1"/>
  <c r="M10" i="24"/>
  <c r="N10" i="24" s="1"/>
  <c r="M33" i="24"/>
  <c r="N33" i="24" s="1"/>
  <c r="M64" i="24"/>
  <c r="N64" i="24" s="1"/>
  <c r="M96" i="24"/>
  <c r="N96" i="24" s="1"/>
  <c r="M104" i="24"/>
  <c r="N104" i="24" s="1"/>
  <c r="M112" i="24"/>
  <c r="N112" i="24" s="1"/>
  <c r="M120" i="24"/>
  <c r="N120" i="24" s="1"/>
  <c r="M168" i="24"/>
  <c r="N168" i="24" s="1"/>
  <c r="M176" i="24"/>
  <c r="N176" i="24" s="1"/>
  <c r="M184" i="24"/>
  <c r="N184" i="24" s="1"/>
  <c r="M428" i="24"/>
  <c r="N428" i="24" s="1"/>
  <c r="M436" i="24"/>
  <c r="N436" i="24" s="1"/>
  <c r="M452" i="24"/>
  <c r="N452" i="24" s="1"/>
  <c r="M460" i="24"/>
  <c r="N460" i="24" s="1"/>
  <c r="M468" i="24"/>
  <c r="N468" i="24" s="1"/>
  <c r="M476" i="24"/>
  <c r="N476" i="24" s="1"/>
  <c r="M484" i="24"/>
  <c r="N484" i="24" s="1"/>
  <c r="M492" i="24"/>
  <c r="N492" i="24" s="1"/>
  <c r="M500" i="24"/>
  <c r="N500" i="24" s="1"/>
  <c r="M516" i="24"/>
  <c r="N516" i="24" s="1"/>
  <c r="M524" i="24"/>
  <c r="N524" i="24" s="1"/>
  <c r="M532" i="24"/>
  <c r="N532" i="24" s="1"/>
  <c r="M540" i="24"/>
  <c r="N540" i="24" s="1"/>
  <c r="M548" i="24"/>
  <c r="N548" i="24" s="1"/>
  <c r="M556" i="24"/>
  <c r="N556" i="24" s="1"/>
  <c r="M12" i="24"/>
  <c r="N12" i="24" s="1"/>
  <c r="M36" i="24"/>
  <c r="N36" i="24" s="1"/>
  <c r="M44" i="24"/>
  <c r="N44" i="24" s="1"/>
  <c r="M66" i="24"/>
  <c r="N66" i="24" s="1"/>
  <c r="M82" i="24"/>
  <c r="N82" i="24" s="1"/>
  <c r="M353" i="24"/>
  <c r="N353" i="24" s="1"/>
  <c r="M360" i="24"/>
  <c r="N360" i="24" s="1"/>
  <c r="M368" i="24"/>
  <c r="N368" i="24" s="1"/>
  <c r="M375" i="24"/>
  <c r="N375" i="24" s="1"/>
  <c r="M415" i="24"/>
  <c r="N415" i="24" s="1"/>
  <c r="M543" i="24"/>
  <c r="N543" i="24" s="1"/>
  <c r="M227" i="24"/>
  <c r="N227" i="24" s="1"/>
  <c r="M307" i="24"/>
  <c r="N307" i="24" s="1"/>
  <c r="M323" i="24"/>
  <c r="N323" i="24" s="1"/>
  <c r="M339" i="24"/>
  <c r="N339" i="24" s="1"/>
  <c r="M347" i="24"/>
  <c r="N347" i="24" s="1"/>
  <c r="M355" i="24"/>
  <c r="N355" i="24" s="1"/>
  <c r="M432" i="24"/>
  <c r="N432" i="24" s="1"/>
  <c r="M440" i="24"/>
  <c r="N440" i="24" s="1"/>
  <c r="M560" i="24"/>
  <c r="N560" i="24" s="1"/>
  <c r="M32" i="24"/>
  <c r="N32" i="24" s="1"/>
  <c r="M40" i="24"/>
  <c r="N40" i="24" s="1"/>
  <c r="M55" i="24"/>
  <c r="N55" i="24" s="1"/>
  <c r="M70" i="24"/>
  <c r="N70" i="24" s="1"/>
  <c r="M86" i="24"/>
  <c r="N86" i="24" s="1"/>
  <c r="M94" i="24"/>
  <c r="N94" i="24" s="1"/>
  <c r="M102" i="24"/>
  <c r="N102" i="24" s="1"/>
  <c r="M110" i="24"/>
  <c r="N110" i="24" s="1"/>
  <c r="M118" i="24"/>
  <c r="N118" i="24" s="1"/>
  <c r="M126" i="24"/>
  <c r="N126" i="24" s="1"/>
  <c r="M134" i="24"/>
  <c r="N134" i="24" s="1"/>
  <c r="M158" i="24"/>
  <c r="N158" i="24" s="1"/>
  <c r="M166" i="24"/>
  <c r="N166" i="24" s="1"/>
  <c r="M190" i="24"/>
  <c r="N190" i="24" s="1"/>
  <c r="M364" i="24"/>
  <c r="N364" i="24" s="1"/>
  <c r="M21" i="24"/>
  <c r="N21" i="24" s="1"/>
  <c r="M29" i="24"/>
  <c r="N29" i="24" s="1"/>
  <c r="M52" i="24"/>
  <c r="N52" i="24" s="1"/>
  <c r="M136" i="24"/>
  <c r="N136" i="24" s="1"/>
  <c r="M144" i="24"/>
  <c r="N144" i="24" s="1"/>
  <c r="M152" i="24"/>
  <c r="N152" i="24" s="1"/>
  <c r="M175" i="24"/>
  <c r="N175" i="24" s="1"/>
  <c r="M198" i="24"/>
  <c r="N198" i="24" s="1"/>
  <c r="M261" i="24"/>
  <c r="N261" i="24" s="1"/>
  <c r="M309" i="24"/>
  <c r="N309" i="24" s="1"/>
  <c r="M317" i="24"/>
  <c r="N317" i="24" s="1"/>
  <c r="M384" i="24"/>
  <c r="N384" i="24" s="1"/>
  <c r="M392" i="24"/>
  <c r="N392" i="24" s="1"/>
  <c r="M400" i="24"/>
  <c r="N400" i="24" s="1"/>
  <c r="M408" i="24"/>
  <c r="N408" i="24" s="1"/>
  <c r="M416" i="24"/>
  <c r="N416" i="24" s="1"/>
  <c r="M423" i="24"/>
  <c r="N423" i="24" s="1"/>
  <c r="M439" i="24"/>
  <c r="N439" i="24" s="1"/>
  <c r="M564" i="24"/>
  <c r="N564" i="24" s="1"/>
  <c r="M572" i="24"/>
  <c r="N572" i="24" s="1"/>
  <c r="M39" i="24"/>
  <c r="N39" i="24" s="1"/>
  <c r="M93" i="24"/>
  <c r="N93" i="24" s="1"/>
  <c r="M101" i="24"/>
  <c r="N101" i="24" s="1"/>
  <c r="M107" i="24"/>
  <c r="N107" i="24" s="1"/>
  <c r="M115" i="24"/>
  <c r="N115" i="24" s="1"/>
  <c r="M200" i="24"/>
  <c r="N200" i="24" s="1"/>
  <c r="M231" i="24"/>
  <c r="N231" i="24" s="1"/>
  <c r="M239" i="24"/>
  <c r="N239" i="24" s="1"/>
  <c r="M255" i="24"/>
  <c r="N255" i="24" s="1"/>
  <c r="M287" i="24"/>
  <c r="N287" i="24" s="1"/>
  <c r="M327" i="24"/>
  <c r="N327" i="24" s="1"/>
  <c r="M425" i="24"/>
  <c r="N425" i="24" s="1"/>
  <c r="M448" i="24"/>
  <c r="N448" i="24" s="1"/>
  <c r="M488" i="24"/>
  <c r="N488" i="24" s="1"/>
  <c r="M496" i="24"/>
  <c r="N496" i="24" s="1"/>
  <c r="M504" i="24"/>
  <c r="N504" i="24" s="1"/>
  <c r="M512" i="24"/>
  <c r="N512" i="24" s="1"/>
  <c r="M552" i="24"/>
  <c r="N552" i="24" s="1"/>
  <c r="M559" i="24"/>
  <c r="N559" i="24" s="1"/>
  <c r="M567" i="24"/>
  <c r="N567" i="24" s="1"/>
  <c r="M48" i="24"/>
  <c r="N48" i="24" s="1"/>
  <c r="M79" i="24"/>
  <c r="N79" i="24" s="1"/>
  <c r="M109" i="24"/>
  <c r="N109" i="24" s="1"/>
  <c r="M125" i="24"/>
  <c r="N125" i="24" s="1"/>
  <c r="M133" i="24"/>
  <c r="N133" i="24" s="1"/>
  <c r="M233" i="24"/>
  <c r="N233" i="24" s="1"/>
  <c r="M241" i="24"/>
  <c r="N241" i="24" s="1"/>
  <c r="M249" i="24"/>
  <c r="N249" i="24" s="1"/>
  <c r="M265" i="24"/>
  <c r="N265" i="24" s="1"/>
  <c r="M321" i="24"/>
  <c r="N321" i="24" s="1"/>
  <c r="M345" i="24"/>
  <c r="N345" i="24" s="1"/>
  <c r="M352" i="24"/>
  <c r="N352" i="24" s="1"/>
  <c r="M359" i="24"/>
  <c r="N359" i="24" s="1"/>
  <c r="M367" i="24"/>
  <c r="N367" i="24" s="1"/>
  <c r="M380" i="24"/>
  <c r="N380" i="24" s="1"/>
  <c r="M576" i="24"/>
  <c r="N576" i="24" s="1"/>
  <c r="M584" i="24"/>
  <c r="N584" i="24" s="1"/>
  <c r="M13" i="24"/>
  <c r="N13" i="24" s="1"/>
  <c r="M49" i="24"/>
  <c r="N49" i="24" s="1"/>
  <c r="M63" i="24"/>
  <c r="N63" i="24" s="1"/>
  <c r="M85" i="24"/>
  <c r="N85" i="24" s="1"/>
  <c r="M99" i="24"/>
  <c r="N99" i="24" s="1"/>
  <c r="M105" i="24"/>
  <c r="N105" i="24" s="1"/>
  <c r="M113" i="24"/>
  <c r="N113" i="24" s="1"/>
  <c r="M121" i="24"/>
  <c r="N121" i="24" s="1"/>
  <c r="M128" i="24"/>
  <c r="N128" i="24" s="1"/>
  <c r="M135" i="24"/>
  <c r="N135" i="24" s="1"/>
  <c r="M142" i="24"/>
  <c r="N142" i="24" s="1"/>
  <c r="M150" i="24"/>
  <c r="N150" i="24" s="1"/>
  <c r="M165" i="24"/>
  <c r="N165" i="24" s="1"/>
  <c r="M171" i="24"/>
  <c r="N171" i="24" s="1"/>
  <c r="M179" i="24"/>
  <c r="N179" i="24" s="1"/>
  <c r="M208" i="24"/>
  <c r="N208" i="24" s="1"/>
  <c r="M216" i="24"/>
  <c r="N216" i="24" s="1"/>
  <c r="M237" i="24"/>
  <c r="N237" i="24" s="1"/>
  <c r="M291" i="24"/>
  <c r="N291" i="24" s="1"/>
  <c r="M299" i="24"/>
  <c r="N299" i="24" s="1"/>
  <c r="M312" i="24"/>
  <c r="N312" i="24" s="1"/>
  <c r="M348" i="24"/>
  <c r="N348" i="24" s="1"/>
  <c r="M363" i="24"/>
  <c r="N363" i="24" s="1"/>
  <c r="M383" i="24"/>
  <c r="N383" i="24" s="1"/>
  <c r="M456" i="24"/>
  <c r="N456" i="24" s="1"/>
  <c r="M464" i="24"/>
  <c r="N464" i="24" s="1"/>
  <c r="M472" i="24"/>
  <c r="N472" i="24" s="1"/>
  <c r="M480" i="24"/>
  <c r="N480" i="24" s="1"/>
  <c r="M487" i="24"/>
  <c r="N487" i="24" s="1"/>
  <c r="M553" i="24"/>
  <c r="N553" i="24" s="1"/>
  <c r="M566" i="24"/>
  <c r="N566" i="24" s="1"/>
  <c r="M580" i="24"/>
  <c r="N580" i="24" s="1"/>
  <c r="M508" i="24"/>
  <c r="N508" i="24" s="1"/>
  <c r="M555" i="24"/>
  <c r="N555" i="24" s="1"/>
  <c r="M582" i="24"/>
  <c r="N582" i="24" s="1"/>
  <c r="M23" i="24"/>
  <c r="N23" i="24" s="1"/>
  <c r="M38" i="24"/>
  <c r="N38" i="24" s="1"/>
  <c r="M51" i="24"/>
  <c r="N51" i="24" s="1"/>
  <c r="M58" i="24"/>
  <c r="N58" i="24" s="1"/>
  <c r="M65" i="24"/>
  <c r="N65" i="24" s="1"/>
  <c r="M87" i="24"/>
  <c r="N87" i="24" s="1"/>
  <c r="M131" i="24"/>
  <c r="N131" i="24" s="1"/>
  <c r="M137" i="24"/>
  <c r="N137" i="24" s="1"/>
  <c r="M145" i="24"/>
  <c r="N145" i="24" s="1"/>
  <c r="M153" i="24"/>
  <c r="N153" i="24" s="1"/>
  <c r="M160" i="24"/>
  <c r="N160" i="24" s="1"/>
  <c r="M167" i="24"/>
  <c r="N167" i="24" s="1"/>
  <c r="M174" i="24"/>
  <c r="N174" i="24" s="1"/>
  <c r="M182" i="24"/>
  <c r="N182" i="24" s="1"/>
  <c r="M197" i="24"/>
  <c r="N197" i="24" s="1"/>
  <c r="M203" i="24"/>
  <c r="N203" i="24" s="1"/>
  <c r="M211" i="24"/>
  <c r="N211" i="24" s="1"/>
  <c r="M270" i="24"/>
  <c r="N270" i="24" s="1"/>
  <c r="M294" i="24"/>
  <c r="N294" i="24" s="1"/>
  <c r="M301" i="24"/>
  <c r="N301" i="24" s="1"/>
  <c r="M322" i="24"/>
  <c r="N322" i="24" s="1"/>
  <c r="M329" i="24"/>
  <c r="N329" i="24" s="1"/>
  <c r="M344" i="24"/>
  <c r="N344" i="24" s="1"/>
  <c r="M351" i="24"/>
  <c r="N351" i="24" s="1"/>
  <c r="M409" i="24"/>
  <c r="N409" i="24" s="1"/>
  <c r="M417" i="24"/>
  <c r="N417" i="24" s="1"/>
  <c r="M424" i="24"/>
  <c r="N424" i="24" s="1"/>
  <c r="M431" i="24"/>
  <c r="N431" i="24" s="1"/>
  <c r="M444" i="24"/>
  <c r="N444" i="24" s="1"/>
  <c r="M475" i="24"/>
  <c r="N475" i="24" s="1"/>
  <c r="M483" i="24"/>
  <c r="N483" i="24" s="1"/>
  <c r="M503" i="24"/>
  <c r="N503" i="24" s="1"/>
  <c r="M562" i="24"/>
  <c r="N562" i="24" s="1"/>
  <c r="M568" i="24"/>
  <c r="N568" i="24" s="1"/>
  <c r="M575" i="24"/>
  <c r="N575" i="24" s="1"/>
  <c r="M88" i="24"/>
  <c r="N88" i="24" s="1"/>
  <c r="M46" i="24"/>
  <c r="N46" i="24" s="1"/>
  <c r="M90" i="24"/>
  <c r="N90" i="24" s="1"/>
  <c r="M111" i="24"/>
  <c r="N111" i="24" s="1"/>
  <c r="M163" i="24"/>
  <c r="N163" i="24" s="1"/>
  <c r="M169" i="24"/>
  <c r="N169" i="24" s="1"/>
  <c r="M177" i="24"/>
  <c r="N177" i="24" s="1"/>
  <c r="M185" i="24"/>
  <c r="N185" i="24" s="1"/>
  <c r="M192" i="24"/>
  <c r="N192" i="24" s="1"/>
  <c r="M199" i="24"/>
  <c r="N199" i="24" s="1"/>
  <c r="M206" i="24"/>
  <c r="N206" i="24" s="1"/>
  <c r="M214" i="24"/>
  <c r="N214" i="24" s="1"/>
  <c r="M229" i="24"/>
  <c r="N229" i="24" s="1"/>
  <c r="M235" i="24"/>
  <c r="N235" i="24" s="1"/>
  <c r="M243" i="24"/>
  <c r="N243" i="24" s="1"/>
  <c r="M251" i="24"/>
  <c r="N251" i="24" s="1"/>
  <c r="M273" i="24"/>
  <c r="N273" i="24" s="1"/>
  <c r="M289" i="24"/>
  <c r="N289" i="24" s="1"/>
  <c r="M304" i="24"/>
  <c r="N304" i="24" s="1"/>
  <c r="M324" i="24"/>
  <c r="N324" i="24" s="1"/>
  <c r="M332" i="24"/>
  <c r="N332" i="24" s="1"/>
  <c r="M361" i="24"/>
  <c r="N361" i="24" s="1"/>
  <c r="M388" i="24"/>
  <c r="N388" i="24" s="1"/>
  <c r="M396" i="24"/>
  <c r="N396" i="24" s="1"/>
  <c r="M404" i="24"/>
  <c r="N404" i="24" s="1"/>
  <c r="M412" i="24"/>
  <c r="N412" i="24" s="1"/>
  <c r="M447" i="24"/>
  <c r="N447" i="24" s="1"/>
  <c r="M499" i="24"/>
  <c r="N499" i="24" s="1"/>
  <c r="M520" i="24"/>
  <c r="N520" i="24" s="1"/>
  <c r="M528" i="24"/>
  <c r="N528" i="24" s="1"/>
  <c r="M536" i="24"/>
  <c r="N536" i="24" s="1"/>
  <c r="M544" i="24"/>
  <c r="N544" i="24" s="1"/>
  <c r="M551" i="24"/>
  <c r="N551" i="24" s="1"/>
  <c r="M571" i="24"/>
  <c r="N571" i="24" s="1"/>
  <c r="M17" i="24"/>
  <c r="N17" i="24" s="1"/>
  <c r="M69" i="24"/>
  <c r="N69" i="24" s="1"/>
  <c r="M20" i="24"/>
  <c r="N20" i="24" s="1"/>
  <c r="M25" i="24"/>
  <c r="N25" i="24" s="1"/>
  <c r="M31" i="24"/>
  <c r="N31" i="24" s="1"/>
  <c r="M37" i="24"/>
  <c r="N37" i="24" s="1"/>
  <c r="M41" i="24"/>
  <c r="N41" i="24" s="1"/>
  <c r="M75" i="24"/>
  <c r="N75" i="24" s="1"/>
  <c r="M81" i="24"/>
  <c r="N81" i="24" s="1"/>
  <c r="M97" i="24"/>
  <c r="N97" i="24" s="1"/>
  <c r="M117" i="24"/>
  <c r="N117" i="24" s="1"/>
  <c r="M123" i="24"/>
  <c r="N123" i="24" s="1"/>
  <c r="M129" i="24"/>
  <c r="N129" i="24" s="1"/>
  <c r="M149" i="24"/>
  <c r="N149" i="24" s="1"/>
  <c r="M155" i="24"/>
  <c r="N155" i="24" s="1"/>
  <c r="M161" i="24"/>
  <c r="N161" i="24" s="1"/>
  <c r="M181" i="24"/>
  <c r="N181" i="24" s="1"/>
  <c r="M187" i="24"/>
  <c r="N187" i="24" s="1"/>
  <c r="M193" i="24"/>
  <c r="N193" i="24" s="1"/>
  <c r="M213" i="24"/>
  <c r="N213" i="24" s="1"/>
  <c r="M219" i="24"/>
  <c r="N219" i="24" s="1"/>
  <c r="M225" i="24"/>
  <c r="N225" i="24" s="1"/>
  <c r="M245" i="24"/>
  <c r="N245" i="24" s="1"/>
  <c r="M256" i="24"/>
  <c r="N256" i="24" s="1"/>
  <c r="M267" i="24"/>
  <c r="N267" i="24" s="1"/>
  <c r="M279" i="24"/>
  <c r="N279" i="24" s="1"/>
  <c r="M305" i="24"/>
  <c r="N305" i="24" s="1"/>
  <c r="M311" i="24"/>
  <c r="N311" i="24" s="1"/>
  <c r="M335" i="24"/>
  <c r="N335" i="24" s="1"/>
  <c r="M387" i="24"/>
  <c r="N387" i="24" s="1"/>
  <c r="M393" i="24"/>
  <c r="N393" i="24" s="1"/>
  <c r="M399" i="24"/>
  <c r="N399" i="24" s="1"/>
  <c r="M451" i="24"/>
  <c r="N451" i="24" s="1"/>
  <c r="M457" i="24"/>
  <c r="N457" i="24" s="1"/>
  <c r="M463" i="24"/>
  <c r="N463" i="24" s="1"/>
  <c r="M515" i="24"/>
  <c r="N515" i="24" s="1"/>
  <c r="M521" i="24"/>
  <c r="N521" i="24" s="1"/>
  <c r="M527" i="24"/>
  <c r="N527" i="24" s="1"/>
  <c r="M574" i="24"/>
  <c r="N574" i="24" s="1"/>
  <c r="M275" i="24"/>
  <c r="N275" i="24" s="1"/>
  <c r="M377" i="24"/>
  <c r="N377" i="24" s="1"/>
  <c r="M441" i="24"/>
  <c r="N441" i="24" s="1"/>
  <c r="M505" i="24"/>
  <c r="N505" i="24" s="1"/>
  <c r="M16" i="24"/>
  <c r="N16" i="24" s="1"/>
  <c r="M54" i="24"/>
  <c r="N54" i="24" s="1"/>
  <c r="M71" i="24"/>
  <c r="N71" i="24" s="1"/>
  <c r="M77" i="24"/>
  <c r="N77" i="24" s="1"/>
  <c r="M119" i="24"/>
  <c r="N119" i="24" s="1"/>
  <c r="M151" i="24"/>
  <c r="N151" i="24" s="1"/>
  <c r="M183" i="24"/>
  <c r="N183" i="24" s="1"/>
  <c r="M215" i="24"/>
  <c r="N215" i="24" s="1"/>
  <c r="M259" i="24"/>
  <c r="N259" i="24" s="1"/>
  <c r="M281" i="24"/>
  <c r="N281" i="24" s="1"/>
  <c r="M288" i="24"/>
  <c r="N288" i="24" s="1"/>
  <c r="M295" i="24"/>
  <c r="N295" i="24" s="1"/>
  <c r="M313" i="24"/>
  <c r="N313" i="24" s="1"/>
  <c r="M319" i="24"/>
  <c r="N319" i="24" s="1"/>
  <c r="M331" i="24"/>
  <c r="N331" i="24" s="1"/>
  <c r="M337" i="24"/>
  <c r="N337" i="24" s="1"/>
  <c r="M343" i="24"/>
  <c r="N343" i="24" s="1"/>
  <c r="M401" i="24"/>
  <c r="N401" i="24" s="1"/>
  <c r="M407" i="24"/>
  <c r="N407" i="24" s="1"/>
  <c r="M459" i="24"/>
  <c r="N459" i="24" s="1"/>
  <c r="M465" i="24"/>
  <c r="N465" i="24" s="1"/>
  <c r="M471" i="24"/>
  <c r="N471" i="24" s="1"/>
  <c r="M523" i="24"/>
  <c r="N523" i="24" s="1"/>
  <c r="M529" i="24"/>
  <c r="N529" i="24" s="1"/>
  <c r="M535" i="24"/>
  <c r="N535" i="24" s="1"/>
  <c r="M546" i="24"/>
  <c r="N546" i="24" s="1"/>
  <c r="M570" i="24"/>
  <c r="N570" i="24" s="1"/>
  <c r="M583" i="24"/>
  <c r="N583" i="24" s="1"/>
  <c r="M11" i="24"/>
  <c r="N11" i="24" s="1"/>
  <c r="M24" i="24"/>
  <c r="N24" i="24" s="1"/>
  <c r="M35" i="24"/>
  <c r="N35" i="24" s="1"/>
  <c r="M61" i="24"/>
  <c r="N61" i="24" s="1"/>
  <c r="M89" i="24"/>
  <c r="N89" i="24" s="1"/>
  <c r="M95" i="24"/>
  <c r="N95" i="24" s="1"/>
  <c r="M127" i="24"/>
  <c r="N127" i="24" s="1"/>
  <c r="M159" i="24"/>
  <c r="N159" i="24" s="1"/>
  <c r="M191" i="24"/>
  <c r="N191" i="24" s="1"/>
  <c r="M223" i="24"/>
  <c r="N223" i="24" s="1"/>
  <c r="M248" i="24"/>
  <c r="N248" i="24" s="1"/>
  <c r="M283" i="24"/>
  <c r="N283" i="24" s="1"/>
  <c r="M290" i="24"/>
  <c r="N290" i="24" s="1"/>
  <c r="M297" i="24"/>
  <c r="N297" i="24" s="1"/>
  <c r="M303" i="24"/>
  <c r="N303" i="24" s="1"/>
  <c r="M315" i="24"/>
  <c r="N315" i="24" s="1"/>
  <c r="M379" i="24"/>
  <c r="N379" i="24" s="1"/>
  <c r="M385" i="24"/>
  <c r="N385" i="24" s="1"/>
  <c r="M391" i="24"/>
  <c r="N391" i="24" s="1"/>
  <c r="M443" i="24"/>
  <c r="N443" i="24" s="1"/>
  <c r="M449" i="24"/>
  <c r="N449" i="24" s="1"/>
  <c r="M455" i="24"/>
  <c r="N455" i="24" s="1"/>
  <c r="M507" i="24"/>
  <c r="N507" i="24" s="1"/>
  <c r="M513" i="24"/>
  <c r="N513" i="24" s="1"/>
  <c r="M519" i="24"/>
  <c r="N519" i="24" s="1"/>
  <c r="M253" i="24"/>
  <c r="N253" i="24" s="1"/>
  <c r="M369" i="24"/>
  <c r="N369" i="24" s="1"/>
  <c r="M433" i="24"/>
  <c r="N433" i="24" s="1"/>
  <c r="M497" i="24"/>
  <c r="N497" i="24" s="1"/>
  <c r="M561" i="24"/>
  <c r="N561" i="24" s="1"/>
  <c r="M15" i="24"/>
  <c r="N15" i="24" s="1"/>
  <c r="M28" i="24"/>
  <c r="N28" i="24" s="1"/>
  <c r="M293" i="24"/>
  <c r="N293" i="24" s="1"/>
  <c r="M47" i="24"/>
  <c r="N47" i="24" s="1"/>
  <c r="M26" i="24"/>
  <c r="N26" i="24" s="1"/>
  <c r="M42" i="24"/>
  <c r="N42" i="24" s="1"/>
  <c r="M53" i="24"/>
  <c r="N53" i="24" s="1"/>
  <c r="M72" i="24"/>
  <c r="N72" i="24" s="1"/>
  <c r="M83" i="24"/>
  <c r="N83" i="24" s="1"/>
  <c r="M242" i="24"/>
  <c r="N242" i="24" s="1"/>
  <c r="M247" i="24"/>
  <c r="N247" i="24" s="1"/>
  <c r="M266" i="24"/>
  <c r="N266" i="24" s="1"/>
  <c r="M34" i="24"/>
  <c r="N34" i="24" s="1"/>
  <c r="M62" i="24"/>
  <c r="N62" i="24" s="1"/>
  <c r="M18" i="24"/>
  <c r="N18" i="24" s="1"/>
  <c r="M59" i="24"/>
  <c r="N59" i="24" s="1"/>
  <c r="M80" i="24"/>
  <c r="N80" i="24" s="1"/>
  <c r="M91" i="24"/>
  <c r="N91" i="24" s="1"/>
  <c r="M98" i="24"/>
  <c r="N98" i="24" s="1"/>
  <c r="M106" i="24"/>
  <c r="N106" i="24" s="1"/>
  <c r="M114" i="24"/>
  <c r="N114" i="24" s="1"/>
  <c r="M122" i="24"/>
  <c r="N122" i="24" s="1"/>
  <c r="M130" i="24"/>
  <c r="N130" i="24" s="1"/>
  <c r="M138" i="24"/>
  <c r="N138" i="24" s="1"/>
  <c r="M146" i="24"/>
  <c r="N146" i="24" s="1"/>
  <c r="M154" i="24"/>
  <c r="N154" i="24" s="1"/>
  <c r="M162" i="24"/>
  <c r="N162" i="24" s="1"/>
  <c r="M170" i="24"/>
  <c r="N170" i="24" s="1"/>
  <c r="M178" i="24"/>
  <c r="N178" i="24" s="1"/>
  <c r="M186" i="24"/>
  <c r="N186" i="24" s="1"/>
  <c r="M194" i="24"/>
  <c r="N194" i="24" s="1"/>
  <c r="M202" i="24"/>
  <c r="N202" i="24" s="1"/>
  <c r="M210" i="24"/>
  <c r="N210" i="24" s="1"/>
  <c r="M218" i="24"/>
  <c r="N218" i="24" s="1"/>
  <c r="M226" i="24"/>
  <c r="N226" i="24" s="1"/>
  <c r="M234" i="24"/>
  <c r="N234" i="24" s="1"/>
  <c r="M257" i="24"/>
  <c r="N257" i="24" s="1"/>
  <c r="M278" i="24"/>
  <c r="N278" i="24" s="1"/>
  <c r="M67" i="24"/>
  <c r="N67" i="24" s="1"/>
  <c r="M263" i="24"/>
  <c r="N263" i="24" s="1"/>
  <c r="M60" i="24"/>
  <c r="N60" i="24" s="1"/>
  <c r="M74" i="24"/>
  <c r="N74" i="24" s="1"/>
  <c r="M78" i="24"/>
  <c r="N78" i="24" s="1"/>
  <c r="M92" i="24"/>
  <c r="N92" i="24" s="1"/>
  <c r="M100" i="24"/>
  <c r="N100" i="24" s="1"/>
  <c r="M108" i="24"/>
  <c r="N108" i="24" s="1"/>
  <c r="M116" i="24"/>
  <c r="N116" i="24" s="1"/>
  <c r="M124" i="24"/>
  <c r="N124" i="24" s="1"/>
  <c r="M132" i="24"/>
  <c r="N132" i="24" s="1"/>
  <c r="M140" i="24"/>
  <c r="N140" i="24" s="1"/>
  <c r="M148" i="24"/>
  <c r="N148" i="24" s="1"/>
  <c r="M156" i="24"/>
  <c r="N156" i="24" s="1"/>
  <c r="M164" i="24"/>
  <c r="N164" i="24" s="1"/>
  <c r="M172" i="24"/>
  <c r="N172" i="24" s="1"/>
  <c r="M180" i="24"/>
  <c r="N180" i="24" s="1"/>
  <c r="M188" i="24"/>
  <c r="N188" i="24" s="1"/>
  <c r="M196" i="24"/>
  <c r="N196" i="24" s="1"/>
  <c r="M204" i="24"/>
  <c r="N204" i="24" s="1"/>
  <c r="M212" i="24"/>
  <c r="N212" i="24" s="1"/>
  <c r="M220" i="24"/>
  <c r="N220" i="24" s="1"/>
  <c r="M228" i="24"/>
  <c r="N228" i="24" s="1"/>
  <c r="M236" i="24"/>
  <c r="N236" i="24" s="1"/>
  <c r="M240" i="24"/>
  <c r="N240" i="24" s="1"/>
  <c r="M254" i="24"/>
  <c r="N254" i="24" s="1"/>
  <c r="M269" i="24"/>
  <c r="N269" i="24" s="1"/>
  <c r="M286" i="24"/>
  <c r="N286" i="24" s="1"/>
  <c r="M285" i="24"/>
  <c r="N285" i="24" s="1"/>
  <c r="M250" i="24"/>
  <c r="N250" i="24" s="1"/>
  <c r="M274" i="24"/>
  <c r="N274" i="24" s="1"/>
  <c r="M277" i="24"/>
  <c r="N277" i="24" s="1"/>
  <c r="M306" i="24"/>
  <c r="N306" i="24" s="1"/>
  <c r="M314" i="24"/>
  <c r="N314" i="24" s="1"/>
  <c r="M403" i="24"/>
  <c r="N403" i="24" s="1"/>
  <c r="M402" i="24"/>
  <c r="N402" i="24" s="1"/>
  <c r="M419" i="24"/>
  <c r="N419" i="24" s="1"/>
  <c r="M418" i="24"/>
  <c r="N418" i="24" s="1"/>
  <c r="M435" i="24"/>
  <c r="N435" i="24" s="1"/>
  <c r="M434" i="24"/>
  <c r="N434" i="24" s="1"/>
  <c r="M467" i="24"/>
  <c r="N467" i="24" s="1"/>
  <c r="M466" i="24"/>
  <c r="N466" i="24" s="1"/>
  <c r="M271" i="24"/>
  <c r="N271" i="24" s="1"/>
  <c r="M310" i="24"/>
  <c r="N310" i="24" s="1"/>
  <c r="M318" i="24"/>
  <c r="N318" i="24" s="1"/>
  <c r="M350" i="24"/>
  <c r="N350" i="24" s="1"/>
  <c r="M366" i="24"/>
  <c r="N366" i="24" s="1"/>
  <c r="M382" i="24"/>
  <c r="N382" i="24" s="1"/>
  <c r="M398" i="24"/>
  <c r="N398" i="24" s="1"/>
  <c r="M414" i="24"/>
  <c r="N414" i="24" s="1"/>
  <c r="M430" i="24"/>
  <c r="N430" i="24" s="1"/>
  <c r="M446" i="24"/>
  <c r="N446" i="24" s="1"/>
  <c r="M462" i="24"/>
  <c r="N462" i="24" s="1"/>
  <c r="M478" i="24"/>
  <c r="N478" i="24" s="1"/>
  <c r="M494" i="24"/>
  <c r="N494" i="24" s="1"/>
  <c r="M510" i="24"/>
  <c r="N510" i="24" s="1"/>
  <c r="M526" i="24"/>
  <c r="N526" i="24" s="1"/>
  <c r="M542" i="24"/>
  <c r="N542" i="24" s="1"/>
  <c r="M558" i="24"/>
  <c r="N558" i="24" s="1"/>
  <c r="M282" i="24"/>
  <c r="N282" i="24" s="1"/>
  <c r="M296" i="24"/>
  <c r="N296" i="24" s="1"/>
  <c r="M342" i="24"/>
  <c r="N342" i="24" s="1"/>
  <c r="M341" i="24"/>
  <c r="N341" i="24" s="1"/>
  <c r="M362" i="24"/>
  <c r="N362" i="24" s="1"/>
  <c r="M378" i="24"/>
  <c r="N378" i="24" s="1"/>
  <c r="M442" i="24"/>
  <c r="N442" i="24" s="1"/>
  <c r="M458" i="24"/>
  <c r="N458" i="24" s="1"/>
  <c r="M474" i="24"/>
  <c r="N474" i="24" s="1"/>
  <c r="M490" i="24"/>
  <c r="N490" i="24" s="1"/>
  <c r="M506" i="24"/>
  <c r="N506" i="24" s="1"/>
  <c r="M522" i="24"/>
  <c r="N522" i="24" s="1"/>
  <c r="M538" i="24"/>
  <c r="N538" i="24" s="1"/>
  <c r="M554" i="24"/>
  <c r="N554" i="24" s="1"/>
  <c r="M395" i="24"/>
  <c r="N395" i="24" s="1"/>
  <c r="M394" i="24"/>
  <c r="N394" i="24" s="1"/>
  <c r="M411" i="24"/>
  <c r="N411" i="24" s="1"/>
  <c r="M410" i="24"/>
  <c r="N410" i="24" s="1"/>
  <c r="M427" i="24"/>
  <c r="N427" i="24" s="1"/>
  <c r="M426" i="24"/>
  <c r="N426" i="24" s="1"/>
  <c r="M334" i="24"/>
  <c r="N334" i="24" s="1"/>
  <c r="M333" i="24"/>
  <c r="N333" i="24" s="1"/>
  <c r="M358" i="24"/>
  <c r="N358" i="24" s="1"/>
  <c r="M374" i="24"/>
  <c r="N374" i="24" s="1"/>
  <c r="M390" i="24"/>
  <c r="N390" i="24" s="1"/>
  <c r="M406" i="24"/>
  <c r="N406" i="24" s="1"/>
  <c r="M422" i="24"/>
  <c r="N422" i="24" s="1"/>
  <c r="M438" i="24"/>
  <c r="N438" i="24" s="1"/>
  <c r="M454" i="24"/>
  <c r="N454" i="24" s="1"/>
  <c r="M470" i="24"/>
  <c r="N470" i="24" s="1"/>
  <c r="M486" i="24"/>
  <c r="N486" i="24" s="1"/>
  <c r="M502" i="24"/>
  <c r="N502" i="24" s="1"/>
  <c r="M518" i="24"/>
  <c r="N518" i="24" s="1"/>
  <c r="M534" i="24"/>
  <c r="N534" i="24" s="1"/>
  <c r="M550" i="24"/>
  <c r="N550" i="24" s="1"/>
  <c r="M578" i="24"/>
  <c r="N578" i="24" s="1"/>
  <c r="M326" i="24"/>
  <c r="N326" i="24" s="1"/>
  <c r="M325" i="24"/>
  <c r="N325" i="24" s="1"/>
  <c r="M354" i="24"/>
  <c r="N354" i="24" s="1"/>
  <c r="M370" i="24"/>
  <c r="N370" i="24" s="1"/>
  <c r="M386" i="24"/>
  <c r="N386" i="24" s="1"/>
  <c r="M450" i="24"/>
  <c r="N450" i="24" s="1"/>
  <c r="M482" i="24"/>
  <c r="N482" i="24" s="1"/>
  <c r="M498" i="24"/>
  <c r="N498" i="24" s="1"/>
  <c r="M514" i="24"/>
  <c r="N514" i="24" s="1"/>
  <c r="M530" i="24"/>
  <c r="N530" i="24" s="1"/>
  <c r="M349" i="24"/>
  <c r="N349" i="24" s="1"/>
  <c r="M357" i="24"/>
  <c r="N357" i="24" s="1"/>
  <c r="M365" i="24"/>
  <c r="N365" i="24" s="1"/>
  <c r="M373" i="24"/>
  <c r="N373" i="24" s="1"/>
  <c r="M381" i="24"/>
  <c r="N381" i="24" s="1"/>
  <c r="M389" i="24"/>
  <c r="N389" i="24" s="1"/>
  <c r="M397" i="24"/>
  <c r="N397" i="24" s="1"/>
  <c r="M405" i="24"/>
  <c r="N405" i="24" s="1"/>
  <c r="M413" i="24"/>
  <c r="N413" i="24" s="1"/>
  <c r="M421" i="24"/>
  <c r="N421" i="24" s="1"/>
  <c r="M429" i="24"/>
  <c r="N429" i="24" s="1"/>
  <c r="M437" i="24"/>
  <c r="N437" i="24" s="1"/>
  <c r="M445" i="24"/>
  <c r="N445" i="24" s="1"/>
  <c r="M453" i="24"/>
  <c r="N453" i="24" s="1"/>
  <c r="M461" i="24"/>
  <c r="N461" i="24" s="1"/>
  <c r="M469" i="24"/>
  <c r="N469" i="24" s="1"/>
  <c r="M477" i="24"/>
  <c r="N477" i="24" s="1"/>
  <c r="M485" i="24"/>
  <c r="N485" i="24" s="1"/>
  <c r="M493" i="24"/>
  <c r="N493" i="24" s="1"/>
  <c r="M501" i="24"/>
  <c r="N501" i="24" s="1"/>
  <c r="M509" i="24"/>
  <c r="N509" i="24" s="1"/>
  <c r="M517" i="24"/>
  <c r="N517" i="24" s="1"/>
  <c r="M525" i="24"/>
  <c r="N525" i="24" s="1"/>
  <c r="M533" i="24"/>
  <c r="N533" i="24" s="1"/>
  <c r="M541" i="24"/>
  <c r="N541" i="24" s="1"/>
  <c r="M549" i="24"/>
  <c r="N549" i="24" s="1"/>
  <c r="M557" i="24"/>
  <c r="N557" i="24" s="1"/>
  <c r="M565" i="24"/>
  <c r="N565" i="24" s="1"/>
  <c r="M573" i="24"/>
  <c r="N573" i="24" s="1"/>
  <c r="M581" i="24"/>
  <c r="N581" i="24" s="1"/>
  <c r="AI11" i="18"/>
  <c r="AI12" i="18"/>
  <c r="AI13" i="18"/>
  <c r="AI14" i="18"/>
  <c r="AI15" i="18"/>
  <c r="AI16" i="18"/>
  <c r="AI17" i="18"/>
  <c r="AI18" i="18"/>
  <c r="AI19" i="18"/>
  <c r="AI20" i="18"/>
  <c r="AI21" i="18"/>
  <c r="AI10" i="18"/>
  <c r="AG11" i="18"/>
  <c r="AG12" i="18"/>
  <c r="AG13" i="18"/>
  <c r="AG14" i="18"/>
  <c r="AG15" i="18"/>
  <c r="AG16" i="18"/>
  <c r="AG17" i="18"/>
  <c r="AG18" i="18"/>
  <c r="AG19" i="18"/>
  <c r="AG20" i="18"/>
  <c r="AG21" i="18"/>
  <c r="AG10" i="18"/>
  <c r="L586" i="23"/>
  <c r="L585" i="23"/>
  <c r="L584" i="23"/>
  <c r="L583" i="23"/>
  <c r="L582" i="23"/>
  <c r="L581" i="23"/>
  <c r="L580" i="23"/>
  <c r="L579" i="23"/>
  <c r="L578" i="23"/>
  <c r="L577" i="23"/>
  <c r="L576" i="23"/>
  <c r="L575" i="23"/>
  <c r="L574" i="23"/>
  <c r="L573" i="23"/>
  <c r="L572" i="23"/>
  <c r="L571" i="23"/>
  <c r="L570" i="23"/>
  <c r="L569" i="23"/>
  <c r="L568" i="23"/>
  <c r="L567" i="23"/>
  <c r="L566" i="23"/>
  <c r="L565" i="23"/>
  <c r="L564" i="23"/>
  <c r="L563" i="23"/>
  <c r="L562" i="23"/>
  <c r="L561" i="23"/>
  <c r="L560" i="23"/>
  <c r="L559" i="23"/>
  <c r="L558" i="23"/>
  <c r="L557" i="23"/>
  <c r="L556" i="23"/>
  <c r="L555" i="23"/>
  <c r="L554" i="23"/>
  <c r="L553" i="23"/>
  <c r="L552" i="23"/>
  <c r="L551" i="23"/>
  <c r="L550" i="23"/>
  <c r="L549" i="23"/>
  <c r="L548" i="23"/>
  <c r="L547" i="23"/>
  <c r="L546" i="23"/>
  <c r="L545" i="23"/>
  <c r="L544" i="23"/>
  <c r="L543" i="23"/>
  <c r="L542" i="23"/>
  <c r="L541" i="23"/>
  <c r="L540" i="23"/>
  <c r="L539" i="23"/>
  <c r="L538" i="23"/>
  <c r="L537" i="23"/>
  <c r="L536" i="23"/>
  <c r="L535" i="23"/>
  <c r="L534" i="23"/>
  <c r="L533" i="23"/>
  <c r="L532" i="23"/>
  <c r="L531" i="23"/>
  <c r="L530" i="23"/>
  <c r="L529" i="23"/>
  <c r="L528" i="23"/>
  <c r="L527" i="23"/>
  <c r="L526" i="23"/>
  <c r="L525" i="23"/>
  <c r="L524" i="23"/>
  <c r="L523" i="23"/>
  <c r="L522" i="23"/>
  <c r="L521" i="23"/>
  <c r="L520" i="23"/>
  <c r="L519" i="23"/>
  <c r="L518" i="23"/>
  <c r="L517" i="23"/>
  <c r="L516" i="23"/>
  <c r="L515" i="23"/>
  <c r="L514" i="23"/>
  <c r="L513" i="23"/>
  <c r="L512" i="23"/>
  <c r="L511" i="23"/>
  <c r="L510" i="23"/>
  <c r="L509" i="23"/>
  <c r="L508" i="23"/>
  <c r="L507" i="23"/>
  <c r="L506" i="23"/>
  <c r="L505" i="23"/>
  <c r="L504" i="23"/>
  <c r="L503" i="23"/>
  <c r="L502" i="23"/>
  <c r="L501" i="23"/>
  <c r="L500" i="23"/>
  <c r="L499" i="23"/>
  <c r="L498" i="23"/>
  <c r="L497" i="23"/>
  <c r="L496" i="23"/>
  <c r="L495" i="23"/>
  <c r="L494" i="23"/>
  <c r="L493" i="23"/>
  <c r="L492" i="23"/>
  <c r="L491" i="23"/>
  <c r="L490" i="23"/>
  <c r="L489" i="23"/>
  <c r="L488" i="23"/>
  <c r="L487" i="23"/>
  <c r="L486" i="23"/>
  <c r="L485" i="23"/>
  <c r="L484" i="23"/>
  <c r="L483" i="23"/>
  <c r="L482" i="23"/>
  <c r="L481" i="23"/>
  <c r="L480" i="23"/>
  <c r="L479" i="23"/>
  <c r="L478" i="23"/>
  <c r="L477" i="23"/>
  <c r="L476" i="23"/>
  <c r="L475" i="23"/>
  <c r="L474" i="23"/>
  <c r="L473" i="23"/>
  <c r="L472" i="23"/>
  <c r="L471" i="23"/>
  <c r="L470" i="23"/>
  <c r="L469" i="23"/>
  <c r="L468" i="23"/>
  <c r="L467" i="23"/>
  <c r="L466" i="23"/>
  <c r="L465" i="23"/>
  <c r="L464" i="23"/>
  <c r="L463" i="23"/>
  <c r="L462" i="23"/>
  <c r="L461" i="23"/>
  <c r="L460" i="23"/>
  <c r="L459" i="23"/>
  <c r="L458" i="23"/>
  <c r="L457" i="23"/>
  <c r="L456" i="23"/>
  <c r="L455" i="23"/>
  <c r="L454" i="23"/>
  <c r="L453" i="23"/>
  <c r="L452" i="23"/>
  <c r="L451" i="23"/>
  <c r="L450" i="23"/>
  <c r="L449" i="23"/>
  <c r="L448" i="23"/>
  <c r="L447" i="23"/>
  <c r="L446" i="23"/>
  <c r="L445" i="23"/>
  <c r="L444" i="23"/>
  <c r="L443" i="23"/>
  <c r="L442" i="23"/>
  <c r="L441" i="23"/>
  <c r="L440" i="23"/>
  <c r="L439" i="23"/>
  <c r="L438" i="23"/>
  <c r="L437" i="23"/>
  <c r="L436" i="23"/>
  <c r="L435" i="23"/>
  <c r="L434" i="23"/>
  <c r="L433" i="23"/>
  <c r="L432" i="23"/>
  <c r="L431" i="23"/>
  <c r="L430" i="23"/>
  <c r="L429" i="23"/>
  <c r="L428" i="23"/>
  <c r="L427" i="23"/>
  <c r="L426" i="23"/>
  <c r="L425" i="23"/>
  <c r="L424" i="23"/>
  <c r="L423" i="23"/>
  <c r="L422" i="23"/>
  <c r="L421" i="23"/>
  <c r="L420" i="23"/>
  <c r="L419" i="23"/>
  <c r="L418" i="23"/>
  <c r="L417" i="23"/>
  <c r="L416" i="23"/>
  <c r="L415" i="23"/>
  <c r="L414" i="23"/>
  <c r="L413" i="23"/>
  <c r="L412" i="23"/>
  <c r="L411" i="23"/>
  <c r="L410" i="23"/>
  <c r="L409" i="23"/>
  <c r="L408" i="23"/>
  <c r="L407" i="23"/>
  <c r="L406" i="23"/>
  <c r="L405" i="23"/>
  <c r="L404" i="23"/>
  <c r="L403" i="23"/>
  <c r="L402" i="23"/>
  <c r="L401" i="23"/>
  <c r="L400" i="23"/>
  <c r="L399" i="23"/>
  <c r="L398" i="23"/>
  <c r="L397" i="23"/>
  <c r="L396" i="23"/>
  <c r="L395" i="23"/>
  <c r="L394" i="23"/>
  <c r="L393" i="23"/>
  <c r="L392" i="23"/>
  <c r="L391" i="23"/>
  <c r="L390" i="23"/>
  <c r="L389" i="23"/>
  <c r="L388" i="23"/>
  <c r="L387" i="23"/>
  <c r="L386" i="23"/>
  <c r="L385" i="23"/>
  <c r="L384" i="23"/>
  <c r="L383" i="23"/>
  <c r="L382" i="23"/>
  <c r="L381" i="23"/>
  <c r="L380" i="23"/>
  <c r="L379" i="23"/>
  <c r="L378" i="23"/>
  <c r="L377" i="23"/>
  <c r="L376" i="23"/>
  <c r="L375" i="23"/>
  <c r="L374" i="23"/>
  <c r="L373" i="23"/>
  <c r="L372" i="23"/>
  <c r="L371" i="23"/>
  <c r="L370" i="23"/>
  <c r="L369" i="23"/>
  <c r="L368" i="23"/>
  <c r="L367" i="23"/>
  <c r="L366" i="23"/>
  <c r="L365" i="23"/>
  <c r="L364" i="23"/>
  <c r="L363" i="23"/>
  <c r="L362" i="23"/>
  <c r="L361" i="23"/>
  <c r="L360" i="23"/>
  <c r="L359" i="23"/>
  <c r="L358" i="23"/>
  <c r="L357" i="23"/>
  <c r="L356" i="23"/>
  <c r="L355" i="23"/>
  <c r="L354" i="23"/>
  <c r="L353" i="23"/>
  <c r="L352" i="23"/>
  <c r="L351" i="23"/>
  <c r="L350" i="23"/>
  <c r="L349" i="23"/>
  <c r="L348" i="23"/>
  <c r="L347" i="23"/>
  <c r="L346" i="23"/>
  <c r="L345" i="23"/>
  <c r="L344" i="23"/>
  <c r="L343" i="23"/>
  <c r="L342" i="23"/>
  <c r="L341" i="23"/>
  <c r="L340" i="23"/>
  <c r="L339" i="23"/>
  <c r="L338" i="23"/>
  <c r="L337" i="23"/>
  <c r="L336" i="23"/>
  <c r="L335" i="23"/>
  <c r="L334" i="23"/>
  <c r="L333" i="23"/>
  <c r="L332" i="23"/>
  <c r="L331" i="23"/>
  <c r="L330" i="23"/>
  <c r="L329" i="23"/>
  <c r="L328" i="23"/>
  <c r="L327" i="23"/>
  <c r="L326" i="23"/>
  <c r="L325" i="23"/>
  <c r="L324" i="23"/>
  <c r="L323" i="23"/>
  <c r="L322" i="23"/>
  <c r="L321" i="23"/>
  <c r="L320" i="23"/>
  <c r="L319" i="23"/>
  <c r="L318" i="23"/>
  <c r="L317" i="23"/>
  <c r="L316" i="23"/>
  <c r="L315" i="23"/>
  <c r="L314" i="23"/>
  <c r="L313" i="23"/>
  <c r="L312" i="23"/>
  <c r="L311" i="23"/>
  <c r="L310" i="23"/>
  <c r="L309" i="23"/>
  <c r="L308" i="23"/>
  <c r="L307" i="23"/>
  <c r="L306" i="23"/>
  <c r="L305" i="23"/>
  <c r="L304" i="23"/>
  <c r="L303" i="23"/>
  <c r="L302" i="23"/>
  <c r="L301" i="23"/>
  <c r="L300" i="23"/>
  <c r="L299" i="23"/>
  <c r="L298" i="23"/>
  <c r="L297" i="23"/>
  <c r="L296" i="23"/>
  <c r="L295" i="23"/>
  <c r="L294" i="23"/>
  <c r="L293" i="23"/>
  <c r="L292" i="23"/>
  <c r="L291" i="23"/>
  <c r="L290" i="23"/>
  <c r="L289" i="23"/>
  <c r="L288" i="23"/>
  <c r="L287" i="23"/>
  <c r="L286" i="23"/>
  <c r="L285" i="23"/>
  <c r="L284" i="23"/>
  <c r="L283" i="23"/>
  <c r="L282" i="23"/>
  <c r="L281" i="23"/>
  <c r="L280" i="23"/>
  <c r="L279" i="23"/>
  <c r="L278" i="23"/>
  <c r="L277" i="23"/>
  <c r="L276" i="23"/>
  <c r="L275" i="23"/>
  <c r="L274" i="23"/>
  <c r="L273" i="23"/>
  <c r="L272" i="23"/>
  <c r="L271" i="23"/>
  <c r="L270" i="23"/>
  <c r="L269" i="23"/>
  <c r="L268" i="23"/>
  <c r="L267" i="23"/>
  <c r="L266" i="23"/>
  <c r="L265" i="23"/>
  <c r="L264" i="23"/>
  <c r="L263" i="23"/>
  <c r="L262" i="23"/>
  <c r="L261" i="23"/>
  <c r="L260" i="23"/>
  <c r="L259" i="23"/>
  <c r="L258" i="23"/>
  <c r="L257" i="23"/>
  <c r="L256" i="23"/>
  <c r="L255" i="23"/>
  <c r="L254" i="23"/>
  <c r="L253" i="23"/>
  <c r="L252" i="23"/>
  <c r="L251" i="23"/>
  <c r="L250" i="23"/>
  <c r="L249" i="23"/>
  <c r="L248" i="23"/>
  <c r="L247" i="23"/>
  <c r="L246" i="23"/>
  <c r="L245" i="23"/>
  <c r="L244" i="23"/>
  <c r="L243" i="23"/>
  <c r="L242" i="23"/>
  <c r="L241" i="23"/>
  <c r="L240" i="23"/>
  <c r="L239" i="23"/>
  <c r="L238" i="23"/>
  <c r="L237" i="23"/>
  <c r="L236" i="23"/>
  <c r="L235" i="23"/>
  <c r="L234" i="23"/>
  <c r="L233" i="23"/>
  <c r="L232" i="23"/>
  <c r="L231" i="23"/>
  <c r="L230" i="23"/>
  <c r="L229" i="23"/>
  <c r="L228" i="23"/>
  <c r="L227" i="23"/>
  <c r="L226" i="23"/>
  <c r="L225" i="23"/>
  <c r="L224" i="23"/>
  <c r="L223" i="23"/>
  <c r="L222" i="23"/>
  <c r="L221" i="23"/>
  <c r="L220" i="23"/>
  <c r="L219" i="23"/>
  <c r="L218" i="23"/>
  <c r="L217" i="23"/>
  <c r="L216" i="23"/>
  <c r="L215" i="23"/>
  <c r="L214" i="23"/>
  <c r="L213" i="23"/>
  <c r="L212" i="23"/>
  <c r="L211" i="23"/>
  <c r="L210" i="23"/>
  <c r="L209" i="23"/>
  <c r="L208" i="23"/>
  <c r="L207" i="23"/>
  <c r="L206" i="23"/>
  <c r="L205" i="23"/>
  <c r="L204" i="23"/>
  <c r="L203" i="23"/>
  <c r="L202" i="23"/>
  <c r="L201" i="23"/>
  <c r="L200" i="23"/>
  <c r="L199" i="23"/>
  <c r="L198" i="23"/>
  <c r="L197" i="23"/>
  <c r="L196" i="23"/>
  <c r="L195" i="23"/>
  <c r="L194" i="23"/>
  <c r="L193" i="23"/>
  <c r="L192" i="23"/>
  <c r="L191" i="23"/>
  <c r="L190" i="23"/>
  <c r="L189" i="23"/>
  <c r="L188" i="23"/>
  <c r="L187" i="23"/>
  <c r="L186" i="23"/>
  <c r="L185" i="23"/>
  <c r="L184" i="23"/>
  <c r="L183" i="23"/>
  <c r="L182" i="23"/>
  <c r="L181" i="23"/>
  <c r="L180" i="23"/>
  <c r="L179" i="23"/>
  <c r="L178" i="23"/>
  <c r="L177" i="23"/>
  <c r="L176" i="23"/>
  <c r="L175" i="23"/>
  <c r="L174" i="23"/>
  <c r="L173" i="23"/>
  <c r="L172" i="23"/>
  <c r="L171" i="23"/>
  <c r="L170" i="23"/>
  <c r="L169" i="23"/>
  <c r="L168" i="23"/>
  <c r="L167" i="23"/>
  <c r="L166" i="23"/>
  <c r="L165" i="23"/>
  <c r="L164" i="23"/>
  <c r="L163" i="23"/>
  <c r="L162" i="23"/>
  <c r="L161" i="23"/>
  <c r="L160" i="23"/>
  <c r="L159" i="23"/>
  <c r="L158" i="23"/>
  <c r="L157" i="23"/>
  <c r="L156" i="23"/>
  <c r="L155" i="23"/>
  <c r="L154" i="23"/>
  <c r="L153" i="23"/>
  <c r="L152" i="23"/>
  <c r="L151" i="23"/>
  <c r="L150" i="23"/>
  <c r="L149" i="23"/>
  <c r="L148" i="23"/>
  <c r="L147" i="23"/>
  <c r="L146" i="23"/>
  <c r="L145" i="23"/>
  <c r="L144" i="23"/>
  <c r="L143" i="23"/>
  <c r="L142" i="23"/>
  <c r="L141" i="23"/>
  <c r="L140" i="23"/>
  <c r="L139" i="23"/>
  <c r="L138" i="23"/>
  <c r="L137" i="23"/>
  <c r="L136" i="23"/>
  <c r="L135" i="23"/>
  <c r="L134" i="23"/>
  <c r="L133" i="23"/>
  <c r="L132" i="23"/>
  <c r="L131" i="23"/>
  <c r="L130" i="23"/>
  <c r="L129" i="23"/>
  <c r="L128" i="23"/>
  <c r="L127" i="23"/>
  <c r="L126" i="23"/>
  <c r="L125" i="23"/>
  <c r="L124" i="23"/>
  <c r="L123" i="23"/>
  <c r="L122" i="23"/>
  <c r="L121" i="23"/>
  <c r="L120" i="23"/>
  <c r="L119" i="23"/>
  <c r="L118" i="23"/>
  <c r="L117" i="23"/>
  <c r="L116" i="23"/>
  <c r="L115" i="23"/>
  <c r="L114" i="23"/>
  <c r="L113" i="23"/>
  <c r="L112" i="23"/>
  <c r="L111" i="23"/>
  <c r="L110" i="23"/>
  <c r="L109" i="23"/>
  <c r="L108" i="23"/>
  <c r="L107" i="23"/>
  <c r="L106" i="23"/>
  <c r="L105" i="23"/>
  <c r="L104" i="23"/>
  <c r="L103" i="23"/>
  <c r="L102" i="23"/>
  <c r="L101" i="23"/>
  <c r="L100" i="23"/>
  <c r="L99" i="23"/>
  <c r="L98" i="23"/>
  <c r="L97" i="23"/>
  <c r="L96" i="23"/>
  <c r="L95" i="23"/>
  <c r="L94" i="23"/>
  <c r="L93" i="23"/>
  <c r="L92" i="23"/>
  <c r="L91" i="23"/>
  <c r="L90" i="23"/>
  <c r="L89" i="23"/>
  <c r="L88" i="23"/>
  <c r="L87" i="23"/>
  <c r="L86" i="23"/>
  <c r="L85" i="23"/>
  <c r="L84" i="23"/>
  <c r="L83" i="23"/>
  <c r="L82" i="23"/>
  <c r="L81" i="23"/>
  <c r="L80" i="23"/>
  <c r="L79" i="23"/>
  <c r="L78" i="23"/>
  <c r="L77" i="23"/>
  <c r="L76" i="23"/>
  <c r="L75" i="23"/>
  <c r="L74" i="23"/>
  <c r="L73" i="23"/>
  <c r="L72" i="23"/>
  <c r="L71" i="23"/>
  <c r="L70" i="23"/>
  <c r="L69" i="23"/>
  <c r="L68" i="23"/>
  <c r="L67" i="23"/>
  <c r="L66" i="23"/>
  <c r="L65" i="23"/>
  <c r="L64" i="23"/>
  <c r="L63" i="23"/>
  <c r="L62" i="23"/>
  <c r="L61" i="23"/>
  <c r="L60" i="23"/>
  <c r="L59" i="23"/>
  <c r="L58" i="23"/>
  <c r="L57" i="23"/>
  <c r="L56" i="23"/>
  <c r="L55" i="23"/>
  <c r="L54" i="23"/>
  <c r="L53" i="23"/>
  <c r="L52" i="23"/>
  <c r="L51" i="23"/>
  <c r="L50" i="23"/>
  <c r="L49" i="23"/>
  <c r="L48" i="23"/>
  <c r="L47" i="23"/>
  <c r="L46" i="23"/>
  <c r="L45" i="23"/>
  <c r="L44" i="23"/>
  <c r="L43" i="23"/>
  <c r="L42" i="23"/>
  <c r="L41" i="23"/>
  <c r="L40" i="23"/>
  <c r="L39" i="23"/>
  <c r="L38" i="23"/>
  <c r="L37" i="23"/>
  <c r="L36" i="23"/>
  <c r="L35" i="23"/>
  <c r="L34" i="23"/>
  <c r="L33" i="23"/>
  <c r="L32" i="23"/>
  <c r="L31" i="23"/>
  <c r="L30" i="23"/>
  <c r="L29" i="23"/>
  <c r="L28" i="23"/>
  <c r="L27" i="23"/>
  <c r="L26" i="23"/>
  <c r="L25" i="23"/>
  <c r="L24" i="23"/>
  <c r="L23" i="23"/>
  <c r="L22" i="23"/>
  <c r="L21" i="23"/>
  <c r="L20" i="23"/>
  <c r="L19" i="23"/>
  <c r="L18" i="23"/>
  <c r="L17" i="23"/>
  <c r="L16" i="23"/>
  <c r="L15" i="23"/>
  <c r="L14" i="23"/>
  <c r="L13" i="23"/>
  <c r="L12" i="23"/>
  <c r="L11" i="23"/>
  <c r="L10" i="23"/>
  <c r="E22" i="25" l="1"/>
  <c r="D74" i="26" s="1"/>
  <c r="E18" i="25"/>
  <c r="D70" i="26" s="1"/>
  <c r="E34" i="25"/>
  <c r="D86" i="26" s="1"/>
  <c r="E26" i="25"/>
  <c r="D78" i="26" s="1"/>
  <c r="E54" i="25"/>
  <c r="D106" i="26" s="1"/>
  <c r="E46" i="25"/>
  <c r="D98" i="26" s="1"/>
  <c r="E33" i="25"/>
  <c r="D85" i="26" s="1"/>
  <c r="E50" i="25"/>
  <c r="D102" i="26" s="1"/>
  <c r="E48" i="25"/>
  <c r="D100" i="26" s="1"/>
  <c r="E10" i="25"/>
  <c r="D62" i="26" s="1"/>
  <c r="E30" i="25"/>
  <c r="D82" i="26" s="1"/>
  <c r="E13" i="25"/>
  <c r="D65" i="26" s="1"/>
  <c r="E53" i="25"/>
  <c r="D105" i="26" s="1"/>
  <c r="E24" i="25"/>
  <c r="D76" i="26" s="1"/>
  <c r="E38" i="25"/>
  <c r="D90" i="26" s="1"/>
  <c r="E16" i="25"/>
  <c r="D68" i="26" s="1"/>
  <c r="E15" i="25"/>
  <c r="D67" i="26" s="1"/>
  <c r="E11" i="25"/>
  <c r="D63" i="26" s="1"/>
  <c r="E42" i="25"/>
  <c r="D94" i="26" s="1"/>
  <c r="E14" i="25"/>
  <c r="D66" i="26" s="1"/>
  <c r="E28" i="25"/>
  <c r="D80" i="26" s="1"/>
  <c r="E55" i="25"/>
  <c r="D107" i="26" s="1"/>
  <c r="E45" i="25"/>
  <c r="D97" i="26" s="1"/>
  <c r="E23" i="25"/>
  <c r="D75" i="26" s="1"/>
  <c r="E20" i="25"/>
  <c r="D72" i="26" s="1"/>
  <c r="E32" i="25"/>
  <c r="D84" i="26" s="1"/>
  <c r="E47" i="25"/>
  <c r="D99" i="26" s="1"/>
  <c r="E27" i="25"/>
  <c r="D79" i="26" s="1"/>
  <c r="E12" i="25"/>
  <c r="D64" i="26" s="1"/>
  <c r="E43" i="25"/>
  <c r="D95" i="26" s="1"/>
  <c r="E44" i="25"/>
  <c r="D96" i="26" s="1"/>
  <c r="E37" i="25"/>
  <c r="D89" i="26" s="1"/>
  <c r="E51" i="25"/>
  <c r="D103" i="26" s="1"/>
  <c r="E41" i="25"/>
  <c r="D93" i="26" s="1"/>
  <c r="E21" i="25"/>
  <c r="D73" i="26" s="1"/>
  <c r="E57" i="25"/>
  <c r="D109" i="26" s="1"/>
  <c r="E31" i="25"/>
  <c r="D83" i="26" s="1"/>
  <c r="E29" i="25"/>
  <c r="D81" i="26" s="1"/>
  <c r="E35" i="25"/>
  <c r="D87" i="26" s="1"/>
  <c r="E17" i="25"/>
  <c r="D69" i="26" s="1"/>
  <c r="E56" i="25"/>
  <c r="D108" i="26" s="1"/>
  <c r="E36" i="25"/>
  <c r="D88" i="26" s="1"/>
  <c r="E39" i="25"/>
  <c r="D91" i="26" s="1"/>
  <c r="E49" i="25"/>
  <c r="D101" i="26" s="1"/>
  <c r="E40" i="25"/>
  <c r="D92" i="26" s="1"/>
  <c r="E52" i="25"/>
  <c r="D104" i="26" s="1"/>
  <c r="E25" i="25"/>
  <c r="D77" i="26" s="1"/>
  <c r="E19" i="25"/>
  <c r="D71" i="26" s="1"/>
  <c r="E54" i="24"/>
  <c r="B106" i="26" s="1"/>
  <c r="E17" i="24"/>
  <c r="B69" i="26" s="1"/>
  <c r="E34" i="24"/>
  <c r="B86" i="26" s="1"/>
  <c r="E11" i="24"/>
  <c r="B63" i="26" s="1"/>
  <c r="E23" i="24"/>
  <c r="B75" i="26" s="1"/>
  <c r="E35" i="24"/>
  <c r="B87" i="26" s="1"/>
  <c r="E33" i="24"/>
  <c r="B85" i="26" s="1"/>
  <c r="E27" i="24"/>
  <c r="B79" i="26" s="1"/>
  <c r="E40" i="24"/>
  <c r="B92" i="26" s="1"/>
  <c r="E21" i="24"/>
  <c r="B73" i="26" s="1"/>
  <c r="E16" i="24"/>
  <c r="B68" i="26" s="1"/>
  <c r="E10" i="24"/>
  <c r="B62" i="26" s="1"/>
  <c r="E15" i="24"/>
  <c r="B67" i="26" s="1"/>
  <c r="E29" i="24"/>
  <c r="B81" i="26" s="1"/>
  <c r="E25" i="24"/>
  <c r="B77" i="26" s="1"/>
  <c r="E52" i="24"/>
  <c r="B104" i="26" s="1"/>
  <c r="E47" i="24"/>
  <c r="B99" i="26" s="1"/>
  <c r="E37" i="24"/>
  <c r="B89" i="26" s="1"/>
  <c r="E41" i="24"/>
  <c r="B93" i="26" s="1"/>
  <c r="E19" i="24"/>
  <c r="B71" i="26" s="1"/>
  <c r="E36" i="24"/>
  <c r="B88" i="26" s="1"/>
  <c r="E53" i="24"/>
  <c r="B105" i="26" s="1"/>
  <c r="E20" i="24"/>
  <c r="B72" i="26" s="1"/>
  <c r="E57" i="24"/>
  <c r="B109" i="26" s="1"/>
  <c r="E32" i="24"/>
  <c r="B84" i="26" s="1"/>
  <c r="E24" i="24"/>
  <c r="B76" i="26" s="1"/>
  <c r="E12" i="24"/>
  <c r="B64" i="26" s="1"/>
  <c r="E55" i="24"/>
  <c r="B107" i="26" s="1"/>
  <c r="E49" i="24"/>
  <c r="B101" i="26" s="1"/>
  <c r="E44" i="24"/>
  <c r="B96" i="26" s="1"/>
  <c r="E30" i="24"/>
  <c r="B82" i="26" s="1"/>
  <c r="E18" i="24"/>
  <c r="B70" i="26" s="1"/>
  <c r="E13" i="24"/>
  <c r="B65" i="26" s="1"/>
  <c r="E56" i="24"/>
  <c r="B108" i="26" s="1"/>
  <c r="E43" i="24"/>
  <c r="B95" i="26" s="1"/>
  <c r="E50" i="24"/>
  <c r="B102" i="26" s="1"/>
  <c r="E28" i="24"/>
  <c r="B80" i="26" s="1"/>
  <c r="E22" i="24"/>
  <c r="B74" i="26" s="1"/>
  <c r="E51" i="24"/>
  <c r="B103" i="26" s="1"/>
  <c r="E42" i="24"/>
  <c r="B94" i="26" s="1"/>
  <c r="E45" i="24"/>
  <c r="B97" i="26" s="1"/>
  <c r="E38" i="24"/>
  <c r="B90" i="26" s="1"/>
  <c r="E39" i="24"/>
  <c r="B91" i="26" s="1"/>
  <c r="E46" i="24"/>
  <c r="B98" i="26" s="1"/>
  <c r="E48" i="24"/>
  <c r="B100" i="26" s="1"/>
  <c r="E31" i="24"/>
  <c r="B83" i="26" s="1"/>
  <c r="E26" i="24"/>
  <c r="B78" i="26" s="1"/>
  <c r="E14" i="24"/>
  <c r="B66" i="26" s="1"/>
  <c r="M204" i="23"/>
  <c r="N204" i="23" s="1"/>
  <c r="M212" i="23"/>
  <c r="N212" i="23" s="1"/>
  <c r="M220" i="23"/>
  <c r="N220" i="23" s="1"/>
  <c r="M244" i="23"/>
  <c r="N244" i="23" s="1"/>
  <c r="M252" i="23"/>
  <c r="N252" i="23" s="1"/>
  <c r="M268" i="23"/>
  <c r="N268" i="23" s="1"/>
  <c r="M276" i="23"/>
  <c r="N276" i="23" s="1"/>
  <c r="M284" i="23"/>
  <c r="N284" i="23" s="1"/>
  <c r="M308" i="23"/>
  <c r="N308" i="23" s="1"/>
  <c r="M332" i="23"/>
  <c r="N332" i="23" s="1"/>
  <c r="M516" i="23"/>
  <c r="N516" i="23" s="1"/>
  <c r="M532" i="23"/>
  <c r="N532" i="23" s="1"/>
  <c r="M580" i="23"/>
  <c r="N580" i="23" s="1"/>
  <c r="M517" i="23"/>
  <c r="N517" i="23" s="1"/>
  <c r="M200" i="23"/>
  <c r="N200" i="23" s="1"/>
  <c r="M512" i="23"/>
  <c r="N512" i="23" s="1"/>
  <c r="M584" i="23"/>
  <c r="N584" i="23" s="1"/>
  <c r="M513" i="23"/>
  <c r="N513" i="23" s="1"/>
  <c r="M157" i="23"/>
  <c r="N157" i="23" s="1"/>
  <c r="M181" i="23"/>
  <c r="N181" i="23" s="1"/>
  <c r="M189" i="23"/>
  <c r="N189" i="23" s="1"/>
  <c r="M197" i="23"/>
  <c r="N197" i="23" s="1"/>
  <c r="M574" i="23"/>
  <c r="N574" i="23" s="1"/>
  <c r="M582" i="23"/>
  <c r="N582" i="23" s="1"/>
  <c r="M98" i="23"/>
  <c r="N98" i="23" s="1"/>
  <c r="M114" i="23"/>
  <c r="N114" i="23" s="1"/>
  <c r="M160" i="23"/>
  <c r="N160" i="23" s="1"/>
  <c r="M169" i="23"/>
  <c r="N169" i="23" s="1"/>
  <c r="M185" i="23"/>
  <c r="N185" i="23" s="1"/>
  <c r="M193" i="23"/>
  <c r="N193" i="23" s="1"/>
  <c r="M216" i="23"/>
  <c r="N216" i="23" s="1"/>
  <c r="M224" i="23"/>
  <c r="N224" i="23" s="1"/>
  <c r="M148" i="23"/>
  <c r="N148" i="23" s="1"/>
  <c r="M156" i="23"/>
  <c r="N156" i="23" s="1"/>
  <c r="M218" i="23"/>
  <c r="N218" i="23" s="1"/>
  <c r="M522" i="23"/>
  <c r="N522" i="23" s="1"/>
  <c r="M15" i="23"/>
  <c r="N15" i="23" s="1"/>
  <c r="M23" i="23"/>
  <c r="N23" i="23" s="1"/>
  <c r="M39" i="23"/>
  <c r="N39" i="23" s="1"/>
  <c r="M47" i="23"/>
  <c r="N47" i="23" s="1"/>
  <c r="M71" i="23"/>
  <c r="N71" i="23" s="1"/>
  <c r="M95" i="23"/>
  <c r="N95" i="23" s="1"/>
  <c r="M237" i="23"/>
  <c r="N237" i="23" s="1"/>
  <c r="M88" i="23"/>
  <c r="N88" i="23" s="1"/>
  <c r="M96" i="23"/>
  <c r="N96" i="23" s="1"/>
  <c r="M104" i="23"/>
  <c r="N104" i="23" s="1"/>
  <c r="M112" i="23"/>
  <c r="N112" i="23" s="1"/>
  <c r="M128" i="23"/>
  <c r="N128" i="23" s="1"/>
  <c r="M136" i="23"/>
  <c r="N136" i="23" s="1"/>
  <c r="M152" i="23"/>
  <c r="N152" i="23" s="1"/>
  <c r="M159" i="23"/>
  <c r="N159" i="23" s="1"/>
  <c r="M25" i="23"/>
  <c r="N25" i="23" s="1"/>
  <c r="M73" i="23"/>
  <c r="N73" i="23" s="1"/>
  <c r="M239" i="23"/>
  <c r="N239" i="23" s="1"/>
  <c r="M255" i="23"/>
  <c r="N255" i="23" s="1"/>
  <c r="M263" i="23"/>
  <c r="N263" i="23" s="1"/>
  <c r="M279" i="23"/>
  <c r="N279" i="23" s="1"/>
  <c r="M287" i="23"/>
  <c r="N287" i="23" s="1"/>
  <c r="M303" i="23"/>
  <c r="N303" i="23" s="1"/>
  <c r="M391" i="23"/>
  <c r="N391" i="23" s="1"/>
  <c r="M415" i="23"/>
  <c r="N415" i="23" s="1"/>
  <c r="M471" i="23"/>
  <c r="N471" i="23" s="1"/>
  <c r="M495" i="23"/>
  <c r="N495" i="23" s="1"/>
  <c r="M27" i="23"/>
  <c r="N27" i="23" s="1"/>
  <c r="M35" i="23"/>
  <c r="N35" i="23" s="1"/>
  <c r="M43" i="23"/>
  <c r="N43" i="23" s="1"/>
  <c r="M51" i="23"/>
  <c r="N51" i="23" s="1"/>
  <c r="M75" i="23"/>
  <c r="N75" i="23" s="1"/>
  <c r="M83" i="23"/>
  <c r="N83" i="23" s="1"/>
  <c r="M225" i="23"/>
  <c r="N225" i="23" s="1"/>
  <c r="M257" i="23"/>
  <c r="N257" i="23" s="1"/>
  <c r="M416" i="23"/>
  <c r="N416" i="23" s="1"/>
  <c r="M424" i="23"/>
  <c r="N424" i="23" s="1"/>
  <c r="M432" i="23"/>
  <c r="N432" i="23" s="1"/>
  <c r="M449" i="23"/>
  <c r="N449" i="23" s="1"/>
  <c r="M457" i="23"/>
  <c r="N457" i="23" s="1"/>
  <c r="M473" i="23"/>
  <c r="N473" i="23" s="1"/>
  <c r="M13" i="23"/>
  <c r="N13" i="23" s="1"/>
  <c r="M29" i="23"/>
  <c r="N29" i="23" s="1"/>
  <c r="M53" i="23"/>
  <c r="N53" i="23" s="1"/>
  <c r="M61" i="23"/>
  <c r="N61" i="23" s="1"/>
  <c r="M69" i="23"/>
  <c r="N69" i="23" s="1"/>
  <c r="M77" i="23"/>
  <c r="N77" i="23" s="1"/>
  <c r="M283" i="23"/>
  <c r="N283" i="23" s="1"/>
  <c r="M291" i="23"/>
  <c r="N291" i="23" s="1"/>
  <c r="M315" i="23"/>
  <c r="N315" i="23" s="1"/>
  <c r="M571" i="23"/>
  <c r="N571" i="23" s="1"/>
  <c r="M221" i="23"/>
  <c r="N221" i="23" s="1"/>
  <c r="M90" i="23"/>
  <c r="N90" i="23" s="1"/>
  <c r="M105" i="23"/>
  <c r="N105" i="23" s="1"/>
  <c r="M121" i="23"/>
  <c r="N121" i="23" s="1"/>
  <c r="M129" i="23"/>
  <c r="N129" i="23" s="1"/>
  <c r="M137" i="23"/>
  <c r="N137" i="23" s="1"/>
  <c r="M223" i="23"/>
  <c r="N223" i="23" s="1"/>
  <c r="M294" i="23"/>
  <c r="N294" i="23" s="1"/>
  <c r="M390" i="23"/>
  <c r="N390" i="23" s="1"/>
  <c r="M398" i="23"/>
  <c r="N398" i="23" s="1"/>
  <c r="M478" i="23"/>
  <c r="N478" i="23" s="1"/>
  <c r="M581" i="23"/>
  <c r="N581" i="23" s="1"/>
  <c r="M84" i="23"/>
  <c r="N84" i="23" s="1"/>
  <c r="M92" i="23"/>
  <c r="N92" i="23" s="1"/>
  <c r="M162" i="23"/>
  <c r="N162" i="23" s="1"/>
  <c r="M178" i="23"/>
  <c r="N178" i="23" s="1"/>
  <c r="M201" i="23"/>
  <c r="N201" i="23" s="1"/>
  <c r="M232" i="23"/>
  <c r="N232" i="23" s="1"/>
  <c r="M240" i="23"/>
  <c r="N240" i="23" s="1"/>
  <c r="M248" i="23"/>
  <c r="N248" i="23" s="1"/>
  <c r="M256" i="23"/>
  <c r="N256" i="23" s="1"/>
  <c r="M480" i="23"/>
  <c r="N480" i="23" s="1"/>
  <c r="M511" i="23"/>
  <c r="N511" i="23" s="1"/>
  <c r="M519" i="23"/>
  <c r="N519" i="23" s="1"/>
  <c r="M527" i="23"/>
  <c r="N527" i="23" s="1"/>
  <c r="M543" i="23"/>
  <c r="N543" i="23" s="1"/>
  <c r="M551" i="23"/>
  <c r="N551" i="23" s="1"/>
  <c r="M559" i="23"/>
  <c r="N559" i="23" s="1"/>
  <c r="M567" i="23"/>
  <c r="N567" i="23" s="1"/>
  <c r="M93" i="23"/>
  <c r="N93" i="23" s="1"/>
  <c r="M117" i="23"/>
  <c r="N117" i="23" s="1"/>
  <c r="M125" i="23"/>
  <c r="N125" i="23" s="1"/>
  <c r="M133" i="23"/>
  <c r="N133" i="23" s="1"/>
  <c r="M141" i="23"/>
  <c r="N141" i="23" s="1"/>
  <c r="M164" i="23"/>
  <c r="N164" i="23" s="1"/>
  <c r="M172" i="23"/>
  <c r="N172" i="23" s="1"/>
  <c r="M180" i="23"/>
  <c r="N180" i="23" s="1"/>
  <c r="M203" i="23"/>
  <c r="N203" i="23" s="1"/>
  <c r="M211" i="23"/>
  <c r="N211" i="23" s="1"/>
  <c r="M234" i="23"/>
  <c r="N234" i="23" s="1"/>
  <c r="M394" i="23"/>
  <c r="N394" i="23" s="1"/>
  <c r="M402" i="23"/>
  <c r="N402" i="23" s="1"/>
  <c r="M410" i="23"/>
  <c r="N410" i="23" s="1"/>
  <c r="M418" i="23"/>
  <c r="N418" i="23" s="1"/>
  <c r="M474" i="23"/>
  <c r="N474" i="23" s="1"/>
  <c r="M482" i="23"/>
  <c r="N482" i="23" s="1"/>
  <c r="M490" i="23"/>
  <c r="N490" i="23" s="1"/>
  <c r="M497" i="23"/>
  <c r="N497" i="23" s="1"/>
  <c r="M505" i="23"/>
  <c r="N505" i="23" s="1"/>
  <c r="M545" i="23"/>
  <c r="N545" i="23" s="1"/>
  <c r="M538" i="23"/>
  <c r="N538" i="23" s="1"/>
  <c r="M578" i="23"/>
  <c r="N578" i="23" s="1"/>
  <c r="M119" i="23"/>
  <c r="N119" i="23" s="1"/>
  <c r="M135" i="23"/>
  <c r="N135" i="23" s="1"/>
  <c r="M253" i="23"/>
  <c r="N253" i="23" s="1"/>
  <c r="M292" i="23"/>
  <c r="N292" i="23" s="1"/>
  <c r="M300" i="23"/>
  <c r="N300" i="23" s="1"/>
  <c r="M307" i="23"/>
  <c r="N307" i="23" s="1"/>
  <c r="M322" i="23"/>
  <c r="N322" i="23" s="1"/>
  <c r="M346" i="23"/>
  <c r="N346" i="23" s="1"/>
  <c r="M354" i="23"/>
  <c r="N354" i="23" s="1"/>
  <c r="M362" i="23"/>
  <c r="N362" i="23" s="1"/>
  <c r="M370" i="23"/>
  <c r="N370" i="23" s="1"/>
  <c r="M378" i="23"/>
  <c r="N378" i="23" s="1"/>
  <c r="M463" i="23"/>
  <c r="N463" i="23" s="1"/>
  <c r="M501" i="23"/>
  <c r="N501" i="23" s="1"/>
  <c r="M556" i="23"/>
  <c r="N556" i="23" s="1"/>
  <c r="M572" i="23"/>
  <c r="N572" i="23" s="1"/>
  <c r="M301" i="23"/>
  <c r="N301" i="23" s="1"/>
  <c r="M323" i="23"/>
  <c r="N323" i="23" s="1"/>
  <c r="M371" i="23"/>
  <c r="N371" i="23" s="1"/>
  <c r="M379" i="23"/>
  <c r="N379" i="23" s="1"/>
  <c r="M549" i="23"/>
  <c r="N549" i="23" s="1"/>
  <c r="M387" i="23"/>
  <c r="N387" i="23" s="1"/>
  <c r="M16" i="23"/>
  <c r="N16" i="23" s="1"/>
  <c r="M64" i="23"/>
  <c r="N64" i="23" s="1"/>
  <c r="M183" i="23"/>
  <c r="N183" i="23" s="1"/>
  <c r="M191" i="23"/>
  <c r="N191" i="23" s="1"/>
  <c r="M199" i="23"/>
  <c r="N199" i="23" s="1"/>
  <c r="M205" i="23"/>
  <c r="N205" i="23" s="1"/>
  <c r="M281" i="23"/>
  <c r="N281" i="23" s="1"/>
  <c r="M288" i="23"/>
  <c r="N288" i="23" s="1"/>
  <c r="M310" i="23"/>
  <c r="N310" i="23" s="1"/>
  <c r="M318" i="23"/>
  <c r="N318" i="23" s="1"/>
  <c r="M395" i="23"/>
  <c r="N395" i="23" s="1"/>
  <c r="M403" i="23"/>
  <c r="N403" i="23" s="1"/>
  <c r="M411" i="23"/>
  <c r="N411" i="23" s="1"/>
  <c r="M420" i="23"/>
  <c r="N420" i="23" s="1"/>
  <c r="M468" i="23"/>
  <c r="N468" i="23" s="1"/>
  <c r="M529" i="23"/>
  <c r="N529" i="23" s="1"/>
  <c r="M537" i="23"/>
  <c r="N537" i="23" s="1"/>
  <c r="M544" i="23"/>
  <c r="N544" i="23" s="1"/>
  <c r="M568" i="23"/>
  <c r="N568" i="23" s="1"/>
  <c r="M583" i="23"/>
  <c r="N583" i="23" s="1"/>
  <c r="M26" i="23"/>
  <c r="N26" i="23" s="1"/>
  <c r="M57" i="23"/>
  <c r="N57" i="23" s="1"/>
  <c r="M65" i="23"/>
  <c r="N65" i="23" s="1"/>
  <c r="M72" i="23"/>
  <c r="N72" i="23" s="1"/>
  <c r="M100" i="23"/>
  <c r="N100" i="23" s="1"/>
  <c r="M108" i="23"/>
  <c r="N108" i="23" s="1"/>
  <c r="M116" i="23"/>
  <c r="N116" i="23" s="1"/>
  <c r="M139" i="23"/>
  <c r="N139" i="23" s="1"/>
  <c r="M147" i="23"/>
  <c r="N147" i="23" s="1"/>
  <c r="M154" i="23"/>
  <c r="N154" i="23" s="1"/>
  <c r="M168" i="23"/>
  <c r="N168" i="23" s="1"/>
  <c r="M176" i="23"/>
  <c r="N176" i="23" s="1"/>
  <c r="M184" i="23"/>
  <c r="N184" i="23" s="1"/>
  <c r="M192" i="23"/>
  <c r="N192" i="23" s="1"/>
  <c r="M228" i="23"/>
  <c r="N228" i="23" s="1"/>
  <c r="M236" i="23"/>
  <c r="N236" i="23" s="1"/>
  <c r="M335" i="23"/>
  <c r="N335" i="23" s="1"/>
  <c r="M367" i="23"/>
  <c r="N367" i="23" s="1"/>
  <c r="M375" i="23"/>
  <c r="N375" i="23" s="1"/>
  <c r="M406" i="23"/>
  <c r="N406" i="23" s="1"/>
  <c r="M414" i="23"/>
  <c r="N414" i="23" s="1"/>
  <c r="M422" i="23"/>
  <c r="N422" i="23" s="1"/>
  <c r="M430" i="23"/>
  <c r="N430" i="23" s="1"/>
  <c r="M438" i="23"/>
  <c r="N438" i="23" s="1"/>
  <c r="M446" i="23"/>
  <c r="N446" i="23" s="1"/>
  <c r="M462" i="23"/>
  <c r="N462" i="23" s="1"/>
  <c r="M500" i="23"/>
  <c r="N500" i="23" s="1"/>
  <c r="M554" i="23"/>
  <c r="N554" i="23" s="1"/>
  <c r="M585" i="23"/>
  <c r="N585" i="23" s="1"/>
  <c r="M14" i="23"/>
  <c r="N14" i="23" s="1"/>
  <c r="M21" i="23"/>
  <c r="N21" i="23" s="1"/>
  <c r="M28" i="23"/>
  <c r="N28" i="23" s="1"/>
  <c r="M52" i="23"/>
  <c r="N52" i="23" s="1"/>
  <c r="M60" i="23"/>
  <c r="N60" i="23" s="1"/>
  <c r="M66" i="23"/>
  <c r="N66" i="23" s="1"/>
  <c r="M80" i="23"/>
  <c r="N80" i="23" s="1"/>
  <c r="M87" i="23"/>
  <c r="N87" i="23" s="1"/>
  <c r="M101" i="23"/>
  <c r="N101" i="23" s="1"/>
  <c r="M107" i="23"/>
  <c r="N107" i="23" s="1"/>
  <c r="M115" i="23"/>
  <c r="N115" i="23" s="1"/>
  <c r="M122" i="23"/>
  <c r="N122" i="23" s="1"/>
  <c r="M149" i="23"/>
  <c r="N149" i="23" s="1"/>
  <c r="M296" i="23"/>
  <c r="N296" i="23" s="1"/>
  <c r="M269" i="23"/>
  <c r="N269" i="23" s="1"/>
  <c r="M311" i="23"/>
  <c r="N311" i="23" s="1"/>
  <c r="M325" i="23"/>
  <c r="N325" i="23" s="1"/>
  <c r="M339" i="23"/>
  <c r="N339" i="23" s="1"/>
  <c r="M347" i="23"/>
  <c r="N347" i="23" s="1"/>
  <c r="M386" i="23"/>
  <c r="N386" i="23" s="1"/>
  <c r="M400" i="23"/>
  <c r="N400" i="23" s="1"/>
  <c r="M408" i="23"/>
  <c r="N408" i="23" s="1"/>
  <c r="M423" i="23"/>
  <c r="N423" i="23" s="1"/>
  <c r="M431" i="23"/>
  <c r="N431" i="23" s="1"/>
  <c r="M455" i="23"/>
  <c r="N455" i="23" s="1"/>
  <c r="M470" i="23"/>
  <c r="N470" i="23" s="1"/>
  <c r="M476" i="23"/>
  <c r="N476" i="23" s="1"/>
  <c r="M484" i="23"/>
  <c r="N484" i="23" s="1"/>
  <c r="M498" i="23"/>
  <c r="N498" i="23" s="1"/>
  <c r="M506" i="23"/>
  <c r="N506" i="23" s="1"/>
  <c r="M533" i="23"/>
  <c r="N533" i="23" s="1"/>
  <c r="M548" i="23"/>
  <c r="N548" i="23" s="1"/>
  <c r="M561" i="23"/>
  <c r="N561" i="23" s="1"/>
  <c r="M569" i="23"/>
  <c r="N569" i="23" s="1"/>
  <c r="M576" i="23"/>
  <c r="N576" i="23" s="1"/>
  <c r="M24" i="23"/>
  <c r="N24" i="23" s="1"/>
  <c r="M37" i="23"/>
  <c r="N37" i="23" s="1"/>
  <c r="M68" i="23"/>
  <c r="N68" i="23" s="1"/>
  <c r="M82" i="23"/>
  <c r="N82" i="23" s="1"/>
  <c r="M89" i="23"/>
  <c r="N89" i="23" s="1"/>
  <c r="M103" i="23"/>
  <c r="N103" i="23" s="1"/>
  <c r="M109" i="23"/>
  <c r="N109" i="23" s="1"/>
  <c r="M124" i="23"/>
  <c r="N124" i="23" s="1"/>
  <c r="M130" i="23"/>
  <c r="N130" i="23" s="1"/>
  <c r="M144" i="23"/>
  <c r="N144" i="23" s="1"/>
  <c r="M151" i="23"/>
  <c r="N151" i="23" s="1"/>
  <c r="M165" i="23"/>
  <c r="N165" i="23" s="1"/>
  <c r="M171" i="23"/>
  <c r="N171" i="23" s="1"/>
  <c r="M179" i="23"/>
  <c r="N179" i="23" s="1"/>
  <c r="M186" i="23"/>
  <c r="N186" i="23" s="1"/>
  <c r="M213" i="23"/>
  <c r="N213" i="23" s="1"/>
  <c r="M227" i="23"/>
  <c r="N227" i="23" s="1"/>
  <c r="M241" i="23"/>
  <c r="N241" i="23" s="1"/>
  <c r="M271" i="23"/>
  <c r="N271" i="23" s="1"/>
  <c r="M299" i="23"/>
  <c r="N299" i="23" s="1"/>
  <c r="M306" i="23"/>
  <c r="N306" i="23" s="1"/>
  <c r="M319" i="23"/>
  <c r="N319" i="23" s="1"/>
  <c r="M327" i="23"/>
  <c r="N327" i="23" s="1"/>
  <c r="M355" i="23"/>
  <c r="N355" i="23" s="1"/>
  <c r="M393" i="23"/>
  <c r="N393" i="23" s="1"/>
  <c r="M401" i="23"/>
  <c r="N401" i="23" s="1"/>
  <c r="M409" i="23"/>
  <c r="N409" i="23" s="1"/>
  <c r="M448" i="23"/>
  <c r="N448" i="23" s="1"/>
  <c r="M521" i="23"/>
  <c r="N521" i="23" s="1"/>
  <c r="M528" i="23"/>
  <c r="N528" i="23" s="1"/>
  <c r="M535" i="23"/>
  <c r="N535" i="23" s="1"/>
  <c r="M555" i="23"/>
  <c r="N555" i="23" s="1"/>
  <c r="M10" i="23"/>
  <c r="N10" i="23" s="1"/>
  <c r="M40" i="23"/>
  <c r="N40" i="23" s="1"/>
  <c r="M48" i="23"/>
  <c r="N48" i="23" s="1"/>
  <c r="M56" i="23"/>
  <c r="N56" i="23" s="1"/>
  <c r="M63" i="23"/>
  <c r="N63" i="23" s="1"/>
  <c r="M76" i="23"/>
  <c r="N76" i="23" s="1"/>
  <c r="M97" i="23"/>
  <c r="N97" i="23" s="1"/>
  <c r="M132" i="23"/>
  <c r="N132" i="23" s="1"/>
  <c r="M146" i="23"/>
  <c r="N146" i="23" s="1"/>
  <c r="M153" i="23"/>
  <c r="N153" i="23" s="1"/>
  <c r="M167" i="23"/>
  <c r="N167" i="23" s="1"/>
  <c r="M173" i="23"/>
  <c r="N173" i="23" s="1"/>
  <c r="M188" i="23"/>
  <c r="N188" i="23" s="1"/>
  <c r="M194" i="23"/>
  <c r="N194" i="23" s="1"/>
  <c r="M208" i="23"/>
  <c r="N208" i="23" s="1"/>
  <c r="M215" i="23"/>
  <c r="N215" i="23" s="1"/>
  <c r="M229" i="23"/>
  <c r="N229" i="23" s="1"/>
  <c r="M243" i="23"/>
  <c r="N243" i="23" s="1"/>
  <c r="M251" i="23"/>
  <c r="N251" i="23" s="1"/>
  <c r="M314" i="23"/>
  <c r="N314" i="23" s="1"/>
  <c r="M343" i="23"/>
  <c r="N343" i="23" s="1"/>
  <c r="M351" i="23"/>
  <c r="N351" i="23" s="1"/>
  <c r="M365" i="23"/>
  <c r="N365" i="23" s="1"/>
  <c r="M426" i="23"/>
  <c r="N426" i="23" s="1"/>
  <c r="M434" i="23"/>
  <c r="N434" i="23" s="1"/>
  <c r="M442" i="23"/>
  <c r="N442" i="23" s="1"/>
  <c r="M450" i="23"/>
  <c r="N450" i="23" s="1"/>
  <c r="M458" i="23"/>
  <c r="N458" i="23" s="1"/>
  <c r="M465" i="23"/>
  <c r="N465" i="23" s="1"/>
  <c r="M472" i="23"/>
  <c r="N472" i="23" s="1"/>
  <c r="M479" i="23"/>
  <c r="N479" i="23" s="1"/>
  <c r="M487" i="23"/>
  <c r="N487" i="23" s="1"/>
  <c r="M563" i="23"/>
  <c r="N563" i="23" s="1"/>
  <c r="M579" i="23"/>
  <c r="N579" i="23" s="1"/>
  <c r="M49" i="23"/>
  <c r="N49" i="23" s="1"/>
  <c r="M58" i="23"/>
  <c r="N58" i="23" s="1"/>
  <c r="M85" i="23"/>
  <c r="N85" i="23" s="1"/>
  <c r="M120" i="23"/>
  <c r="N120" i="23" s="1"/>
  <c r="M127" i="23"/>
  <c r="N127" i="23" s="1"/>
  <c r="M140" i="23"/>
  <c r="N140" i="23" s="1"/>
  <c r="M161" i="23"/>
  <c r="N161" i="23" s="1"/>
  <c r="M196" i="23"/>
  <c r="N196" i="23" s="1"/>
  <c r="M210" i="23"/>
  <c r="N210" i="23" s="1"/>
  <c r="M217" i="23"/>
  <c r="N217" i="23" s="1"/>
  <c r="M245" i="23"/>
  <c r="N245" i="23" s="1"/>
  <c r="M260" i="23"/>
  <c r="N260" i="23" s="1"/>
  <c r="M275" i="23"/>
  <c r="N275" i="23" s="1"/>
  <c r="M290" i="23"/>
  <c r="N290" i="23" s="1"/>
  <c r="M295" i="23"/>
  <c r="N295" i="23" s="1"/>
  <c r="M316" i="23"/>
  <c r="N316" i="23" s="1"/>
  <c r="M338" i="23"/>
  <c r="N338" i="23" s="1"/>
  <c r="M383" i="23"/>
  <c r="N383" i="23" s="1"/>
  <c r="M427" i="23"/>
  <c r="N427" i="23" s="1"/>
  <c r="M435" i="23"/>
  <c r="N435" i="23" s="1"/>
  <c r="M443" i="23"/>
  <c r="N443" i="23" s="1"/>
  <c r="M452" i="23"/>
  <c r="N452" i="23" s="1"/>
  <c r="M481" i="23"/>
  <c r="N481" i="23" s="1"/>
  <c r="M489" i="23"/>
  <c r="N489" i="23" s="1"/>
  <c r="M496" i="23"/>
  <c r="N496" i="23" s="1"/>
  <c r="M503" i="23"/>
  <c r="N503" i="23" s="1"/>
  <c r="M557" i="23"/>
  <c r="N557" i="23" s="1"/>
  <c r="M11" i="23"/>
  <c r="N11" i="23" s="1"/>
  <c r="M324" i="23"/>
  <c r="N324" i="23" s="1"/>
  <c r="M349" i="23"/>
  <c r="N349" i="23" s="1"/>
  <c r="M373" i="23"/>
  <c r="N373" i="23" s="1"/>
  <c r="M412" i="23"/>
  <c r="N412" i="23" s="1"/>
  <c r="M417" i="23"/>
  <c r="N417" i="23" s="1"/>
  <c r="M428" i="23"/>
  <c r="N428" i="23" s="1"/>
  <c r="M440" i="23"/>
  <c r="N440" i="23" s="1"/>
  <c r="M502" i="23"/>
  <c r="N502" i="23" s="1"/>
  <c r="M518" i="23"/>
  <c r="N518" i="23" s="1"/>
  <c r="M534" i="23"/>
  <c r="N534" i="23" s="1"/>
  <c r="M550" i="23"/>
  <c r="N550" i="23" s="1"/>
  <c r="M564" i="23"/>
  <c r="N564" i="23" s="1"/>
  <c r="M17" i="23"/>
  <c r="N17" i="23" s="1"/>
  <c r="M74" i="23"/>
  <c r="N74" i="23" s="1"/>
  <c r="M79" i="23"/>
  <c r="N79" i="23" s="1"/>
  <c r="M106" i="23"/>
  <c r="N106" i="23" s="1"/>
  <c r="M111" i="23"/>
  <c r="N111" i="23" s="1"/>
  <c r="M138" i="23"/>
  <c r="N138" i="23" s="1"/>
  <c r="M143" i="23"/>
  <c r="N143" i="23" s="1"/>
  <c r="M170" i="23"/>
  <c r="N170" i="23" s="1"/>
  <c r="M175" i="23"/>
  <c r="N175" i="23" s="1"/>
  <c r="M202" i="23"/>
  <c r="N202" i="23" s="1"/>
  <c r="M207" i="23"/>
  <c r="N207" i="23" s="1"/>
  <c r="M226" i="23"/>
  <c r="N226" i="23" s="1"/>
  <c r="M231" i="23"/>
  <c r="N231" i="23" s="1"/>
  <c r="M242" i="23"/>
  <c r="N242" i="23" s="1"/>
  <c r="M247" i="23"/>
  <c r="N247" i="23" s="1"/>
  <c r="M293" i="23"/>
  <c r="N293" i="23" s="1"/>
  <c r="M309" i="23"/>
  <c r="N309" i="23" s="1"/>
  <c r="M331" i="23"/>
  <c r="N331" i="23" s="1"/>
  <c r="M350" i="23"/>
  <c r="N350" i="23" s="1"/>
  <c r="M356" i="23"/>
  <c r="N356" i="23" s="1"/>
  <c r="M374" i="23"/>
  <c r="N374" i="23" s="1"/>
  <c r="M380" i="23"/>
  <c r="N380" i="23" s="1"/>
  <c r="M399" i="23"/>
  <c r="N399" i="23" s="1"/>
  <c r="M441" i="23"/>
  <c r="N441" i="23" s="1"/>
  <c r="M447" i="23"/>
  <c r="N447" i="23" s="1"/>
  <c r="M454" i="23"/>
  <c r="N454" i="23" s="1"/>
  <c r="M460" i="23"/>
  <c r="N460" i="23" s="1"/>
  <c r="M466" i="23"/>
  <c r="N466" i="23" s="1"/>
  <c r="M486" i="23"/>
  <c r="N486" i="23" s="1"/>
  <c r="M492" i="23"/>
  <c r="N492" i="23" s="1"/>
  <c r="M508" i="23"/>
  <c r="N508" i="23" s="1"/>
  <c r="M524" i="23"/>
  <c r="N524" i="23" s="1"/>
  <c r="M540" i="23"/>
  <c r="N540" i="23" s="1"/>
  <c r="M560" i="23"/>
  <c r="N560" i="23" s="1"/>
  <c r="M570" i="23"/>
  <c r="N570" i="23" s="1"/>
  <c r="M573" i="23"/>
  <c r="N573" i="23" s="1"/>
  <c r="M363" i="23"/>
  <c r="N363" i="23" s="1"/>
  <c r="M41" i="23"/>
  <c r="N41" i="23" s="1"/>
  <c r="M357" i="23"/>
  <c r="N357" i="23" s="1"/>
  <c r="M364" i="23"/>
  <c r="N364" i="23" s="1"/>
  <c r="M381" i="23"/>
  <c r="N381" i="23" s="1"/>
  <c r="M404" i="23"/>
  <c r="N404" i="23" s="1"/>
  <c r="M425" i="23"/>
  <c r="N425" i="23" s="1"/>
  <c r="M436" i="23"/>
  <c r="N436" i="23" s="1"/>
  <c r="M493" i="23"/>
  <c r="N493" i="23" s="1"/>
  <c r="M509" i="23"/>
  <c r="N509" i="23" s="1"/>
  <c r="M514" i="23"/>
  <c r="N514" i="23" s="1"/>
  <c r="M525" i="23"/>
  <c r="N525" i="23" s="1"/>
  <c r="M530" i="23"/>
  <c r="N530" i="23" s="1"/>
  <c r="M541" i="23"/>
  <c r="N541" i="23" s="1"/>
  <c r="M546" i="23"/>
  <c r="N546" i="23" s="1"/>
  <c r="M552" i="23"/>
  <c r="N552" i="23" s="1"/>
  <c r="M562" i="23"/>
  <c r="N562" i="23" s="1"/>
  <c r="M565" i="23"/>
  <c r="N565" i="23" s="1"/>
  <c r="M50" i="23"/>
  <c r="N50" i="23" s="1"/>
  <c r="M261" i="23"/>
  <c r="N261" i="23" s="1"/>
  <c r="M33" i="23"/>
  <c r="N33" i="23" s="1"/>
  <c r="M45" i="23"/>
  <c r="N45" i="23" s="1"/>
  <c r="M18" i="23"/>
  <c r="N18" i="23" s="1"/>
  <c r="M19" i="23"/>
  <c r="N19" i="23" s="1"/>
  <c r="M20" i="23"/>
  <c r="N20" i="23" s="1"/>
  <c r="M30" i="23"/>
  <c r="N30" i="23" s="1"/>
  <c r="M36" i="23"/>
  <c r="N36" i="23" s="1"/>
  <c r="M42" i="23"/>
  <c r="N42" i="23" s="1"/>
  <c r="M54" i="23"/>
  <c r="N54" i="23" s="1"/>
  <c r="M67" i="23"/>
  <c r="N67" i="23" s="1"/>
  <c r="M99" i="23"/>
  <c r="N99" i="23" s="1"/>
  <c r="M131" i="23"/>
  <c r="N131" i="23" s="1"/>
  <c r="M163" i="23"/>
  <c r="N163" i="23" s="1"/>
  <c r="M195" i="23"/>
  <c r="N195" i="23" s="1"/>
  <c r="M233" i="23"/>
  <c r="N233" i="23" s="1"/>
  <c r="M259" i="23"/>
  <c r="N259" i="23" s="1"/>
  <c r="M265" i="23"/>
  <c r="N265" i="23" s="1"/>
  <c r="M277" i="23"/>
  <c r="N277" i="23" s="1"/>
  <c r="M333" i="23"/>
  <c r="N333" i="23" s="1"/>
  <c r="M340" i="23"/>
  <c r="N340" i="23" s="1"/>
  <c r="M359" i="23"/>
  <c r="N359" i="23" s="1"/>
  <c r="M382" i="23"/>
  <c r="N382" i="23" s="1"/>
  <c r="M388" i="23"/>
  <c r="N388" i="23" s="1"/>
  <c r="M419" i="23"/>
  <c r="N419" i="23" s="1"/>
  <c r="M456" i="23"/>
  <c r="N456" i="23" s="1"/>
  <c r="M488" i="23"/>
  <c r="N488" i="23" s="1"/>
  <c r="M494" i="23"/>
  <c r="N494" i="23" s="1"/>
  <c r="M504" i="23"/>
  <c r="N504" i="23" s="1"/>
  <c r="M510" i="23"/>
  <c r="N510" i="23" s="1"/>
  <c r="M520" i="23"/>
  <c r="N520" i="23" s="1"/>
  <c r="M526" i="23"/>
  <c r="N526" i="23" s="1"/>
  <c r="M536" i="23"/>
  <c r="N536" i="23" s="1"/>
  <c r="M542" i="23"/>
  <c r="N542" i="23" s="1"/>
  <c r="M553" i="23"/>
  <c r="N553" i="23" s="1"/>
  <c r="M566" i="23"/>
  <c r="N566" i="23" s="1"/>
  <c r="M575" i="23"/>
  <c r="N575" i="23" s="1"/>
  <c r="M145" i="23"/>
  <c r="N145" i="23" s="1"/>
  <c r="M177" i="23"/>
  <c r="N177" i="23" s="1"/>
  <c r="M209" i="23"/>
  <c r="N209" i="23" s="1"/>
  <c r="M81" i="23"/>
  <c r="N81" i="23" s="1"/>
  <c r="M113" i="23"/>
  <c r="N113" i="23" s="1"/>
  <c r="M32" i="23"/>
  <c r="N32" i="23" s="1"/>
  <c r="M44" i="23"/>
  <c r="N44" i="23" s="1"/>
  <c r="M55" i="23"/>
  <c r="N55" i="23" s="1"/>
  <c r="M59" i="23"/>
  <c r="N59" i="23" s="1"/>
  <c r="M91" i="23"/>
  <c r="N91" i="23" s="1"/>
  <c r="M123" i="23"/>
  <c r="N123" i="23" s="1"/>
  <c r="M155" i="23"/>
  <c r="N155" i="23" s="1"/>
  <c r="M187" i="23"/>
  <c r="N187" i="23" s="1"/>
  <c r="M219" i="23"/>
  <c r="N219" i="23" s="1"/>
  <c r="M235" i="23"/>
  <c r="N235" i="23" s="1"/>
  <c r="M250" i="23"/>
  <c r="N250" i="23" s="1"/>
  <c r="M254" i="23"/>
  <c r="N254" i="23" s="1"/>
  <c r="M267" i="23"/>
  <c r="N267" i="23" s="1"/>
  <c r="M272" i="23"/>
  <c r="N272" i="23" s="1"/>
  <c r="M285" i="23"/>
  <c r="N285" i="23" s="1"/>
  <c r="M298" i="23"/>
  <c r="N298" i="23" s="1"/>
  <c r="M317" i="23"/>
  <c r="N317" i="23" s="1"/>
  <c r="M330" i="23"/>
  <c r="N330" i="23" s="1"/>
  <c r="M341" i="23"/>
  <c r="N341" i="23" s="1"/>
  <c r="M348" i="23"/>
  <c r="N348" i="23" s="1"/>
  <c r="M366" i="23"/>
  <c r="N366" i="23" s="1"/>
  <c r="M372" i="23"/>
  <c r="N372" i="23" s="1"/>
  <c r="M389" i="23"/>
  <c r="N389" i="23" s="1"/>
  <c r="M396" i="23"/>
  <c r="N396" i="23" s="1"/>
  <c r="M407" i="23"/>
  <c r="N407" i="23" s="1"/>
  <c r="M433" i="23"/>
  <c r="N433" i="23" s="1"/>
  <c r="M439" i="23"/>
  <c r="N439" i="23" s="1"/>
  <c r="M444" i="23"/>
  <c r="N444" i="23" s="1"/>
  <c r="M464" i="23"/>
  <c r="N464" i="23" s="1"/>
  <c r="M558" i="23"/>
  <c r="N558" i="23" s="1"/>
  <c r="M577" i="23"/>
  <c r="N577" i="23" s="1"/>
  <c r="M31" i="23"/>
  <c r="N31" i="23" s="1"/>
  <c r="M22" i="23"/>
  <c r="N22" i="23" s="1"/>
  <c r="M34" i="23"/>
  <c r="N34" i="23" s="1"/>
  <c r="M12" i="23"/>
  <c r="N12" i="23" s="1"/>
  <c r="M270" i="23"/>
  <c r="N270" i="23" s="1"/>
  <c r="M273" i="23"/>
  <c r="N273" i="23" s="1"/>
  <c r="M286" i="23"/>
  <c r="N286" i="23" s="1"/>
  <c r="M289" i="23"/>
  <c r="N289" i="23" s="1"/>
  <c r="M326" i="23"/>
  <c r="N326" i="23" s="1"/>
  <c r="M342" i="23"/>
  <c r="N342" i="23" s="1"/>
  <c r="M358" i="23"/>
  <c r="N358" i="23" s="1"/>
  <c r="M62" i="23"/>
  <c r="N62" i="23" s="1"/>
  <c r="M70" i="23"/>
  <c r="N70" i="23" s="1"/>
  <c r="M78" i="23"/>
  <c r="N78" i="23" s="1"/>
  <c r="M86" i="23"/>
  <c r="N86" i="23" s="1"/>
  <c r="M94" i="23"/>
  <c r="N94" i="23" s="1"/>
  <c r="M102" i="23"/>
  <c r="N102" i="23" s="1"/>
  <c r="M110" i="23"/>
  <c r="N110" i="23" s="1"/>
  <c r="M118" i="23"/>
  <c r="N118" i="23" s="1"/>
  <c r="M126" i="23"/>
  <c r="N126" i="23" s="1"/>
  <c r="M134" i="23"/>
  <c r="N134" i="23" s="1"/>
  <c r="M142" i="23"/>
  <c r="N142" i="23" s="1"/>
  <c r="M150" i="23"/>
  <c r="N150" i="23" s="1"/>
  <c r="M158" i="23"/>
  <c r="N158" i="23" s="1"/>
  <c r="M166" i="23"/>
  <c r="N166" i="23" s="1"/>
  <c r="M174" i="23"/>
  <c r="N174" i="23" s="1"/>
  <c r="M182" i="23"/>
  <c r="N182" i="23" s="1"/>
  <c r="M190" i="23"/>
  <c r="N190" i="23" s="1"/>
  <c r="M198" i="23"/>
  <c r="N198" i="23" s="1"/>
  <c r="M206" i="23"/>
  <c r="N206" i="23" s="1"/>
  <c r="M214" i="23"/>
  <c r="N214" i="23" s="1"/>
  <c r="M222" i="23"/>
  <c r="N222" i="23" s="1"/>
  <c r="M230" i="23"/>
  <c r="N230" i="23" s="1"/>
  <c r="M238" i="23"/>
  <c r="N238" i="23" s="1"/>
  <c r="M246" i="23"/>
  <c r="N246" i="23" s="1"/>
  <c r="M249" i="23"/>
  <c r="N249" i="23" s="1"/>
  <c r="M258" i="23"/>
  <c r="N258" i="23" s="1"/>
  <c r="M264" i="23"/>
  <c r="N264" i="23" s="1"/>
  <c r="M280" i="23"/>
  <c r="N280" i="23" s="1"/>
  <c r="M313" i="23"/>
  <c r="N313" i="23" s="1"/>
  <c r="M312" i="23"/>
  <c r="N312" i="23" s="1"/>
  <c r="M274" i="23"/>
  <c r="N274" i="23" s="1"/>
  <c r="M297" i="23"/>
  <c r="N297" i="23" s="1"/>
  <c r="M305" i="23"/>
  <c r="N305" i="23" s="1"/>
  <c r="M304" i="23"/>
  <c r="N304" i="23" s="1"/>
  <c r="M38" i="23"/>
  <c r="N38" i="23" s="1"/>
  <c r="M46" i="23"/>
  <c r="N46" i="23" s="1"/>
  <c r="M329" i="23"/>
  <c r="N329" i="23" s="1"/>
  <c r="M328" i="23"/>
  <c r="N328" i="23" s="1"/>
  <c r="M345" i="23"/>
  <c r="N345" i="23" s="1"/>
  <c r="M344" i="23"/>
  <c r="N344" i="23" s="1"/>
  <c r="M361" i="23"/>
  <c r="N361" i="23" s="1"/>
  <c r="M360" i="23"/>
  <c r="N360" i="23" s="1"/>
  <c r="M377" i="23"/>
  <c r="N377" i="23" s="1"/>
  <c r="M376" i="23"/>
  <c r="N376" i="23" s="1"/>
  <c r="M262" i="23"/>
  <c r="N262" i="23" s="1"/>
  <c r="M278" i="23"/>
  <c r="N278" i="23" s="1"/>
  <c r="M334" i="23"/>
  <c r="N334" i="23" s="1"/>
  <c r="M302" i="23"/>
  <c r="N302" i="23" s="1"/>
  <c r="M266" i="23"/>
  <c r="N266" i="23" s="1"/>
  <c r="M282" i="23"/>
  <c r="N282" i="23" s="1"/>
  <c r="M321" i="23"/>
  <c r="N321" i="23" s="1"/>
  <c r="M320" i="23"/>
  <c r="N320" i="23" s="1"/>
  <c r="M337" i="23"/>
  <c r="N337" i="23" s="1"/>
  <c r="M336" i="23"/>
  <c r="N336" i="23" s="1"/>
  <c r="M353" i="23"/>
  <c r="N353" i="23" s="1"/>
  <c r="M352" i="23"/>
  <c r="N352" i="23" s="1"/>
  <c r="M369" i="23"/>
  <c r="N369" i="23" s="1"/>
  <c r="M368" i="23"/>
  <c r="N368" i="23" s="1"/>
  <c r="M385" i="23"/>
  <c r="N385" i="23" s="1"/>
  <c r="M384" i="23"/>
  <c r="N384" i="23" s="1"/>
  <c r="M397" i="23"/>
  <c r="N397" i="23" s="1"/>
  <c r="M405" i="23"/>
  <c r="N405" i="23" s="1"/>
  <c r="M413" i="23"/>
  <c r="N413" i="23" s="1"/>
  <c r="M421" i="23"/>
  <c r="N421" i="23" s="1"/>
  <c r="M429" i="23"/>
  <c r="N429" i="23" s="1"/>
  <c r="M437" i="23"/>
  <c r="N437" i="23" s="1"/>
  <c r="M445" i="23"/>
  <c r="N445" i="23" s="1"/>
  <c r="M453" i="23"/>
  <c r="N453" i="23" s="1"/>
  <c r="M461" i="23"/>
  <c r="N461" i="23" s="1"/>
  <c r="M469" i="23"/>
  <c r="N469" i="23" s="1"/>
  <c r="M477" i="23"/>
  <c r="N477" i="23" s="1"/>
  <c r="M485" i="23"/>
  <c r="N485" i="23" s="1"/>
  <c r="M392" i="23"/>
  <c r="N392" i="23" s="1"/>
  <c r="M451" i="23"/>
  <c r="N451" i="23" s="1"/>
  <c r="M459" i="23"/>
  <c r="N459" i="23" s="1"/>
  <c r="M467" i="23"/>
  <c r="N467" i="23" s="1"/>
  <c r="M475" i="23"/>
  <c r="N475" i="23" s="1"/>
  <c r="M483" i="23"/>
  <c r="N483" i="23" s="1"/>
  <c r="M491" i="23"/>
  <c r="N491" i="23" s="1"/>
  <c r="M499" i="23"/>
  <c r="N499" i="23" s="1"/>
  <c r="M507" i="23"/>
  <c r="N507" i="23" s="1"/>
  <c r="M515" i="23"/>
  <c r="N515" i="23" s="1"/>
  <c r="M523" i="23"/>
  <c r="N523" i="23" s="1"/>
  <c r="M531" i="23"/>
  <c r="N531" i="23" s="1"/>
  <c r="M539" i="23"/>
  <c r="N539" i="23" s="1"/>
  <c r="M547" i="23"/>
  <c r="N547" i="23" s="1"/>
  <c r="F19" i="25" l="1"/>
  <c r="D15" i="26" s="1"/>
  <c r="F17" i="25"/>
  <c r="D13" i="26" s="1"/>
  <c r="F37" i="25"/>
  <c r="D33" i="26" s="1"/>
  <c r="F23" i="25"/>
  <c r="D19" i="26" s="1"/>
  <c r="F16" i="25"/>
  <c r="D12" i="26" s="1"/>
  <c r="F50" i="25"/>
  <c r="D46" i="26" s="1"/>
  <c r="F25" i="25"/>
  <c r="D21" i="26" s="1"/>
  <c r="F35" i="25"/>
  <c r="D31" i="26" s="1"/>
  <c r="F44" i="25"/>
  <c r="D40" i="26" s="1"/>
  <c r="F45" i="25"/>
  <c r="D41" i="26" s="1"/>
  <c r="F38" i="25"/>
  <c r="D34" i="26" s="1"/>
  <c r="F33" i="25"/>
  <c r="D29" i="26" s="1"/>
  <c r="F52" i="25"/>
  <c r="D48" i="26" s="1"/>
  <c r="F29" i="25"/>
  <c r="D25" i="26" s="1"/>
  <c r="F43" i="25"/>
  <c r="D39" i="26" s="1"/>
  <c r="F55" i="25"/>
  <c r="D51" i="26" s="1"/>
  <c r="F24" i="25"/>
  <c r="D20" i="26" s="1"/>
  <c r="F46" i="25"/>
  <c r="D42" i="26" s="1"/>
  <c r="F40" i="25"/>
  <c r="D36" i="26" s="1"/>
  <c r="F31" i="25"/>
  <c r="D27" i="26" s="1"/>
  <c r="F12" i="25"/>
  <c r="D8" i="26" s="1"/>
  <c r="F28" i="25"/>
  <c r="D24" i="26" s="1"/>
  <c r="F53" i="25"/>
  <c r="D49" i="26" s="1"/>
  <c r="F54" i="25"/>
  <c r="D50" i="26" s="1"/>
  <c r="F49" i="25"/>
  <c r="D45" i="26" s="1"/>
  <c r="F57" i="25"/>
  <c r="D53" i="26" s="1"/>
  <c r="F27" i="25"/>
  <c r="D23" i="26" s="1"/>
  <c r="F14" i="25"/>
  <c r="D10" i="26" s="1"/>
  <c r="F13" i="25"/>
  <c r="D9" i="26" s="1"/>
  <c r="F26" i="25"/>
  <c r="D22" i="26" s="1"/>
  <c r="F39" i="25"/>
  <c r="D35" i="26" s="1"/>
  <c r="F21" i="25"/>
  <c r="D17" i="26" s="1"/>
  <c r="F47" i="25"/>
  <c r="D43" i="26" s="1"/>
  <c r="F42" i="25"/>
  <c r="D38" i="26" s="1"/>
  <c r="F30" i="25"/>
  <c r="D26" i="26" s="1"/>
  <c r="F34" i="25"/>
  <c r="D30" i="26" s="1"/>
  <c r="F36" i="25"/>
  <c r="D32" i="26" s="1"/>
  <c r="F41" i="25"/>
  <c r="D37" i="26" s="1"/>
  <c r="F32" i="25"/>
  <c r="D28" i="26" s="1"/>
  <c r="F11" i="25"/>
  <c r="D7" i="26" s="1"/>
  <c r="F18" i="25"/>
  <c r="D14" i="26" s="1"/>
  <c r="F56" i="25"/>
  <c r="D52" i="26" s="1"/>
  <c r="F51" i="25"/>
  <c r="D47" i="26" s="1"/>
  <c r="F20" i="25"/>
  <c r="D16" i="26" s="1"/>
  <c r="F15" i="25"/>
  <c r="D11" i="26" s="1"/>
  <c r="F48" i="25"/>
  <c r="D44" i="26" s="1"/>
  <c r="F22" i="25"/>
  <c r="D18" i="26" s="1"/>
  <c r="F10" i="25"/>
  <c r="D6" i="26" s="1"/>
  <c r="F52" i="24"/>
  <c r="B48" i="26" s="1"/>
  <c r="F26" i="24"/>
  <c r="B22" i="26" s="1"/>
  <c r="F51" i="24"/>
  <c r="B47" i="26" s="1"/>
  <c r="F30" i="24"/>
  <c r="B26" i="26" s="1"/>
  <c r="F20" i="24"/>
  <c r="B16" i="26" s="1"/>
  <c r="F25" i="24"/>
  <c r="B21" i="26" s="1"/>
  <c r="F33" i="24"/>
  <c r="B29" i="26" s="1"/>
  <c r="F57" i="24"/>
  <c r="B53" i="26" s="1"/>
  <c r="F31" i="24"/>
  <c r="B27" i="26" s="1"/>
  <c r="F22" i="24"/>
  <c r="B18" i="26" s="1"/>
  <c r="F44" i="24"/>
  <c r="B40" i="26" s="1"/>
  <c r="F53" i="24"/>
  <c r="B49" i="26" s="1"/>
  <c r="F29" i="24"/>
  <c r="B25" i="26" s="1"/>
  <c r="F35" i="24"/>
  <c r="B31" i="26" s="1"/>
  <c r="F14" i="24"/>
  <c r="B10" i="26" s="1"/>
  <c r="F48" i="24"/>
  <c r="B44" i="26" s="1"/>
  <c r="F28" i="24"/>
  <c r="B24" i="26" s="1"/>
  <c r="F49" i="24"/>
  <c r="B45" i="26" s="1"/>
  <c r="F36" i="24"/>
  <c r="B32" i="26" s="1"/>
  <c r="F15" i="24"/>
  <c r="B11" i="26" s="1"/>
  <c r="F23" i="24"/>
  <c r="B19" i="26" s="1"/>
  <c r="F18" i="24"/>
  <c r="B14" i="26" s="1"/>
  <c r="F27" i="24"/>
  <c r="B23" i="26" s="1"/>
  <c r="F46" i="24"/>
  <c r="B42" i="26" s="1"/>
  <c r="F50" i="24"/>
  <c r="B46" i="26" s="1"/>
  <c r="F55" i="24"/>
  <c r="B51" i="26" s="1"/>
  <c r="F19" i="24"/>
  <c r="B15" i="26" s="1"/>
  <c r="F11" i="24"/>
  <c r="B7" i="26" s="1"/>
  <c r="F39" i="24"/>
  <c r="B35" i="26" s="1"/>
  <c r="F43" i="24"/>
  <c r="B39" i="26" s="1"/>
  <c r="F12" i="24"/>
  <c r="B8" i="26" s="1"/>
  <c r="F41" i="24"/>
  <c r="B37" i="26" s="1"/>
  <c r="F16" i="24"/>
  <c r="B12" i="26" s="1"/>
  <c r="F34" i="24"/>
  <c r="B30" i="26" s="1"/>
  <c r="F38" i="24"/>
  <c r="B34" i="26" s="1"/>
  <c r="F56" i="24"/>
  <c r="B52" i="26" s="1"/>
  <c r="F24" i="24"/>
  <c r="B20" i="26" s="1"/>
  <c r="F37" i="24"/>
  <c r="B33" i="26" s="1"/>
  <c r="F21" i="24"/>
  <c r="B17" i="26" s="1"/>
  <c r="F17" i="24"/>
  <c r="B13" i="26" s="1"/>
  <c r="F42" i="24"/>
  <c r="B38" i="26" s="1"/>
  <c r="F45" i="24"/>
  <c r="B41" i="26" s="1"/>
  <c r="F13" i="24"/>
  <c r="B9" i="26" s="1"/>
  <c r="F32" i="24"/>
  <c r="B28" i="26" s="1"/>
  <c r="F47" i="24"/>
  <c r="B43" i="26" s="1"/>
  <c r="F40" i="24"/>
  <c r="B36" i="26" s="1"/>
  <c r="F54" i="24"/>
  <c r="B50" i="26" s="1"/>
  <c r="F10" i="24"/>
  <c r="B6" i="26" s="1"/>
  <c r="E51" i="23"/>
  <c r="F51" i="23" s="1"/>
  <c r="J45" i="13" s="1"/>
  <c r="E40" i="23"/>
  <c r="F40" i="23" s="1"/>
  <c r="J34" i="13" s="1"/>
  <c r="E52" i="23"/>
  <c r="F52" i="23" s="1"/>
  <c r="J46" i="13" s="1"/>
  <c r="E44" i="23"/>
  <c r="F44" i="23" s="1"/>
  <c r="J38" i="13" s="1"/>
  <c r="E24" i="23"/>
  <c r="F24" i="23" s="1"/>
  <c r="J18" i="13" s="1"/>
  <c r="E18" i="23"/>
  <c r="F18" i="23" s="1"/>
  <c r="J12" i="13" s="1"/>
  <c r="E38" i="23"/>
  <c r="F38" i="23" s="1"/>
  <c r="J32" i="13" s="1"/>
  <c r="E34" i="23"/>
  <c r="F34" i="23" s="1"/>
  <c r="J28" i="13" s="1"/>
  <c r="E19" i="23"/>
  <c r="F19" i="23" s="1"/>
  <c r="J13" i="13" s="1"/>
  <c r="E45" i="23"/>
  <c r="F45" i="23" s="1"/>
  <c r="J39" i="13" s="1"/>
  <c r="E20" i="23"/>
  <c r="F20" i="23" s="1"/>
  <c r="J14" i="13" s="1"/>
  <c r="E43" i="23"/>
  <c r="F43" i="23" s="1"/>
  <c r="J37" i="13" s="1"/>
  <c r="E48" i="23"/>
  <c r="F48" i="23" s="1"/>
  <c r="J42" i="13" s="1"/>
  <c r="E13" i="23"/>
  <c r="F13" i="23" s="1"/>
  <c r="J7" i="13" s="1"/>
  <c r="E27" i="23"/>
  <c r="F27" i="23" s="1"/>
  <c r="J21" i="13" s="1"/>
  <c r="E16" i="23"/>
  <c r="F16" i="23" s="1"/>
  <c r="J10" i="13" s="1"/>
  <c r="E53" i="23"/>
  <c r="F53" i="23" s="1"/>
  <c r="J47" i="13" s="1"/>
  <c r="E41" i="23"/>
  <c r="F41" i="23" s="1"/>
  <c r="J35" i="13" s="1"/>
  <c r="E47" i="23"/>
  <c r="F47" i="23" s="1"/>
  <c r="J41" i="13" s="1"/>
  <c r="E30" i="23"/>
  <c r="F30" i="23" s="1"/>
  <c r="J24" i="13" s="1"/>
  <c r="E15" i="23"/>
  <c r="F15" i="23" s="1"/>
  <c r="J9" i="13" s="1"/>
  <c r="E22" i="23"/>
  <c r="F22" i="23" s="1"/>
  <c r="J16" i="13" s="1"/>
  <c r="E57" i="23"/>
  <c r="F57" i="23" s="1"/>
  <c r="J51" i="13" s="1"/>
  <c r="E10" i="23"/>
  <c r="F10" i="23" s="1"/>
  <c r="J4" i="13" s="1"/>
  <c r="E28" i="23"/>
  <c r="F28" i="23" s="1"/>
  <c r="J22" i="13" s="1"/>
  <c r="E26" i="23"/>
  <c r="F26" i="23" s="1"/>
  <c r="J20" i="13" s="1"/>
  <c r="E55" i="23"/>
  <c r="F55" i="23" s="1"/>
  <c r="J49" i="13" s="1"/>
  <c r="E14" i="23"/>
  <c r="F14" i="23" s="1"/>
  <c r="J8" i="13" s="1"/>
  <c r="E39" i="23"/>
  <c r="F39" i="23" s="1"/>
  <c r="J33" i="13" s="1"/>
  <c r="E56" i="23"/>
  <c r="F56" i="23" s="1"/>
  <c r="J50" i="13" s="1"/>
  <c r="E25" i="23"/>
  <c r="F25" i="23" s="1"/>
  <c r="J19" i="13" s="1"/>
  <c r="E50" i="23"/>
  <c r="F50" i="23" s="1"/>
  <c r="J44" i="13" s="1"/>
  <c r="E37" i="23"/>
  <c r="F37" i="23" s="1"/>
  <c r="J31" i="13" s="1"/>
  <c r="E32" i="23"/>
  <c r="F32" i="23" s="1"/>
  <c r="J26" i="13" s="1"/>
  <c r="E29" i="23"/>
  <c r="F29" i="23" s="1"/>
  <c r="J23" i="13" s="1"/>
  <c r="E49" i="23"/>
  <c r="F49" i="23" s="1"/>
  <c r="J43" i="13" s="1"/>
  <c r="E35" i="23"/>
  <c r="F35" i="23" s="1"/>
  <c r="J29" i="13" s="1"/>
  <c r="E23" i="23"/>
  <c r="F23" i="23" s="1"/>
  <c r="J17" i="13" s="1"/>
  <c r="E36" i="23"/>
  <c r="F36" i="23" s="1"/>
  <c r="J30" i="13" s="1"/>
  <c r="E12" i="23"/>
  <c r="F12" i="23" s="1"/>
  <c r="J6" i="13" s="1"/>
  <c r="E54" i="23"/>
  <c r="F54" i="23" s="1"/>
  <c r="J48" i="13" s="1"/>
  <c r="E42" i="23"/>
  <c r="F42" i="23" s="1"/>
  <c r="J36" i="13" s="1"/>
  <c r="E31" i="23"/>
  <c r="F31" i="23" s="1"/>
  <c r="J25" i="13" s="1"/>
  <c r="E17" i="23"/>
  <c r="F17" i="23" s="1"/>
  <c r="J11" i="13" s="1"/>
  <c r="E11" i="23"/>
  <c r="F11" i="23" s="1"/>
  <c r="J5" i="13" s="1"/>
  <c r="E33" i="23"/>
  <c r="F33" i="23" s="1"/>
  <c r="J27" i="13" s="1"/>
  <c r="E46" i="23"/>
  <c r="F46" i="23" s="1"/>
  <c r="J40" i="13" s="1"/>
  <c r="E21" i="23"/>
  <c r="F21" i="23" s="1"/>
  <c r="J15" i="13" s="1"/>
  <c r="D40" i="22"/>
  <c r="B40" i="22" s="1"/>
  <c r="D39" i="22"/>
  <c r="B39" i="22" s="1"/>
  <c r="D38" i="22"/>
  <c r="B38" i="22" s="1"/>
  <c r="D37" i="22"/>
  <c r="B37" i="22" s="1"/>
  <c r="D36" i="22"/>
  <c r="B36" i="22" s="1"/>
  <c r="D35" i="22"/>
  <c r="B35" i="22" s="1"/>
  <c r="D34" i="22"/>
  <c r="B34" i="22" s="1"/>
  <c r="D33" i="22"/>
  <c r="B33" i="22" s="1"/>
  <c r="D32" i="22"/>
  <c r="B32" i="22" s="1"/>
  <c r="D31" i="22"/>
  <c r="B31" i="22" s="1"/>
  <c r="D30" i="22"/>
  <c r="B30" i="22" s="1"/>
  <c r="D29" i="22"/>
  <c r="B29" i="22" s="1"/>
  <c r="D28" i="22"/>
  <c r="B28" i="22" s="1"/>
  <c r="D27" i="22"/>
  <c r="B27" i="22" s="1"/>
  <c r="D26" i="22"/>
  <c r="B26" i="22" s="1"/>
  <c r="D25" i="22"/>
  <c r="B25" i="22" s="1"/>
  <c r="D24" i="22"/>
  <c r="B24" i="22" s="1"/>
  <c r="D23" i="22"/>
  <c r="B23" i="22" s="1"/>
  <c r="D22" i="22"/>
  <c r="B22" i="22" s="1"/>
  <c r="D21" i="22"/>
  <c r="B21" i="22" s="1"/>
  <c r="D20" i="22"/>
  <c r="B20" i="22" s="1"/>
  <c r="D19" i="22"/>
  <c r="B19" i="22" s="1"/>
  <c r="D18" i="22"/>
  <c r="B18" i="22" s="1"/>
  <c r="D17" i="22"/>
  <c r="B17" i="22" s="1"/>
  <c r="D16" i="22"/>
  <c r="B16" i="22" s="1"/>
  <c r="D15" i="22"/>
  <c r="B15" i="22" s="1"/>
  <c r="D14" i="22"/>
  <c r="B14" i="22" s="1"/>
  <c r="D13" i="22"/>
  <c r="B13" i="22" s="1"/>
  <c r="D12" i="22"/>
  <c r="B12" i="22" s="1"/>
  <c r="D11" i="22"/>
  <c r="B11" i="22" s="1"/>
  <c r="D10" i="22"/>
  <c r="B10" i="22" s="1"/>
  <c r="D9" i="22"/>
  <c r="B9" i="22" s="1"/>
  <c r="D8" i="22"/>
  <c r="B8" i="22" s="1"/>
  <c r="D7" i="22"/>
  <c r="B7" i="22" s="1"/>
  <c r="C11" i="21" l="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10" i="21"/>
  <c r="M586" i="21"/>
  <c r="M585" i="21"/>
  <c r="M584" i="21"/>
  <c r="M583" i="21"/>
  <c r="M582" i="21"/>
  <c r="M581" i="21"/>
  <c r="M580" i="21"/>
  <c r="M579" i="21"/>
  <c r="M578" i="21"/>
  <c r="M577" i="21"/>
  <c r="M576" i="21"/>
  <c r="M575" i="21"/>
  <c r="M574" i="21"/>
  <c r="M573" i="21"/>
  <c r="M572" i="21"/>
  <c r="M571" i="21"/>
  <c r="M570" i="21"/>
  <c r="M569" i="21"/>
  <c r="M568" i="21"/>
  <c r="M567" i="21"/>
  <c r="M566" i="21"/>
  <c r="M565" i="21"/>
  <c r="M564" i="21"/>
  <c r="M563" i="21"/>
  <c r="M562" i="21"/>
  <c r="M561" i="21"/>
  <c r="M560" i="21"/>
  <c r="M559" i="21"/>
  <c r="M558" i="21"/>
  <c r="M557" i="21"/>
  <c r="M556" i="21"/>
  <c r="M555" i="21"/>
  <c r="M554" i="21"/>
  <c r="M553" i="21"/>
  <c r="M552" i="21"/>
  <c r="M551" i="21"/>
  <c r="M550" i="21"/>
  <c r="M549" i="21"/>
  <c r="M548" i="21"/>
  <c r="M547" i="21"/>
  <c r="M546" i="21"/>
  <c r="M545" i="21"/>
  <c r="M544" i="21"/>
  <c r="M543" i="21"/>
  <c r="M542" i="21"/>
  <c r="M541" i="21"/>
  <c r="M540" i="21"/>
  <c r="M539" i="21"/>
  <c r="M538" i="21"/>
  <c r="M537" i="21"/>
  <c r="M536" i="21"/>
  <c r="M535" i="21"/>
  <c r="M534" i="21"/>
  <c r="M533" i="21"/>
  <c r="M532" i="21"/>
  <c r="M531" i="21"/>
  <c r="M530" i="21"/>
  <c r="M529" i="21"/>
  <c r="M528" i="21"/>
  <c r="M527" i="21"/>
  <c r="M526" i="21"/>
  <c r="M525" i="21"/>
  <c r="M524" i="21"/>
  <c r="M523" i="21"/>
  <c r="M522" i="21"/>
  <c r="M521" i="21"/>
  <c r="M520" i="21"/>
  <c r="M519" i="21"/>
  <c r="M518" i="21"/>
  <c r="M517" i="21"/>
  <c r="M516" i="21"/>
  <c r="M515" i="21"/>
  <c r="M514" i="21"/>
  <c r="M513" i="21"/>
  <c r="M512" i="21"/>
  <c r="M511" i="21"/>
  <c r="M510" i="21"/>
  <c r="M509" i="21"/>
  <c r="M508" i="21"/>
  <c r="M507" i="21"/>
  <c r="M506" i="21"/>
  <c r="M505" i="21"/>
  <c r="M504" i="21"/>
  <c r="M503" i="21"/>
  <c r="M502" i="21"/>
  <c r="M501" i="21"/>
  <c r="M500" i="21"/>
  <c r="M499" i="21"/>
  <c r="M498" i="21"/>
  <c r="M497" i="21"/>
  <c r="M496" i="21"/>
  <c r="M495" i="21"/>
  <c r="M494" i="21"/>
  <c r="M493" i="21"/>
  <c r="M492" i="21"/>
  <c r="M491" i="21"/>
  <c r="M490" i="21"/>
  <c r="M489" i="21"/>
  <c r="M488" i="21"/>
  <c r="M487" i="21"/>
  <c r="M486" i="21"/>
  <c r="M485" i="21"/>
  <c r="M484" i="21"/>
  <c r="M483" i="21"/>
  <c r="M482" i="21"/>
  <c r="M481" i="21"/>
  <c r="M480" i="21"/>
  <c r="M479" i="21"/>
  <c r="M478" i="21"/>
  <c r="M477" i="21"/>
  <c r="M476" i="21"/>
  <c r="M475" i="21"/>
  <c r="M474" i="21"/>
  <c r="M473" i="21"/>
  <c r="M472" i="21"/>
  <c r="M471" i="21"/>
  <c r="M470" i="21"/>
  <c r="M469" i="21"/>
  <c r="M468" i="21"/>
  <c r="M467" i="21"/>
  <c r="M466" i="21"/>
  <c r="M465" i="21"/>
  <c r="M464" i="21"/>
  <c r="M463" i="21"/>
  <c r="M462" i="21"/>
  <c r="M461" i="21"/>
  <c r="M460" i="21"/>
  <c r="M459" i="21"/>
  <c r="M458" i="21"/>
  <c r="M457" i="21"/>
  <c r="M456" i="21"/>
  <c r="M455" i="21"/>
  <c r="M454" i="21"/>
  <c r="M453" i="21"/>
  <c r="M452" i="21"/>
  <c r="M451" i="21"/>
  <c r="M450" i="21"/>
  <c r="M449" i="21"/>
  <c r="M448" i="21"/>
  <c r="M447" i="21"/>
  <c r="M446" i="21"/>
  <c r="M445" i="21"/>
  <c r="M444" i="21"/>
  <c r="M443" i="21"/>
  <c r="M442" i="21"/>
  <c r="M441" i="21"/>
  <c r="M440" i="21"/>
  <c r="M439" i="21"/>
  <c r="M438" i="21"/>
  <c r="M437" i="21"/>
  <c r="M436" i="21"/>
  <c r="M435" i="21"/>
  <c r="M434" i="21"/>
  <c r="M433" i="21"/>
  <c r="M432" i="21"/>
  <c r="M431" i="21"/>
  <c r="M430" i="21"/>
  <c r="M429" i="21"/>
  <c r="M428" i="21"/>
  <c r="M427" i="21"/>
  <c r="M426" i="21"/>
  <c r="M425" i="21"/>
  <c r="M424" i="21"/>
  <c r="M423" i="21"/>
  <c r="M422" i="21"/>
  <c r="M421" i="21"/>
  <c r="M420" i="21"/>
  <c r="M419" i="21"/>
  <c r="M418" i="21"/>
  <c r="M417" i="21"/>
  <c r="M416" i="21"/>
  <c r="M415" i="21"/>
  <c r="M414" i="21"/>
  <c r="M413" i="21"/>
  <c r="M412" i="21"/>
  <c r="M411" i="21"/>
  <c r="M410" i="21"/>
  <c r="M409" i="21"/>
  <c r="M408" i="21"/>
  <c r="M407" i="21"/>
  <c r="M406" i="21"/>
  <c r="M405" i="21"/>
  <c r="M404" i="21"/>
  <c r="M403" i="21"/>
  <c r="M402" i="21"/>
  <c r="M401" i="21"/>
  <c r="M400" i="21"/>
  <c r="M399" i="21"/>
  <c r="M398" i="21"/>
  <c r="M397" i="21"/>
  <c r="M396" i="21"/>
  <c r="M395" i="21"/>
  <c r="M394" i="21"/>
  <c r="M393" i="21"/>
  <c r="M392" i="21"/>
  <c r="M391" i="21"/>
  <c r="M390" i="21"/>
  <c r="M389" i="21"/>
  <c r="M388" i="21"/>
  <c r="M387" i="21"/>
  <c r="M386" i="21"/>
  <c r="M385" i="21"/>
  <c r="M384" i="21"/>
  <c r="M383" i="21"/>
  <c r="M382" i="21"/>
  <c r="M381" i="21"/>
  <c r="M380" i="21"/>
  <c r="M379" i="21"/>
  <c r="M378" i="21"/>
  <c r="M377" i="21"/>
  <c r="M376" i="21"/>
  <c r="M375" i="21"/>
  <c r="M374" i="21"/>
  <c r="M373" i="21"/>
  <c r="M372" i="21"/>
  <c r="M371" i="21"/>
  <c r="M370" i="21"/>
  <c r="M369" i="21"/>
  <c r="M368" i="21"/>
  <c r="M367" i="21"/>
  <c r="M366" i="21"/>
  <c r="M365" i="21"/>
  <c r="M364" i="21"/>
  <c r="M363" i="21"/>
  <c r="M362" i="21"/>
  <c r="M361" i="21"/>
  <c r="M360" i="21"/>
  <c r="M359" i="21"/>
  <c r="M358" i="21"/>
  <c r="M357" i="21"/>
  <c r="M356" i="21"/>
  <c r="M355" i="21"/>
  <c r="M354" i="21"/>
  <c r="M353" i="21"/>
  <c r="M352" i="21"/>
  <c r="M351" i="21"/>
  <c r="M350" i="21"/>
  <c r="M349" i="21"/>
  <c r="M348" i="21"/>
  <c r="M347" i="21"/>
  <c r="M346" i="21"/>
  <c r="M345" i="21"/>
  <c r="M344" i="21"/>
  <c r="M343" i="21"/>
  <c r="M342" i="21"/>
  <c r="M341" i="21"/>
  <c r="M340" i="21"/>
  <c r="M339" i="21"/>
  <c r="M338" i="21"/>
  <c r="M337" i="21"/>
  <c r="M336" i="21"/>
  <c r="M335" i="21"/>
  <c r="M334" i="21"/>
  <c r="M333" i="21"/>
  <c r="M332" i="21"/>
  <c r="M331" i="21"/>
  <c r="M330" i="21"/>
  <c r="M329" i="21"/>
  <c r="M328" i="21"/>
  <c r="M327" i="21"/>
  <c r="M326" i="21"/>
  <c r="M325" i="21"/>
  <c r="M324" i="21"/>
  <c r="M323" i="21"/>
  <c r="M322" i="21"/>
  <c r="M321" i="21"/>
  <c r="M320" i="21"/>
  <c r="M319" i="21"/>
  <c r="M318" i="21"/>
  <c r="M317" i="21"/>
  <c r="M316" i="21"/>
  <c r="M315" i="21"/>
  <c r="M314" i="21"/>
  <c r="M313" i="21"/>
  <c r="M312" i="21"/>
  <c r="M311" i="21"/>
  <c r="M310" i="21"/>
  <c r="M309" i="21"/>
  <c r="M308" i="21"/>
  <c r="M307" i="21"/>
  <c r="M306" i="21"/>
  <c r="M305" i="21"/>
  <c r="M304" i="21"/>
  <c r="M303" i="21"/>
  <c r="M302" i="21"/>
  <c r="M301" i="21"/>
  <c r="M300" i="21"/>
  <c r="M299" i="21"/>
  <c r="M298" i="21"/>
  <c r="M297" i="21"/>
  <c r="M296" i="21"/>
  <c r="M295" i="21"/>
  <c r="M294" i="21"/>
  <c r="M293" i="21"/>
  <c r="M292" i="21"/>
  <c r="M291" i="21"/>
  <c r="M290" i="21"/>
  <c r="M289" i="21"/>
  <c r="M288" i="21"/>
  <c r="M287" i="21"/>
  <c r="M286" i="21"/>
  <c r="M285" i="21"/>
  <c r="M284" i="21"/>
  <c r="M283" i="21"/>
  <c r="M282" i="21"/>
  <c r="M281" i="21"/>
  <c r="M280" i="21"/>
  <c r="M279" i="21"/>
  <c r="M278" i="21"/>
  <c r="M277" i="21"/>
  <c r="M276" i="21"/>
  <c r="M275" i="21"/>
  <c r="M274" i="21"/>
  <c r="M273" i="21"/>
  <c r="M272" i="21"/>
  <c r="M271" i="21"/>
  <c r="M270" i="21"/>
  <c r="M269" i="21"/>
  <c r="M268" i="21"/>
  <c r="M267" i="21"/>
  <c r="M266" i="21"/>
  <c r="M265" i="21"/>
  <c r="M264" i="21"/>
  <c r="M263" i="21"/>
  <c r="M262" i="21"/>
  <c r="M261" i="21"/>
  <c r="M260" i="21"/>
  <c r="M259" i="21"/>
  <c r="M258" i="21"/>
  <c r="M257" i="21"/>
  <c r="M256" i="21"/>
  <c r="M255" i="21"/>
  <c r="M254" i="21"/>
  <c r="M253" i="21"/>
  <c r="M252" i="21"/>
  <c r="M251" i="21"/>
  <c r="M250" i="21"/>
  <c r="M249" i="21"/>
  <c r="M248" i="21"/>
  <c r="M247" i="21"/>
  <c r="M246" i="21"/>
  <c r="M245" i="21"/>
  <c r="M244" i="21"/>
  <c r="M243" i="21"/>
  <c r="M242" i="21"/>
  <c r="M241" i="21"/>
  <c r="M240" i="21"/>
  <c r="M239" i="21"/>
  <c r="M238" i="21"/>
  <c r="M237" i="21"/>
  <c r="M236" i="21"/>
  <c r="M235" i="21"/>
  <c r="M234" i="21"/>
  <c r="M233" i="21"/>
  <c r="M232" i="21"/>
  <c r="M231" i="21"/>
  <c r="M230" i="21"/>
  <c r="M229" i="21"/>
  <c r="M228" i="21"/>
  <c r="M227" i="21"/>
  <c r="M226" i="21"/>
  <c r="M225" i="21"/>
  <c r="M224" i="21"/>
  <c r="M223" i="21"/>
  <c r="M222" i="21"/>
  <c r="M221" i="21"/>
  <c r="M220" i="21"/>
  <c r="M219" i="21"/>
  <c r="M218" i="21"/>
  <c r="M217" i="21"/>
  <c r="M216" i="21"/>
  <c r="M215" i="21"/>
  <c r="M214" i="21"/>
  <c r="M213" i="21"/>
  <c r="M212" i="21"/>
  <c r="M211" i="21"/>
  <c r="M210" i="21"/>
  <c r="M209" i="21"/>
  <c r="M208" i="21"/>
  <c r="M207" i="21"/>
  <c r="M206" i="21"/>
  <c r="M205" i="21"/>
  <c r="M204" i="21"/>
  <c r="M203" i="21"/>
  <c r="M202" i="21"/>
  <c r="M201" i="21"/>
  <c r="M200" i="21"/>
  <c r="M199" i="21"/>
  <c r="M198" i="21"/>
  <c r="M197" i="21"/>
  <c r="M196" i="21"/>
  <c r="M195" i="21"/>
  <c r="M194" i="21"/>
  <c r="M193" i="21"/>
  <c r="M192" i="21"/>
  <c r="M191" i="21"/>
  <c r="M190" i="21"/>
  <c r="M189" i="21"/>
  <c r="M188" i="21"/>
  <c r="M187" i="21"/>
  <c r="M186" i="21"/>
  <c r="M185" i="21"/>
  <c r="M184" i="21"/>
  <c r="M183" i="21"/>
  <c r="M182" i="21"/>
  <c r="M181" i="21"/>
  <c r="M180" i="21"/>
  <c r="M179" i="21"/>
  <c r="M178" i="21"/>
  <c r="M177" i="21"/>
  <c r="M176" i="21"/>
  <c r="M175" i="21"/>
  <c r="M174" i="21"/>
  <c r="M173" i="21"/>
  <c r="M172" i="21"/>
  <c r="M171" i="21"/>
  <c r="M170" i="21"/>
  <c r="M169" i="21"/>
  <c r="M168" i="21"/>
  <c r="M167" i="21"/>
  <c r="M166" i="21"/>
  <c r="M165" i="21"/>
  <c r="M164" i="21"/>
  <c r="M163" i="21"/>
  <c r="M162" i="21"/>
  <c r="M161" i="21"/>
  <c r="M160" i="21"/>
  <c r="M159" i="21"/>
  <c r="M158" i="21"/>
  <c r="M157" i="21"/>
  <c r="M156" i="21"/>
  <c r="M155" i="21"/>
  <c r="M154" i="21"/>
  <c r="M153" i="21"/>
  <c r="M152" i="21"/>
  <c r="M151" i="21"/>
  <c r="M150" i="21"/>
  <c r="M149" i="21"/>
  <c r="M148" i="21"/>
  <c r="M147" i="21"/>
  <c r="M146" i="21"/>
  <c r="M145" i="21"/>
  <c r="M144" i="21"/>
  <c r="M143" i="21"/>
  <c r="M142" i="21"/>
  <c r="M141" i="21"/>
  <c r="M140" i="21"/>
  <c r="M139" i="21"/>
  <c r="M138" i="21"/>
  <c r="M137" i="21"/>
  <c r="M136" i="21"/>
  <c r="M135" i="21"/>
  <c r="M134" i="21"/>
  <c r="M133" i="21"/>
  <c r="M132" i="21"/>
  <c r="M131" i="21"/>
  <c r="M130" i="21"/>
  <c r="M129" i="21"/>
  <c r="M128" i="21"/>
  <c r="M127" i="21"/>
  <c r="M126" i="21"/>
  <c r="M125" i="21"/>
  <c r="M124" i="21"/>
  <c r="M123" i="21"/>
  <c r="M122" i="21"/>
  <c r="M121" i="21"/>
  <c r="M120" i="21"/>
  <c r="M119" i="21"/>
  <c r="M118" i="21"/>
  <c r="M117" i="21"/>
  <c r="M116" i="21"/>
  <c r="M115" i="21"/>
  <c r="M114" i="21"/>
  <c r="M113" i="21"/>
  <c r="M112" i="21"/>
  <c r="M111" i="21"/>
  <c r="M110" i="21"/>
  <c r="M109" i="21"/>
  <c r="M108" i="21"/>
  <c r="M107" i="21"/>
  <c r="M106" i="21"/>
  <c r="M105" i="21"/>
  <c r="M104" i="21"/>
  <c r="M103" i="21"/>
  <c r="M102" i="21"/>
  <c r="M101" i="21"/>
  <c r="M100" i="21"/>
  <c r="M99" i="21"/>
  <c r="M98" i="21"/>
  <c r="M97" i="21"/>
  <c r="M96" i="21"/>
  <c r="M95" i="21"/>
  <c r="M94" i="21"/>
  <c r="M93" i="21"/>
  <c r="M92" i="21"/>
  <c r="M91" i="21"/>
  <c r="M90" i="21"/>
  <c r="M89" i="21"/>
  <c r="M88" i="21"/>
  <c r="M87" i="21"/>
  <c r="M86" i="21"/>
  <c r="M85" i="21"/>
  <c r="M84" i="21"/>
  <c r="M83" i="21"/>
  <c r="M82" i="21"/>
  <c r="M81" i="21"/>
  <c r="M80" i="21"/>
  <c r="M79" i="21"/>
  <c r="M78" i="21"/>
  <c r="M77" i="21"/>
  <c r="M76" i="21"/>
  <c r="M75" i="21"/>
  <c r="M74" i="21"/>
  <c r="M73" i="21"/>
  <c r="M72" i="21"/>
  <c r="M71" i="21"/>
  <c r="M70" i="21"/>
  <c r="M69" i="21"/>
  <c r="M68" i="21"/>
  <c r="M67" i="21"/>
  <c r="M66" i="21"/>
  <c r="M65" i="21"/>
  <c r="M64" i="21"/>
  <c r="M63" i="21"/>
  <c r="M62" i="21"/>
  <c r="M61" i="21"/>
  <c r="M60" i="21"/>
  <c r="M59" i="21"/>
  <c r="M58" i="21"/>
  <c r="M57" i="21"/>
  <c r="M56" i="21"/>
  <c r="M55" i="21"/>
  <c r="M54" i="21"/>
  <c r="M53" i="21"/>
  <c r="M52" i="21"/>
  <c r="M51" i="21"/>
  <c r="M50" i="21"/>
  <c r="M49" i="21"/>
  <c r="M48" i="21"/>
  <c r="M47" i="21"/>
  <c r="M46" i="21"/>
  <c r="M45" i="21"/>
  <c r="M44" i="21"/>
  <c r="M43" i="21"/>
  <c r="M42" i="21"/>
  <c r="M41" i="21"/>
  <c r="M40" i="21"/>
  <c r="M39" i="21"/>
  <c r="M38" i="21"/>
  <c r="M37" i="21"/>
  <c r="M36" i="21"/>
  <c r="M35" i="21"/>
  <c r="M34" i="21"/>
  <c r="M33" i="21"/>
  <c r="M32" i="21"/>
  <c r="M31" i="21"/>
  <c r="M30" i="21"/>
  <c r="M29" i="21"/>
  <c r="M28" i="21"/>
  <c r="M27" i="21"/>
  <c r="M26" i="21"/>
  <c r="M25" i="21"/>
  <c r="M24" i="21"/>
  <c r="M23" i="21"/>
  <c r="M22" i="21"/>
  <c r="M21" i="21"/>
  <c r="M20" i="21"/>
  <c r="M19" i="21"/>
  <c r="M18" i="21"/>
  <c r="M17" i="21"/>
  <c r="M16" i="21"/>
  <c r="M15" i="21"/>
  <c r="M14" i="21"/>
  <c r="M13" i="21"/>
  <c r="M12" i="21"/>
  <c r="M11" i="21"/>
  <c r="M10" i="21"/>
  <c r="N14" i="21" l="1"/>
  <c r="O14" i="21" s="1"/>
  <c r="N22" i="21"/>
  <c r="O22" i="21" s="1"/>
  <c r="N166" i="21"/>
  <c r="O166" i="21" s="1"/>
  <c r="N174" i="21"/>
  <c r="O174" i="21" s="1"/>
  <c r="N230" i="21"/>
  <c r="O230" i="21" s="1"/>
  <c r="N262" i="21"/>
  <c r="O262" i="21" s="1"/>
  <c r="N122" i="21"/>
  <c r="O122" i="21" s="1"/>
  <c r="N202" i="21"/>
  <c r="O202" i="21" s="1"/>
  <c r="N267" i="21"/>
  <c r="O267" i="21" s="1"/>
  <c r="N291" i="21"/>
  <c r="O291" i="21" s="1"/>
  <c r="N315" i="21"/>
  <c r="O315" i="21" s="1"/>
  <c r="N323" i="21"/>
  <c r="O323" i="21" s="1"/>
  <c r="N355" i="21"/>
  <c r="O355" i="21" s="1"/>
  <c r="N379" i="21"/>
  <c r="O379" i="21" s="1"/>
  <c r="N515" i="21"/>
  <c r="O515" i="21" s="1"/>
  <c r="N555" i="21"/>
  <c r="O555" i="21" s="1"/>
  <c r="N12" i="21"/>
  <c r="O12" i="21" s="1"/>
  <c r="N28" i="21"/>
  <c r="O28" i="21" s="1"/>
  <c r="N36" i="21"/>
  <c r="O36" i="21" s="1"/>
  <c r="N326" i="21"/>
  <c r="O326" i="21" s="1"/>
  <c r="N208" i="21"/>
  <c r="O208" i="21" s="1"/>
  <c r="N224" i="21"/>
  <c r="O224" i="21" s="1"/>
  <c r="N225" i="21"/>
  <c r="O225" i="21" s="1"/>
  <c r="N543" i="21"/>
  <c r="O543" i="21" s="1"/>
  <c r="N57" i="21"/>
  <c r="O57" i="21" s="1"/>
  <c r="N65" i="21"/>
  <c r="O65" i="21" s="1"/>
  <c r="N73" i="21"/>
  <c r="O73" i="21" s="1"/>
  <c r="N89" i="21"/>
  <c r="O89" i="21" s="1"/>
  <c r="N560" i="21"/>
  <c r="O560" i="21" s="1"/>
  <c r="N330" i="21"/>
  <c r="O330" i="21" s="1"/>
  <c r="N386" i="21"/>
  <c r="O386" i="21" s="1"/>
  <c r="N410" i="21"/>
  <c r="O410" i="21" s="1"/>
  <c r="N434" i="21"/>
  <c r="O434" i="21" s="1"/>
  <c r="N442" i="21"/>
  <c r="O442" i="21" s="1"/>
  <c r="N450" i="21"/>
  <c r="O450" i="21" s="1"/>
  <c r="N546" i="21"/>
  <c r="O546" i="21" s="1"/>
  <c r="N554" i="21"/>
  <c r="O554" i="21" s="1"/>
  <c r="N562" i="21"/>
  <c r="O562" i="21" s="1"/>
  <c r="N570" i="21"/>
  <c r="O570" i="21" s="1"/>
  <c r="N37" i="21"/>
  <c r="O37" i="21" s="1"/>
  <c r="N45" i="21"/>
  <c r="O45" i="21" s="1"/>
  <c r="N53" i="21"/>
  <c r="O53" i="21" s="1"/>
  <c r="N77" i="21"/>
  <c r="O77" i="21" s="1"/>
  <c r="N85" i="21"/>
  <c r="O85" i="21" s="1"/>
  <c r="N117" i="21"/>
  <c r="O117" i="21" s="1"/>
  <c r="N125" i="21"/>
  <c r="O125" i="21" s="1"/>
  <c r="N213" i="21"/>
  <c r="O213" i="21" s="1"/>
  <c r="N237" i="21"/>
  <c r="O237" i="21" s="1"/>
  <c r="N245" i="21"/>
  <c r="O245" i="21" s="1"/>
  <c r="N301" i="21"/>
  <c r="O301" i="21" s="1"/>
  <c r="N309" i="21"/>
  <c r="O309" i="21" s="1"/>
  <c r="N317" i="21"/>
  <c r="O317" i="21" s="1"/>
  <c r="N318" i="21"/>
  <c r="O318" i="21" s="1"/>
  <c r="N334" i="21"/>
  <c r="N350" i="21"/>
  <c r="O350" i="21" s="1"/>
  <c r="N414" i="21"/>
  <c r="O414" i="21" s="1"/>
  <c r="N454" i="21"/>
  <c r="N526" i="21"/>
  <c r="N542" i="21"/>
  <c r="O542" i="21" s="1"/>
  <c r="N550" i="21"/>
  <c r="N298" i="21"/>
  <c r="N322" i="21"/>
  <c r="N48" i="21"/>
  <c r="O48" i="21" s="1"/>
  <c r="N56" i="21"/>
  <c r="O56" i="21" s="1"/>
  <c r="N72" i="21"/>
  <c r="O72" i="21" s="1"/>
  <c r="N87" i="21"/>
  <c r="O87" i="21" s="1"/>
  <c r="N96" i="21"/>
  <c r="O96" i="21" s="1"/>
  <c r="N112" i="21"/>
  <c r="O112" i="21" s="1"/>
  <c r="N254" i="21"/>
  <c r="O254" i="21" s="1"/>
  <c r="N270" i="21"/>
  <c r="O270" i="21" s="1"/>
  <c r="N286" i="21"/>
  <c r="N365" i="21"/>
  <c r="O365" i="21" s="1"/>
  <c r="N373" i="21"/>
  <c r="O373" i="21" s="1"/>
  <c r="N420" i="21"/>
  <c r="O420" i="21" s="1"/>
  <c r="N42" i="21"/>
  <c r="O42" i="21" s="1"/>
  <c r="N129" i="21"/>
  <c r="O129" i="21" s="1"/>
  <c r="N138" i="21"/>
  <c r="O138" i="21" s="1"/>
  <c r="N382" i="21"/>
  <c r="N390" i="21"/>
  <c r="O390" i="21" s="1"/>
  <c r="N399" i="21"/>
  <c r="O399" i="21" s="1"/>
  <c r="N407" i="21"/>
  <c r="O407" i="21" s="1"/>
  <c r="N415" i="21"/>
  <c r="O415" i="21" s="1"/>
  <c r="N471" i="21"/>
  <c r="O471" i="21" s="1"/>
  <c r="N218" i="21"/>
  <c r="O218" i="21" s="1"/>
  <c r="N234" i="21"/>
  <c r="O234" i="21" s="1"/>
  <c r="N569" i="21"/>
  <c r="O569" i="21" s="1"/>
  <c r="N585" i="21"/>
  <c r="O585" i="21" s="1"/>
  <c r="N157" i="21"/>
  <c r="O157" i="21" s="1"/>
  <c r="N498" i="21"/>
  <c r="O498" i="21" s="1"/>
  <c r="N530" i="21"/>
  <c r="O530" i="21" s="1"/>
  <c r="N19" i="21"/>
  <c r="O19" i="21" s="1"/>
  <c r="N27" i="21"/>
  <c r="O27" i="21" s="1"/>
  <c r="N97" i="21"/>
  <c r="O97" i="21" s="1"/>
  <c r="N106" i="21"/>
  <c r="N144" i="21"/>
  <c r="O144" i="21" s="1"/>
  <c r="N160" i="21"/>
  <c r="O160" i="21" s="1"/>
  <c r="N192" i="21"/>
  <c r="O192" i="21" s="1"/>
  <c r="N238" i="21"/>
  <c r="N331" i="21"/>
  <c r="O331" i="21" s="1"/>
  <c r="N362" i="21"/>
  <c r="O362" i="21" s="1"/>
  <c r="N430" i="21"/>
  <c r="N439" i="21"/>
  <c r="O439" i="21" s="1"/>
  <c r="N470" i="21"/>
  <c r="O470" i="21" s="1"/>
  <c r="N478" i="21"/>
  <c r="N486" i="21"/>
  <c r="O486" i="21" s="1"/>
  <c r="N494" i="21"/>
  <c r="O494" i="21" s="1"/>
  <c r="N145" i="21"/>
  <c r="O145" i="21" s="1"/>
  <c r="N154" i="21"/>
  <c r="N170" i="21"/>
  <c r="O170" i="21" s="1"/>
  <c r="N177" i="21"/>
  <c r="O177" i="21" s="1"/>
  <c r="N186" i="21"/>
  <c r="O186" i="21" s="1"/>
  <c r="N193" i="21"/>
  <c r="O193" i="21" s="1"/>
  <c r="N240" i="21"/>
  <c r="O240" i="21" s="1"/>
  <c r="N278" i="21"/>
  <c r="O278" i="21" s="1"/>
  <c r="N294" i="21"/>
  <c r="O294" i="21" s="1"/>
  <c r="N302" i="21"/>
  <c r="O302" i="21" s="1"/>
  <c r="N310" i="21"/>
  <c r="N341" i="21"/>
  <c r="O341" i="21" s="1"/>
  <c r="N394" i="21"/>
  <c r="N403" i="21"/>
  <c r="O403" i="21" s="1"/>
  <c r="N418" i="21"/>
  <c r="N511" i="21"/>
  <c r="O511" i="21" s="1"/>
  <c r="N78" i="21"/>
  <c r="O78" i="21" s="1"/>
  <c r="N86" i="21"/>
  <c r="O86" i="21" s="1"/>
  <c r="N109" i="21"/>
  <c r="O109" i="21" s="1"/>
  <c r="N133" i="21"/>
  <c r="O133" i="21" s="1"/>
  <c r="N241" i="21"/>
  <c r="O241" i="21" s="1"/>
  <c r="N258" i="21"/>
  <c r="O258" i="21" s="1"/>
  <c r="N342" i="21"/>
  <c r="O342" i="21" s="1"/>
  <c r="N358" i="21"/>
  <c r="N366" i="21"/>
  <c r="O366" i="21" s="1"/>
  <c r="N389" i="21"/>
  <c r="O389" i="21" s="1"/>
  <c r="N443" i="21"/>
  <c r="O443" i="21" s="1"/>
  <c r="N451" i="21"/>
  <c r="O451" i="21" s="1"/>
  <c r="N458" i="21"/>
  <c r="O458" i="21" s="1"/>
  <c r="N55" i="21"/>
  <c r="O55" i="21" s="1"/>
  <c r="N134" i="21"/>
  <c r="O134" i="21" s="1"/>
  <c r="N141" i="21"/>
  <c r="O141" i="21" s="1"/>
  <c r="N173" i="21"/>
  <c r="O173" i="21" s="1"/>
  <c r="N181" i="21"/>
  <c r="O181" i="21" s="1"/>
  <c r="N189" i="21"/>
  <c r="O189" i="21" s="1"/>
  <c r="N197" i="21"/>
  <c r="O197" i="21" s="1"/>
  <c r="N251" i="21"/>
  <c r="O251" i="21" s="1"/>
  <c r="N259" i="21"/>
  <c r="O259" i="21" s="1"/>
  <c r="N266" i="21"/>
  <c r="O266" i="21" s="1"/>
  <c r="N274" i="21"/>
  <c r="N398" i="21"/>
  <c r="O398" i="21" s="1"/>
  <c r="N467" i="21"/>
  <c r="O467" i="21" s="1"/>
  <c r="N483" i="21"/>
  <c r="O483" i="21" s="1"/>
  <c r="N506" i="21"/>
  <c r="O506" i="21" s="1"/>
  <c r="N514" i="21"/>
  <c r="N522" i="21"/>
  <c r="O522" i="21" s="1"/>
  <c r="N578" i="21"/>
  <c r="O578" i="21" s="1"/>
  <c r="N205" i="21"/>
  <c r="O205" i="21" s="1"/>
  <c r="N221" i="21"/>
  <c r="O221" i="21" s="1"/>
  <c r="N90" i="21"/>
  <c r="O90" i="21" s="1"/>
  <c r="N10" i="21"/>
  <c r="N62" i="21"/>
  <c r="O62" i="21" s="1"/>
  <c r="N69" i="21"/>
  <c r="O69" i="21" s="1"/>
  <c r="N229" i="21"/>
  <c r="O229" i="21" s="1"/>
  <c r="N250" i="21"/>
  <c r="N293" i="21"/>
  <c r="O293" i="21" s="1"/>
  <c r="N307" i="21"/>
  <c r="O307" i="21" s="1"/>
  <c r="N314" i="21"/>
  <c r="O314" i="21" s="1"/>
  <c r="N357" i="21"/>
  <c r="O357" i="21" s="1"/>
  <c r="N371" i="21"/>
  <c r="O371" i="21" s="1"/>
  <c r="N378" i="21"/>
  <c r="O378" i="21" s="1"/>
  <c r="N405" i="21"/>
  <c r="O405" i="21" s="1"/>
  <c r="N427" i="21"/>
  <c r="O427" i="21" s="1"/>
  <c r="N462" i="21"/>
  <c r="O462" i="21" s="1"/>
  <c r="N534" i="21"/>
  <c r="O534" i="21" s="1"/>
  <c r="N563" i="21"/>
  <c r="O563" i="21" s="1"/>
  <c r="N579" i="21"/>
  <c r="O579" i="21" s="1"/>
  <c r="N161" i="21"/>
  <c r="O161" i="21" s="1"/>
  <c r="N209" i="21"/>
  <c r="O209" i="21" s="1"/>
  <c r="N338" i="21"/>
  <c r="O338" i="21" s="1"/>
  <c r="N422" i="21"/>
  <c r="O422" i="21" s="1"/>
  <c r="N487" i="21"/>
  <c r="O487" i="21" s="1"/>
  <c r="N523" i="21"/>
  <c r="O523" i="21" s="1"/>
  <c r="N551" i="21"/>
  <c r="O551" i="21" s="1"/>
  <c r="N559" i="21"/>
  <c r="O559" i="21" s="1"/>
  <c r="N574" i="21"/>
  <c r="N49" i="21"/>
  <c r="O49" i="21" s="1"/>
  <c r="N58" i="21"/>
  <c r="N101" i="21"/>
  <c r="O101" i="21" s="1"/>
  <c r="N113" i="21"/>
  <c r="O113" i="21" s="1"/>
  <c r="N128" i="21"/>
  <c r="O128" i="21" s="1"/>
  <c r="N142" i="21"/>
  <c r="N149" i="21"/>
  <c r="O149" i="21" s="1"/>
  <c r="N176" i="21"/>
  <c r="O176" i="21" s="1"/>
  <c r="N198" i="21"/>
  <c r="O198" i="21" s="1"/>
  <c r="N275" i="21"/>
  <c r="O275" i="21" s="1"/>
  <c r="N282" i="21"/>
  <c r="O282" i="21" s="1"/>
  <c r="N325" i="21"/>
  <c r="O325" i="21" s="1"/>
  <c r="N339" i="21"/>
  <c r="O339" i="21" s="1"/>
  <c r="N346" i="21"/>
  <c r="N375" i="21"/>
  <c r="O375" i="21" s="1"/>
  <c r="N381" i="21"/>
  <c r="O381" i="21" s="1"/>
  <c r="N423" i="21"/>
  <c r="O423" i="21" s="1"/>
  <c r="N459" i="21"/>
  <c r="O459" i="21" s="1"/>
  <c r="N538" i="21"/>
  <c r="N575" i="21"/>
  <c r="O575" i="21" s="1"/>
  <c r="N583" i="21"/>
  <c r="O583" i="21" s="1"/>
  <c r="N30" i="21"/>
  <c r="O30" i="21" s="1"/>
  <c r="N44" i="21"/>
  <c r="O44" i="21" s="1"/>
  <c r="N51" i="21"/>
  <c r="O51" i="21" s="1"/>
  <c r="N94" i="21"/>
  <c r="N102" i="21"/>
  <c r="O102" i="21" s="1"/>
  <c r="N247" i="21"/>
  <c r="O247" i="21" s="1"/>
  <c r="N283" i="21"/>
  <c r="O283" i="21" s="1"/>
  <c r="N290" i="21"/>
  <c r="O290" i="21" s="1"/>
  <c r="N333" i="21"/>
  <c r="O333" i="21" s="1"/>
  <c r="N347" i="21"/>
  <c r="O347" i="21" s="1"/>
  <c r="N354" i="21"/>
  <c r="O354" i="21" s="1"/>
  <c r="N388" i="21"/>
  <c r="O388" i="21" s="1"/>
  <c r="N402" i="21"/>
  <c r="O402" i="21" s="1"/>
  <c r="N431" i="21"/>
  <c r="O431" i="21" s="1"/>
  <c r="N438" i="21"/>
  <c r="O438" i="21" s="1"/>
  <c r="N446" i="21"/>
  <c r="O446" i="21" s="1"/>
  <c r="N466" i="21"/>
  <c r="N474" i="21"/>
  <c r="O474" i="21" s="1"/>
  <c r="N482" i="21"/>
  <c r="O482" i="21" s="1"/>
  <c r="N495" i="21"/>
  <c r="O495" i="21" s="1"/>
  <c r="N502" i="21"/>
  <c r="N510" i="21"/>
  <c r="O510" i="21" s="1"/>
  <c r="N518" i="21"/>
  <c r="O518" i="21" s="1"/>
  <c r="N539" i="21"/>
  <c r="O539" i="21" s="1"/>
  <c r="N568" i="21"/>
  <c r="O568" i="21" s="1"/>
  <c r="N576" i="21"/>
  <c r="O576" i="21" s="1"/>
  <c r="N16" i="21"/>
  <c r="O16" i="21" s="1"/>
  <c r="N31" i="21"/>
  <c r="O31" i="21" s="1"/>
  <c r="N88" i="21"/>
  <c r="O88" i="21" s="1"/>
  <c r="N95" i="21"/>
  <c r="O95" i="21" s="1"/>
  <c r="N165" i="21"/>
  <c r="O165" i="21" s="1"/>
  <c r="N206" i="21"/>
  <c r="O206" i="21" s="1"/>
  <c r="N110" i="21"/>
  <c r="O110" i="21" s="1"/>
  <c r="N249" i="21"/>
  <c r="O249" i="21" s="1"/>
  <c r="N285" i="21"/>
  <c r="O285" i="21" s="1"/>
  <c r="N299" i="21"/>
  <c r="O299" i="21" s="1"/>
  <c r="N306" i="21"/>
  <c r="O306" i="21" s="1"/>
  <c r="N349" i="21"/>
  <c r="O349" i="21" s="1"/>
  <c r="N363" i="21"/>
  <c r="O363" i="21" s="1"/>
  <c r="N370" i="21"/>
  <c r="N419" i="21"/>
  <c r="O419" i="21" s="1"/>
  <c r="N426" i="21"/>
  <c r="O426" i="21" s="1"/>
  <c r="N490" i="21"/>
  <c r="N23" i="21"/>
  <c r="O23" i="21" s="1"/>
  <c r="N40" i="21"/>
  <c r="O40" i="21" s="1"/>
  <c r="N52" i="21"/>
  <c r="O52" i="21" s="1"/>
  <c r="N70" i="21"/>
  <c r="N75" i="21"/>
  <c r="O75" i="21" s="1"/>
  <c r="N82" i="21"/>
  <c r="N91" i="21"/>
  <c r="O91" i="21" s="1"/>
  <c r="N114" i="21"/>
  <c r="O114" i="21" s="1"/>
  <c r="N120" i="21"/>
  <c r="O120" i="21" s="1"/>
  <c r="N126" i="21"/>
  <c r="O126" i="21" s="1"/>
  <c r="N137" i="21"/>
  <c r="O137" i="21" s="1"/>
  <c r="N178" i="21"/>
  <c r="N184" i="21"/>
  <c r="O184" i="21" s="1"/>
  <c r="N190" i="21"/>
  <c r="N201" i="21"/>
  <c r="O201" i="21" s="1"/>
  <c r="N242" i="21"/>
  <c r="O242" i="21" s="1"/>
  <c r="N271" i="21"/>
  <c r="O271" i="21" s="1"/>
  <c r="N297" i="21"/>
  <c r="O297" i="21" s="1"/>
  <c r="N303" i="21"/>
  <c r="O303" i="21" s="1"/>
  <c r="N329" i="21"/>
  <c r="O329" i="21" s="1"/>
  <c r="N335" i="21"/>
  <c r="O335" i="21" s="1"/>
  <c r="N361" i="21"/>
  <c r="O361" i="21" s="1"/>
  <c r="N367" i="21"/>
  <c r="O367" i="21" s="1"/>
  <c r="N391" i="21"/>
  <c r="O391" i="21" s="1"/>
  <c r="N421" i="21"/>
  <c r="O421" i="21" s="1"/>
  <c r="N455" i="21"/>
  <c r="O455" i="21" s="1"/>
  <c r="N499" i="21"/>
  <c r="O499" i="21" s="1"/>
  <c r="N527" i="21"/>
  <c r="O527" i="21" s="1"/>
  <c r="N24" i="21"/>
  <c r="O24" i="21" s="1"/>
  <c r="N33" i="21"/>
  <c r="O33" i="21" s="1"/>
  <c r="N150" i="21"/>
  <c r="O150" i="21" s="1"/>
  <c r="N214" i="21"/>
  <c r="N29" i="21"/>
  <c r="O29" i="21" s="1"/>
  <c r="N17" i="21"/>
  <c r="O17" i="21" s="1"/>
  <c r="N35" i="21"/>
  <c r="O35" i="21" s="1"/>
  <c r="N41" i="21"/>
  <c r="O41" i="21" s="1"/>
  <c r="N93" i="21"/>
  <c r="O93" i="21" s="1"/>
  <c r="N98" i="21"/>
  <c r="O98" i="21" s="1"/>
  <c r="N104" i="21"/>
  <c r="O104" i="21" s="1"/>
  <c r="N121" i="21"/>
  <c r="O121" i="21" s="1"/>
  <c r="N162" i="21"/>
  <c r="O162" i="21" s="1"/>
  <c r="N168" i="21"/>
  <c r="O168" i="21" s="1"/>
  <c r="N185" i="21"/>
  <c r="O185" i="21" s="1"/>
  <c r="N226" i="21"/>
  <c r="N232" i="21"/>
  <c r="O232" i="21" s="1"/>
  <c r="N279" i="21"/>
  <c r="O279" i="21" s="1"/>
  <c r="N305" i="21"/>
  <c r="O305" i="21" s="1"/>
  <c r="N311" i="21"/>
  <c r="O311" i="21" s="1"/>
  <c r="N337" i="21"/>
  <c r="O337" i="21" s="1"/>
  <c r="N343" i="21"/>
  <c r="O343" i="21" s="1"/>
  <c r="N369" i="21"/>
  <c r="O369" i="21" s="1"/>
  <c r="N387" i="21"/>
  <c r="O387" i="21" s="1"/>
  <c r="N411" i="21"/>
  <c r="O411" i="21" s="1"/>
  <c r="N479" i="21"/>
  <c r="O479" i="21" s="1"/>
  <c r="N507" i="21"/>
  <c r="O507" i="21" s="1"/>
  <c r="N535" i="21"/>
  <c r="O535" i="21" s="1"/>
  <c r="N20" i="21"/>
  <c r="O20" i="21" s="1"/>
  <c r="N25" i="21"/>
  <c r="O25" i="21" s="1"/>
  <c r="N43" i="21"/>
  <c r="O43" i="21" s="1"/>
  <c r="N59" i="21"/>
  <c r="O59" i="21" s="1"/>
  <c r="N105" i="21"/>
  <c r="O105" i="21" s="1"/>
  <c r="N146" i="21"/>
  <c r="O146" i="21" s="1"/>
  <c r="N152" i="21"/>
  <c r="O152" i="21" s="1"/>
  <c r="N158" i="21"/>
  <c r="O158" i="21" s="1"/>
  <c r="N169" i="21"/>
  <c r="O169" i="21" s="1"/>
  <c r="N210" i="21"/>
  <c r="O210" i="21" s="1"/>
  <c r="N216" i="21"/>
  <c r="O216" i="21" s="1"/>
  <c r="N222" i="21"/>
  <c r="O222" i="21" s="1"/>
  <c r="N233" i="21"/>
  <c r="O233" i="21" s="1"/>
  <c r="N255" i="21"/>
  <c r="O255" i="21" s="1"/>
  <c r="N281" i="21"/>
  <c r="O281" i="21" s="1"/>
  <c r="N287" i="21"/>
  <c r="O287" i="21" s="1"/>
  <c r="N313" i="21"/>
  <c r="O313" i="21" s="1"/>
  <c r="N319" i="21"/>
  <c r="O319" i="21" s="1"/>
  <c r="N345" i="21"/>
  <c r="O345" i="21" s="1"/>
  <c r="N351" i="21"/>
  <c r="O351" i="21" s="1"/>
  <c r="N383" i="21"/>
  <c r="O383" i="21" s="1"/>
  <c r="N413" i="21"/>
  <c r="O413" i="21" s="1"/>
  <c r="N435" i="21"/>
  <c r="O435" i="21" s="1"/>
  <c r="N463" i="21"/>
  <c r="O463" i="21" s="1"/>
  <c r="N491" i="21"/>
  <c r="O491" i="21" s="1"/>
  <c r="N519" i="21"/>
  <c r="O519" i="21" s="1"/>
  <c r="N547" i="21"/>
  <c r="O547" i="21" s="1"/>
  <c r="N553" i="21"/>
  <c r="O553" i="21" s="1"/>
  <c r="N571" i="21"/>
  <c r="O571" i="21" s="1"/>
  <c r="N577" i="21"/>
  <c r="O577" i="21" s="1"/>
  <c r="N584" i="21"/>
  <c r="O584" i="21" s="1"/>
  <c r="N118" i="21"/>
  <c r="N182" i="21"/>
  <c r="O182" i="21" s="1"/>
  <c r="N246" i="21"/>
  <c r="O246" i="21" s="1"/>
  <c r="N447" i="21"/>
  <c r="O447" i="21" s="1"/>
  <c r="N475" i="21"/>
  <c r="O475" i="21" s="1"/>
  <c r="N503" i="21"/>
  <c r="O503" i="21" s="1"/>
  <c r="N567" i="21"/>
  <c r="O567" i="21" s="1"/>
  <c r="N80" i="21"/>
  <c r="O80" i="21" s="1"/>
  <c r="N15" i="21"/>
  <c r="O15" i="21" s="1"/>
  <c r="N32" i="21"/>
  <c r="O32" i="21" s="1"/>
  <c r="N50" i="21"/>
  <c r="O50" i="21" s="1"/>
  <c r="N61" i="21"/>
  <c r="O61" i="21" s="1"/>
  <c r="N74" i="21"/>
  <c r="O74" i="21" s="1"/>
  <c r="N130" i="21"/>
  <c r="N136" i="21"/>
  <c r="O136" i="21" s="1"/>
  <c r="N153" i="21"/>
  <c r="O153" i="21" s="1"/>
  <c r="N194" i="21"/>
  <c r="O194" i="21" s="1"/>
  <c r="N200" i="21"/>
  <c r="O200" i="21" s="1"/>
  <c r="N217" i="21"/>
  <c r="O217" i="21" s="1"/>
  <c r="N263" i="21"/>
  <c r="O263" i="21" s="1"/>
  <c r="N289" i="21"/>
  <c r="O289" i="21" s="1"/>
  <c r="N295" i="21"/>
  <c r="O295" i="21" s="1"/>
  <c r="N321" i="21"/>
  <c r="O321" i="21" s="1"/>
  <c r="N327" i="21"/>
  <c r="O327" i="21" s="1"/>
  <c r="N353" i="21"/>
  <c r="O353" i="21" s="1"/>
  <c r="N359" i="21"/>
  <c r="O359" i="21" s="1"/>
  <c r="N395" i="21"/>
  <c r="O395" i="21" s="1"/>
  <c r="N531" i="21"/>
  <c r="O531" i="21" s="1"/>
  <c r="N561" i="21"/>
  <c r="O561" i="21" s="1"/>
  <c r="N573" i="21"/>
  <c r="O573" i="21" s="1"/>
  <c r="N34" i="21"/>
  <c r="N46" i="21"/>
  <c r="N47" i="21"/>
  <c r="O47" i="21" s="1"/>
  <c r="N84" i="21"/>
  <c r="O84" i="21" s="1"/>
  <c r="N83" i="21"/>
  <c r="O83" i="21" s="1"/>
  <c r="N11" i="21"/>
  <c r="O11" i="21" s="1"/>
  <c r="N21" i="21"/>
  <c r="O21" i="21" s="1"/>
  <c r="N476" i="21"/>
  <c r="O476" i="21" s="1"/>
  <c r="N477" i="21"/>
  <c r="O477" i="21" s="1"/>
  <c r="N13" i="21"/>
  <c r="O13" i="21" s="1"/>
  <c r="N18" i="21"/>
  <c r="O18" i="21" s="1"/>
  <c r="N26" i="21"/>
  <c r="O26" i="21" s="1"/>
  <c r="N38" i="21"/>
  <c r="O38" i="21" s="1"/>
  <c r="N39" i="21"/>
  <c r="O39" i="21" s="1"/>
  <c r="N63" i="21"/>
  <c r="O63" i="21" s="1"/>
  <c r="N64" i="21"/>
  <c r="O64" i="21" s="1"/>
  <c r="N66" i="21"/>
  <c r="O66" i="21" s="1"/>
  <c r="N67" i="21"/>
  <c r="O67" i="21" s="1"/>
  <c r="N269" i="21"/>
  <c r="O269" i="21" s="1"/>
  <c r="N268" i="21"/>
  <c r="O268" i="21" s="1"/>
  <c r="N460" i="21"/>
  <c r="O460" i="21" s="1"/>
  <c r="N461" i="21"/>
  <c r="O461" i="21" s="1"/>
  <c r="N257" i="21"/>
  <c r="O257" i="21" s="1"/>
  <c r="N256" i="21"/>
  <c r="O256" i="21" s="1"/>
  <c r="N68" i="21"/>
  <c r="O68" i="21" s="1"/>
  <c r="N71" i="21"/>
  <c r="O71" i="21" s="1"/>
  <c r="N81" i="21"/>
  <c r="O81" i="21" s="1"/>
  <c r="N92" i="21"/>
  <c r="O92" i="21" s="1"/>
  <c r="N103" i="21"/>
  <c r="O103" i="21" s="1"/>
  <c r="N111" i="21"/>
  <c r="O111" i="21" s="1"/>
  <c r="N119" i="21"/>
  <c r="O119" i="21" s="1"/>
  <c r="N127" i="21"/>
  <c r="O127" i="21" s="1"/>
  <c r="N135" i="21"/>
  <c r="O135" i="21" s="1"/>
  <c r="N143" i="21"/>
  <c r="O143" i="21" s="1"/>
  <c r="N151" i="21"/>
  <c r="O151" i="21" s="1"/>
  <c r="N159" i="21"/>
  <c r="O159" i="21" s="1"/>
  <c r="N167" i="21"/>
  <c r="O167" i="21" s="1"/>
  <c r="N175" i="21"/>
  <c r="O175" i="21" s="1"/>
  <c r="N183" i="21"/>
  <c r="O183" i="21" s="1"/>
  <c r="N191" i="21"/>
  <c r="O191" i="21" s="1"/>
  <c r="N199" i="21"/>
  <c r="O199" i="21" s="1"/>
  <c r="N207" i="21"/>
  <c r="O207" i="21" s="1"/>
  <c r="N215" i="21"/>
  <c r="O215" i="21" s="1"/>
  <c r="N223" i="21"/>
  <c r="O223" i="21" s="1"/>
  <c r="N231" i="21"/>
  <c r="O231" i="21" s="1"/>
  <c r="N239" i="21"/>
  <c r="O239" i="21" s="1"/>
  <c r="N277" i="21"/>
  <c r="O277" i="21" s="1"/>
  <c r="N276" i="21"/>
  <c r="O276" i="21" s="1"/>
  <c r="N406" i="21"/>
  <c r="N444" i="21"/>
  <c r="O444" i="21" s="1"/>
  <c r="N445" i="21"/>
  <c r="O445" i="21" s="1"/>
  <c r="N580" i="21"/>
  <c r="O580" i="21" s="1"/>
  <c r="N581" i="21"/>
  <c r="O581" i="21" s="1"/>
  <c r="N54" i="21"/>
  <c r="O54" i="21" s="1"/>
  <c r="N100" i="21"/>
  <c r="O100" i="21" s="1"/>
  <c r="N99" i="21"/>
  <c r="O99" i="21" s="1"/>
  <c r="N108" i="21"/>
  <c r="O108" i="21" s="1"/>
  <c r="N107" i="21"/>
  <c r="O107" i="21" s="1"/>
  <c r="N116" i="21"/>
  <c r="O116" i="21" s="1"/>
  <c r="N115" i="21"/>
  <c r="O115" i="21" s="1"/>
  <c r="N124" i="21"/>
  <c r="O124" i="21" s="1"/>
  <c r="N123" i="21"/>
  <c r="O123" i="21" s="1"/>
  <c r="N132" i="21"/>
  <c r="O132" i="21" s="1"/>
  <c r="N131" i="21"/>
  <c r="O131" i="21" s="1"/>
  <c r="N140" i="21"/>
  <c r="O140" i="21" s="1"/>
  <c r="N139" i="21"/>
  <c r="O139" i="21" s="1"/>
  <c r="N148" i="21"/>
  <c r="O148" i="21" s="1"/>
  <c r="N147" i="21"/>
  <c r="O147" i="21" s="1"/>
  <c r="N156" i="21"/>
  <c r="O156" i="21" s="1"/>
  <c r="N155" i="21"/>
  <c r="O155" i="21" s="1"/>
  <c r="N164" i="21"/>
  <c r="O164" i="21" s="1"/>
  <c r="N163" i="21"/>
  <c r="O163" i="21" s="1"/>
  <c r="N172" i="21"/>
  <c r="O172" i="21" s="1"/>
  <c r="N171" i="21"/>
  <c r="O171" i="21" s="1"/>
  <c r="N180" i="21"/>
  <c r="O180" i="21" s="1"/>
  <c r="N179" i="21"/>
  <c r="O179" i="21" s="1"/>
  <c r="N188" i="21"/>
  <c r="O188" i="21" s="1"/>
  <c r="N187" i="21"/>
  <c r="O187" i="21" s="1"/>
  <c r="N196" i="21"/>
  <c r="O196" i="21" s="1"/>
  <c r="N195" i="21"/>
  <c r="O195" i="21" s="1"/>
  <c r="N204" i="21"/>
  <c r="O204" i="21" s="1"/>
  <c r="N203" i="21"/>
  <c r="O203" i="21" s="1"/>
  <c r="N212" i="21"/>
  <c r="O212" i="21" s="1"/>
  <c r="N211" i="21"/>
  <c r="O211" i="21" s="1"/>
  <c r="N220" i="21"/>
  <c r="O220" i="21" s="1"/>
  <c r="N219" i="21"/>
  <c r="O219" i="21" s="1"/>
  <c r="N228" i="21"/>
  <c r="O228" i="21" s="1"/>
  <c r="N227" i="21"/>
  <c r="O227" i="21" s="1"/>
  <c r="N236" i="21"/>
  <c r="O236" i="21" s="1"/>
  <c r="N235" i="21"/>
  <c r="O235" i="21" s="1"/>
  <c r="N244" i="21"/>
  <c r="O244" i="21" s="1"/>
  <c r="N243" i="21"/>
  <c r="O243" i="21" s="1"/>
  <c r="N265" i="21"/>
  <c r="O265" i="21" s="1"/>
  <c r="N264" i="21"/>
  <c r="O264" i="21" s="1"/>
  <c r="N429" i="21"/>
  <c r="O429" i="21" s="1"/>
  <c r="N428" i="21"/>
  <c r="O428" i="21" s="1"/>
  <c r="N540" i="21"/>
  <c r="O540" i="21" s="1"/>
  <c r="N541" i="21"/>
  <c r="O541" i="21" s="1"/>
  <c r="N253" i="21"/>
  <c r="O253" i="21" s="1"/>
  <c r="N252" i="21"/>
  <c r="O252" i="21" s="1"/>
  <c r="N374" i="21"/>
  <c r="O374" i="21" s="1"/>
  <c r="N79" i="21"/>
  <c r="O79" i="21" s="1"/>
  <c r="N273" i="21"/>
  <c r="O273" i="21" s="1"/>
  <c r="N272" i="21"/>
  <c r="O272" i="21" s="1"/>
  <c r="N397" i="21"/>
  <c r="O397" i="21" s="1"/>
  <c r="N396" i="21"/>
  <c r="O396" i="21" s="1"/>
  <c r="N425" i="21"/>
  <c r="O425" i="21" s="1"/>
  <c r="N424" i="21"/>
  <c r="O424" i="21" s="1"/>
  <c r="N524" i="21"/>
  <c r="O524" i="21" s="1"/>
  <c r="N525" i="21"/>
  <c r="O525" i="21" s="1"/>
  <c r="N60" i="21"/>
  <c r="O60" i="21" s="1"/>
  <c r="N76" i="21"/>
  <c r="O76" i="21" s="1"/>
  <c r="N261" i="21"/>
  <c r="O261" i="21" s="1"/>
  <c r="N260" i="21"/>
  <c r="O260" i="21" s="1"/>
  <c r="N508" i="21"/>
  <c r="O508" i="21" s="1"/>
  <c r="N509" i="21"/>
  <c r="O509" i="21" s="1"/>
  <c r="N393" i="21"/>
  <c r="O393" i="21" s="1"/>
  <c r="N392" i="21"/>
  <c r="O392" i="21" s="1"/>
  <c r="N492" i="21"/>
  <c r="O492" i="21" s="1"/>
  <c r="N493" i="21"/>
  <c r="O493" i="21" s="1"/>
  <c r="N385" i="21"/>
  <c r="O385" i="21" s="1"/>
  <c r="N384" i="21"/>
  <c r="O384" i="21" s="1"/>
  <c r="N417" i="21"/>
  <c r="O417" i="21" s="1"/>
  <c r="N416" i="21"/>
  <c r="O416" i="21" s="1"/>
  <c r="N441" i="21"/>
  <c r="O441" i="21" s="1"/>
  <c r="N440" i="21"/>
  <c r="O440" i="21" s="1"/>
  <c r="N457" i="21"/>
  <c r="O457" i="21" s="1"/>
  <c r="N456" i="21"/>
  <c r="O456" i="21" s="1"/>
  <c r="N473" i="21"/>
  <c r="O473" i="21" s="1"/>
  <c r="N472" i="21"/>
  <c r="O472" i="21" s="1"/>
  <c r="N489" i="21"/>
  <c r="O489" i="21" s="1"/>
  <c r="N488" i="21"/>
  <c r="O488" i="21" s="1"/>
  <c r="N505" i="21"/>
  <c r="O505" i="21" s="1"/>
  <c r="N504" i="21"/>
  <c r="O504" i="21" s="1"/>
  <c r="N521" i="21"/>
  <c r="O521" i="21" s="1"/>
  <c r="N520" i="21"/>
  <c r="O520" i="21" s="1"/>
  <c r="N537" i="21"/>
  <c r="O537" i="21" s="1"/>
  <c r="N536" i="21"/>
  <c r="O536" i="21" s="1"/>
  <c r="N564" i="21"/>
  <c r="O564" i="21" s="1"/>
  <c r="N565" i="21"/>
  <c r="O565" i="21" s="1"/>
  <c r="N248" i="21"/>
  <c r="O248" i="21" s="1"/>
  <c r="N380" i="21"/>
  <c r="O380" i="21" s="1"/>
  <c r="N412" i="21"/>
  <c r="O412" i="21" s="1"/>
  <c r="N377" i="21"/>
  <c r="O377" i="21" s="1"/>
  <c r="N376" i="21"/>
  <c r="O376" i="21" s="1"/>
  <c r="N409" i="21"/>
  <c r="O409" i="21" s="1"/>
  <c r="N408" i="21"/>
  <c r="O408" i="21" s="1"/>
  <c r="N436" i="21"/>
  <c r="O436" i="21" s="1"/>
  <c r="N437" i="21"/>
  <c r="O437" i="21" s="1"/>
  <c r="N452" i="21"/>
  <c r="O452" i="21" s="1"/>
  <c r="N453" i="21"/>
  <c r="O453" i="21" s="1"/>
  <c r="N468" i="21"/>
  <c r="O468" i="21" s="1"/>
  <c r="N469" i="21"/>
  <c r="O469" i="21" s="1"/>
  <c r="N484" i="21"/>
  <c r="O484" i="21" s="1"/>
  <c r="N485" i="21"/>
  <c r="O485" i="21" s="1"/>
  <c r="N500" i="21"/>
  <c r="O500" i="21" s="1"/>
  <c r="N501" i="21"/>
  <c r="O501" i="21" s="1"/>
  <c r="N516" i="21"/>
  <c r="O516" i="21" s="1"/>
  <c r="N517" i="21"/>
  <c r="O517" i="21" s="1"/>
  <c r="N532" i="21"/>
  <c r="O532" i="21" s="1"/>
  <c r="N533" i="21"/>
  <c r="O533" i="21" s="1"/>
  <c r="N548" i="21"/>
  <c r="O548" i="21" s="1"/>
  <c r="N549" i="21"/>
  <c r="O549" i="21" s="1"/>
  <c r="N572" i="21"/>
  <c r="O572" i="21" s="1"/>
  <c r="N280" i="21"/>
  <c r="O280" i="21" s="1"/>
  <c r="N284" i="21"/>
  <c r="O284" i="21" s="1"/>
  <c r="N288" i="21"/>
  <c r="O288" i="21" s="1"/>
  <c r="N292" i="21"/>
  <c r="O292" i="21" s="1"/>
  <c r="N296" i="21"/>
  <c r="O296" i="21" s="1"/>
  <c r="N300" i="21"/>
  <c r="O300" i="21" s="1"/>
  <c r="N304" i="21"/>
  <c r="O304" i="21" s="1"/>
  <c r="N308" i="21"/>
  <c r="O308" i="21" s="1"/>
  <c r="N312" i="21"/>
  <c r="O312" i="21" s="1"/>
  <c r="N316" i="21"/>
  <c r="O316" i="21" s="1"/>
  <c r="N320" i="21"/>
  <c r="O320" i="21" s="1"/>
  <c r="N324" i="21"/>
  <c r="O324" i="21" s="1"/>
  <c r="N328" i="21"/>
  <c r="O328" i="21" s="1"/>
  <c r="N332" i="21"/>
  <c r="O332" i="21" s="1"/>
  <c r="N336" i="21"/>
  <c r="O336" i="21" s="1"/>
  <c r="N340" i="21"/>
  <c r="O340" i="21" s="1"/>
  <c r="N344" i="21"/>
  <c r="O344" i="21" s="1"/>
  <c r="N348" i="21"/>
  <c r="O348" i="21" s="1"/>
  <c r="N352" i="21"/>
  <c r="O352" i="21" s="1"/>
  <c r="N356" i="21"/>
  <c r="O356" i="21" s="1"/>
  <c r="N360" i="21"/>
  <c r="O360" i="21" s="1"/>
  <c r="N364" i="21"/>
  <c r="O364" i="21" s="1"/>
  <c r="N368" i="21"/>
  <c r="O368" i="21" s="1"/>
  <c r="N372" i="21"/>
  <c r="O372" i="21" s="1"/>
  <c r="N404" i="21"/>
  <c r="O404" i="21" s="1"/>
  <c r="N401" i="21"/>
  <c r="O401" i="21" s="1"/>
  <c r="N400" i="21"/>
  <c r="O400" i="21" s="1"/>
  <c r="N433" i="21"/>
  <c r="O433" i="21" s="1"/>
  <c r="N432" i="21"/>
  <c r="O432" i="21" s="1"/>
  <c r="N449" i="21"/>
  <c r="O449" i="21" s="1"/>
  <c r="N448" i="21"/>
  <c r="O448" i="21" s="1"/>
  <c r="N465" i="21"/>
  <c r="O465" i="21" s="1"/>
  <c r="N464" i="21"/>
  <c r="O464" i="21" s="1"/>
  <c r="N481" i="21"/>
  <c r="O481" i="21" s="1"/>
  <c r="N480" i="21"/>
  <c r="O480" i="21" s="1"/>
  <c r="N497" i="21"/>
  <c r="O497" i="21" s="1"/>
  <c r="N496" i="21"/>
  <c r="O496" i="21" s="1"/>
  <c r="N513" i="21"/>
  <c r="O513" i="21" s="1"/>
  <c r="N512" i="21"/>
  <c r="O512" i="21" s="1"/>
  <c r="N529" i="21"/>
  <c r="O529" i="21" s="1"/>
  <c r="N528" i="21"/>
  <c r="O528" i="21" s="1"/>
  <c r="N545" i="21"/>
  <c r="O545" i="21" s="1"/>
  <c r="N544" i="21"/>
  <c r="O544" i="21" s="1"/>
  <c r="N556" i="21"/>
  <c r="O556" i="21" s="1"/>
  <c r="N557" i="21"/>
  <c r="O557" i="21" s="1"/>
  <c r="N552" i="21"/>
  <c r="O552" i="21" s="1"/>
  <c r="N558" i="21"/>
  <c r="O558" i="21" s="1"/>
  <c r="N566" i="21"/>
  <c r="O566" i="21" s="1"/>
  <c r="N582" i="21"/>
  <c r="O582" i="21" s="1"/>
  <c r="L586" i="19"/>
  <c r="L585" i="19"/>
  <c r="L584" i="19"/>
  <c r="L583" i="19"/>
  <c r="L582" i="19"/>
  <c r="L581" i="19"/>
  <c r="L580" i="19"/>
  <c r="L579" i="19"/>
  <c r="L578" i="19"/>
  <c r="L577" i="19"/>
  <c r="L576" i="19"/>
  <c r="L575" i="19"/>
  <c r="L574" i="19"/>
  <c r="L573" i="19"/>
  <c r="L572" i="19"/>
  <c r="L571" i="19"/>
  <c r="L570" i="19"/>
  <c r="L569" i="19"/>
  <c r="L568" i="19"/>
  <c r="L567" i="19"/>
  <c r="L566" i="19"/>
  <c r="L565" i="19"/>
  <c r="L564" i="19"/>
  <c r="L563" i="19"/>
  <c r="L562" i="19"/>
  <c r="L561" i="19"/>
  <c r="L560" i="19"/>
  <c r="L559" i="19"/>
  <c r="L558" i="19"/>
  <c r="L557" i="19"/>
  <c r="L556" i="19"/>
  <c r="L555" i="19"/>
  <c r="L554" i="19"/>
  <c r="L553" i="19"/>
  <c r="L552" i="19"/>
  <c r="L551" i="19"/>
  <c r="L550" i="19"/>
  <c r="L549" i="19"/>
  <c r="L548" i="19"/>
  <c r="L547" i="19"/>
  <c r="L546" i="19"/>
  <c r="L545" i="19"/>
  <c r="L544" i="19"/>
  <c r="L543" i="19"/>
  <c r="L542" i="19"/>
  <c r="L541" i="19"/>
  <c r="L540" i="19"/>
  <c r="L539" i="19"/>
  <c r="L538" i="19"/>
  <c r="L537" i="19"/>
  <c r="L536" i="19"/>
  <c r="L535" i="19"/>
  <c r="L534" i="19"/>
  <c r="L533" i="19"/>
  <c r="L532" i="19"/>
  <c r="L531" i="19"/>
  <c r="L530" i="19"/>
  <c r="L529" i="19"/>
  <c r="L528" i="19"/>
  <c r="L527" i="19"/>
  <c r="L526" i="19"/>
  <c r="L525" i="19"/>
  <c r="L524" i="19"/>
  <c r="L523" i="19"/>
  <c r="L522" i="19"/>
  <c r="L521" i="19"/>
  <c r="L520" i="19"/>
  <c r="L519" i="19"/>
  <c r="L518" i="19"/>
  <c r="L517" i="19"/>
  <c r="L516" i="19"/>
  <c r="L515" i="19"/>
  <c r="L514" i="19"/>
  <c r="L513" i="19"/>
  <c r="L512" i="19"/>
  <c r="L511" i="19"/>
  <c r="L510" i="19"/>
  <c r="L509" i="19"/>
  <c r="L508" i="19"/>
  <c r="L507" i="19"/>
  <c r="L506" i="19"/>
  <c r="L505" i="19"/>
  <c r="L504" i="19"/>
  <c r="L503" i="19"/>
  <c r="L502" i="19"/>
  <c r="L501" i="19"/>
  <c r="L500" i="19"/>
  <c r="L499" i="19"/>
  <c r="L498" i="19"/>
  <c r="L497" i="19"/>
  <c r="L496" i="19"/>
  <c r="L495" i="19"/>
  <c r="L494" i="19"/>
  <c r="L493" i="19"/>
  <c r="L492" i="19"/>
  <c r="L491" i="19"/>
  <c r="L490" i="19"/>
  <c r="L489" i="19"/>
  <c r="L488" i="19"/>
  <c r="L487" i="19"/>
  <c r="L486" i="19"/>
  <c r="L485" i="19"/>
  <c r="L484" i="19"/>
  <c r="L483" i="19"/>
  <c r="L482" i="19"/>
  <c r="L481" i="19"/>
  <c r="L480" i="19"/>
  <c r="L479" i="19"/>
  <c r="L478" i="19"/>
  <c r="L477" i="19"/>
  <c r="L476" i="19"/>
  <c r="L475" i="19"/>
  <c r="L474" i="19"/>
  <c r="L473" i="19"/>
  <c r="L472" i="19"/>
  <c r="L471" i="19"/>
  <c r="L470" i="19"/>
  <c r="L469" i="19"/>
  <c r="L468" i="19"/>
  <c r="L467" i="19"/>
  <c r="L466" i="19"/>
  <c r="L465" i="19"/>
  <c r="L464" i="19"/>
  <c r="L463" i="19"/>
  <c r="L462" i="19"/>
  <c r="L461" i="19"/>
  <c r="L460" i="19"/>
  <c r="L459" i="19"/>
  <c r="L458" i="19"/>
  <c r="L457" i="19"/>
  <c r="L456" i="19"/>
  <c r="L455" i="19"/>
  <c r="L454" i="19"/>
  <c r="L453" i="19"/>
  <c r="L452" i="19"/>
  <c r="L451" i="19"/>
  <c r="L450" i="19"/>
  <c r="L449" i="19"/>
  <c r="L448" i="19"/>
  <c r="L447" i="19"/>
  <c r="L446" i="19"/>
  <c r="L445" i="19"/>
  <c r="L444" i="19"/>
  <c r="L443" i="19"/>
  <c r="L442" i="19"/>
  <c r="L441" i="19"/>
  <c r="L440" i="19"/>
  <c r="L439" i="19"/>
  <c r="L438" i="19"/>
  <c r="L437" i="19"/>
  <c r="L436" i="19"/>
  <c r="L435" i="19"/>
  <c r="L434" i="19"/>
  <c r="L433" i="19"/>
  <c r="L432" i="19"/>
  <c r="L431" i="19"/>
  <c r="L430" i="19"/>
  <c r="L429" i="19"/>
  <c r="L428" i="19"/>
  <c r="L427" i="19"/>
  <c r="L426" i="19"/>
  <c r="L425" i="19"/>
  <c r="L424" i="19"/>
  <c r="L423" i="19"/>
  <c r="L422" i="19"/>
  <c r="L421" i="19"/>
  <c r="L420" i="19"/>
  <c r="L419" i="19"/>
  <c r="L418" i="19"/>
  <c r="L417" i="19"/>
  <c r="L416" i="19"/>
  <c r="L415" i="19"/>
  <c r="L414" i="19"/>
  <c r="L413" i="19"/>
  <c r="L412" i="19"/>
  <c r="L411" i="19"/>
  <c r="L410" i="19"/>
  <c r="L409" i="19"/>
  <c r="L408" i="19"/>
  <c r="L407" i="19"/>
  <c r="L406" i="19"/>
  <c r="L405" i="19"/>
  <c r="L404" i="19"/>
  <c r="L403" i="19"/>
  <c r="L402" i="19"/>
  <c r="L401" i="19"/>
  <c r="L400" i="19"/>
  <c r="L399" i="19"/>
  <c r="L398" i="19"/>
  <c r="L397" i="19"/>
  <c r="L396" i="19"/>
  <c r="L395" i="19"/>
  <c r="L394" i="19"/>
  <c r="L393" i="19"/>
  <c r="L392" i="19"/>
  <c r="L391" i="19"/>
  <c r="L390" i="19"/>
  <c r="L389" i="19"/>
  <c r="L388" i="19"/>
  <c r="L387" i="19"/>
  <c r="L386" i="19"/>
  <c r="L385" i="19"/>
  <c r="L384" i="19"/>
  <c r="L383" i="19"/>
  <c r="L382" i="19"/>
  <c r="L381" i="19"/>
  <c r="L380" i="19"/>
  <c r="L379" i="19"/>
  <c r="L378" i="19"/>
  <c r="L377" i="19"/>
  <c r="L376" i="19"/>
  <c r="L375" i="19"/>
  <c r="L374" i="19"/>
  <c r="L373" i="19"/>
  <c r="L372" i="19"/>
  <c r="L371" i="19"/>
  <c r="L370" i="19"/>
  <c r="L369" i="19"/>
  <c r="L368" i="19"/>
  <c r="L367" i="19"/>
  <c r="L366" i="19"/>
  <c r="L365" i="19"/>
  <c r="L364" i="19"/>
  <c r="L363" i="19"/>
  <c r="L362" i="19"/>
  <c r="L361" i="19"/>
  <c r="L360" i="19"/>
  <c r="L359" i="19"/>
  <c r="L358" i="19"/>
  <c r="L357" i="19"/>
  <c r="L356" i="19"/>
  <c r="L355" i="19"/>
  <c r="L354" i="19"/>
  <c r="L353" i="19"/>
  <c r="L352" i="19"/>
  <c r="L351" i="19"/>
  <c r="L350" i="19"/>
  <c r="L349" i="19"/>
  <c r="L348" i="19"/>
  <c r="L347" i="19"/>
  <c r="L346" i="19"/>
  <c r="L345" i="19"/>
  <c r="L344" i="19"/>
  <c r="L343" i="19"/>
  <c r="L342" i="19"/>
  <c r="L341" i="19"/>
  <c r="L340" i="19"/>
  <c r="L339" i="19"/>
  <c r="L338" i="19"/>
  <c r="L337" i="19"/>
  <c r="L336" i="19"/>
  <c r="L335" i="19"/>
  <c r="L334" i="19"/>
  <c r="L333" i="19"/>
  <c r="L332" i="19"/>
  <c r="L331" i="19"/>
  <c r="L330" i="19"/>
  <c r="L329" i="19"/>
  <c r="L328" i="19"/>
  <c r="L327" i="19"/>
  <c r="L326" i="19"/>
  <c r="L325" i="19"/>
  <c r="L324" i="19"/>
  <c r="L323" i="19"/>
  <c r="L322" i="19"/>
  <c r="L321" i="19"/>
  <c r="L320" i="19"/>
  <c r="L319" i="19"/>
  <c r="L318" i="19"/>
  <c r="L317" i="19"/>
  <c r="L316" i="19"/>
  <c r="L315" i="19"/>
  <c r="L314" i="19"/>
  <c r="L313" i="19"/>
  <c r="L312" i="19"/>
  <c r="L311" i="19"/>
  <c r="L310" i="19"/>
  <c r="L309" i="19"/>
  <c r="L308" i="19"/>
  <c r="L307" i="19"/>
  <c r="L306" i="19"/>
  <c r="L305" i="19"/>
  <c r="L304" i="19"/>
  <c r="L303" i="19"/>
  <c r="L302" i="19"/>
  <c r="L301" i="19"/>
  <c r="L300" i="19"/>
  <c r="L299" i="19"/>
  <c r="L298" i="19"/>
  <c r="L297" i="19"/>
  <c r="L296" i="19"/>
  <c r="L295" i="19"/>
  <c r="L294" i="19"/>
  <c r="L293" i="19"/>
  <c r="L292" i="19"/>
  <c r="L291" i="19"/>
  <c r="L290" i="19"/>
  <c r="L289" i="19"/>
  <c r="L288" i="19"/>
  <c r="L287" i="19"/>
  <c r="L286" i="19"/>
  <c r="L285" i="19"/>
  <c r="L284" i="19"/>
  <c r="L283" i="19"/>
  <c r="L282" i="19"/>
  <c r="L281" i="19"/>
  <c r="L280" i="19"/>
  <c r="L279" i="19"/>
  <c r="L278" i="19"/>
  <c r="L277" i="19"/>
  <c r="L276" i="19"/>
  <c r="L275" i="19"/>
  <c r="L274" i="19"/>
  <c r="L273" i="19"/>
  <c r="L272" i="19"/>
  <c r="L271" i="19"/>
  <c r="L270" i="19"/>
  <c r="L269" i="19"/>
  <c r="L268" i="19"/>
  <c r="L267" i="19"/>
  <c r="L266" i="19"/>
  <c r="L265" i="19"/>
  <c r="L264" i="19"/>
  <c r="L263" i="19"/>
  <c r="L262" i="19"/>
  <c r="L261" i="19"/>
  <c r="L260" i="19"/>
  <c r="L259" i="19"/>
  <c r="L258" i="19"/>
  <c r="L257" i="19"/>
  <c r="L256" i="19"/>
  <c r="L255" i="19"/>
  <c r="L254" i="19"/>
  <c r="L253" i="19"/>
  <c r="L252" i="19"/>
  <c r="L251" i="19"/>
  <c r="L250" i="19"/>
  <c r="L249" i="19"/>
  <c r="L248" i="19"/>
  <c r="L247" i="19"/>
  <c r="L246" i="19"/>
  <c r="L245" i="19"/>
  <c r="L244" i="19"/>
  <c r="L243" i="19"/>
  <c r="L242" i="19"/>
  <c r="L241" i="19"/>
  <c r="L240" i="19"/>
  <c r="L239" i="19"/>
  <c r="L238" i="19"/>
  <c r="L237" i="19"/>
  <c r="L236" i="19"/>
  <c r="L235" i="19"/>
  <c r="L234" i="19"/>
  <c r="L233" i="19"/>
  <c r="L232" i="19"/>
  <c r="L231" i="19"/>
  <c r="L230" i="19"/>
  <c r="L229" i="19"/>
  <c r="L228" i="19"/>
  <c r="L227" i="19"/>
  <c r="L226" i="19"/>
  <c r="L225" i="19"/>
  <c r="L224" i="19"/>
  <c r="L223" i="19"/>
  <c r="L222" i="19"/>
  <c r="L221" i="19"/>
  <c r="L220" i="19"/>
  <c r="L219" i="19"/>
  <c r="L218" i="19"/>
  <c r="L217" i="19"/>
  <c r="L216" i="19"/>
  <c r="L215" i="19"/>
  <c r="L214" i="19"/>
  <c r="L213" i="19"/>
  <c r="L212" i="19"/>
  <c r="L211" i="19"/>
  <c r="L210" i="19"/>
  <c r="L209" i="19"/>
  <c r="L208" i="19"/>
  <c r="L207" i="19"/>
  <c r="L206" i="19"/>
  <c r="L205" i="19"/>
  <c r="L204" i="19"/>
  <c r="L203" i="19"/>
  <c r="L202" i="19"/>
  <c r="L201" i="19"/>
  <c r="L200" i="19"/>
  <c r="L199" i="19"/>
  <c r="L198" i="19"/>
  <c r="L197" i="19"/>
  <c r="L196" i="19"/>
  <c r="L195" i="19"/>
  <c r="L194" i="19"/>
  <c r="L193" i="19"/>
  <c r="L192" i="19"/>
  <c r="L191" i="19"/>
  <c r="L190" i="19"/>
  <c r="L189" i="19"/>
  <c r="L188" i="19"/>
  <c r="L187" i="19"/>
  <c r="L186" i="19"/>
  <c r="L185" i="19"/>
  <c r="L184" i="19"/>
  <c r="L183" i="19"/>
  <c r="L182" i="19"/>
  <c r="L181" i="19"/>
  <c r="L180" i="19"/>
  <c r="L179" i="19"/>
  <c r="L178" i="19"/>
  <c r="L177" i="19"/>
  <c r="L176" i="19"/>
  <c r="L175" i="19"/>
  <c r="L174" i="19"/>
  <c r="L173" i="19"/>
  <c r="L172" i="19"/>
  <c r="L171" i="19"/>
  <c r="L170" i="19"/>
  <c r="L169" i="19"/>
  <c r="L168" i="19"/>
  <c r="L167" i="19"/>
  <c r="L166" i="19"/>
  <c r="L165" i="19"/>
  <c r="L164" i="19"/>
  <c r="L163" i="19"/>
  <c r="L162" i="19"/>
  <c r="L161" i="19"/>
  <c r="L160" i="19"/>
  <c r="L159" i="19"/>
  <c r="L158" i="19"/>
  <c r="L157" i="19"/>
  <c r="L156" i="19"/>
  <c r="L155" i="19"/>
  <c r="L154" i="19"/>
  <c r="L153" i="19"/>
  <c r="L152" i="19"/>
  <c r="L151" i="19"/>
  <c r="L150" i="19"/>
  <c r="L149" i="19"/>
  <c r="L148" i="19"/>
  <c r="L147" i="19"/>
  <c r="L146" i="19"/>
  <c r="L145" i="19"/>
  <c r="L144" i="19"/>
  <c r="L143" i="19"/>
  <c r="L142" i="19"/>
  <c r="L141" i="19"/>
  <c r="L140" i="19"/>
  <c r="L139" i="19"/>
  <c r="L138" i="19"/>
  <c r="L137" i="19"/>
  <c r="L136" i="19"/>
  <c r="L135" i="19"/>
  <c r="L134" i="19"/>
  <c r="L133" i="19"/>
  <c r="L132" i="19"/>
  <c r="L131" i="19"/>
  <c r="L130" i="19"/>
  <c r="L129" i="19"/>
  <c r="L128" i="19"/>
  <c r="L127" i="19"/>
  <c r="L126" i="19"/>
  <c r="L125" i="19"/>
  <c r="L124" i="19"/>
  <c r="L123" i="19"/>
  <c r="L122" i="19"/>
  <c r="L121" i="19"/>
  <c r="L120" i="19"/>
  <c r="L119" i="19"/>
  <c r="L118" i="19"/>
  <c r="L117" i="19"/>
  <c r="L116" i="19"/>
  <c r="L115" i="19"/>
  <c r="L114" i="19"/>
  <c r="L113" i="19"/>
  <c r="L112" i="19"/>
  <c r="L111" i="19"/>
  <c r="L110" i="19"/>
  <c r="L109" i="19"/>
  <c r="L108" i="19"/>
  <c r="L107" i="19"/>
  <c r="L106" i="19"/>
  <c r="L105" i="19"/>
  <c r="L104" i="19"/>
  <c r="L103" i="19"/>
  <c r="L102" i="19"/>
  <c r="L101" i="19"/>
  <c r="L100" i="19"/>
  <c r="L99" i="19"/>
  <c r="L98" i="19"/>
  <c r="L97" i="19"/>
  <c r="L96" i="19"/>
  <c r="L95" i="19"/>
  <c r="L94" i="19"/>
  <c r="L93" i="19"/>
  <c r="L92" i="19"/>
  <c r="L91" i="19"/>
  <c r="L90" i="19"/>
  <c r="L89" i="19"/>
  <c r="L88" i="19"/>
  <c r="L87" i="19"/>
  <c r="L86" i="19"/>
  <c r="L85" i="19"/>
  <c r="L84" i="19"/>
  <c r="L83" i="19"/>
  <c r="L82" i="19"/>
  <c r="L81" i="19"/>
  <c r="L80" i="19"/>
  <c r="L79" i="19"/>
  <c r="L78" i="19"/>
  <c r="L77" i="19"/>
  <c r="L76" i="19"/>
  <c r="L75" i="19"/>
  <c r="L74" i="19"/>
  <c r="L73" i="19"/>
  <c r="L72" i="19"/>
  <c r="L71" i="19"/>
  <c r="L70" i="19"/>
  <c r="L69" i="19"/>
  <c r="L68" i="19"/>
  <c r="L67" i="19"/>
  <c r="L66" i="19"/>
  <c r="L65" i="19"/>
  <c r="L64" i="19"/>
  <c r="L63" i="19"/>
  <c r="L62" i="19"/>
  <c r="L61" i="19"/>
  <c r="L60" i="19"/>
  <c r="L59" i="19"/>
  <c r="L58" i="19"/>
  <c r="L57" i="19"/>
  <c r="L56" i="19"/>
  <c r="L55" i="19"/>
  <c r="L54" i="19"/>
  <c r="L53" i="19"/>
  <c r="L52" i="19"/>
  <c r="L51" i="19"/>
  <c r="L50" i="19"/>
  <c r="L49" i="19"/>
  <c r="L48" i="19"/>
  <c r="L47" i="19"/>
  <c r="L46" i="19"/>
  <c r="L45" i="19"/>
  <c r="L44" i="19"/>
  <c r="L43" i="19"/>
  <c r="L42" i="19"/>
  <c r="L41" i="19"/>
  <c r="L40" i="19"/>
  <c r="L39" i="19"/>
  <c r="L38" i="19"/>
  <c r="L37" i="19"/>
  <c r="L36" i="19"/>
  <c r="L35" i="19"/>
  <c r="L34" i="19"/>
  <c r="L33" i="19"/>
  <c r="L32" i="19"/>
  <c r="L31" i="19"/>
  <c r="L30" i="19"/>
  <c r="L29" i="19"/>
  <c r="L28" i="19"/>
  <c r="L27" i="19"/>
  <c r="L26" i="19"/>
  <c r="L25" i="19"/>
  <c r="L24" i="19"/>
  <c r="L23" i="19"/>
  <c r="L22" i="19"/>
  <c r="L21" i="19"/>
  <c r="L20" i="19"/>
  <c r="L19" i="19"/>
  <c r="L18" i="19"/>
  <c r="L17" i="19"/>
  <c r="L16" i="19"/>
  <c r="L15" i="19"/>
  <c r="L14" i="19"/>
  <c r="L13" i="19"/>
  <c r="L12" i="19"/>
  <c r="L11" i="19"/>
  <c r="L10" i="19"/>
  <c r="E26" i="21" l="1"/>
  <c r="F26" i="21" s="1"/>
  <c r="E31" i="21"/>
  <c r="F31" i="21" s="1"/>
  <c r="E56" i="21"/>
  <c r="F56" i="21" s="1"/>
  <c r="E23" i="21"/>
  <c r="F23" i="21" s="1"/>
  <c r="E46" i="21"/>
  <c r="F46" i="21" s="1"/>
  <c r="E11" i="21"/>
  <c r="F11" i="21" s="1"/>
  <c r="B10" i="21"/>
  <c r="D10" i="21" s="1"/>
  <c r="B31" i="21"/>
  <c r="D31" i="21" s="1"/>
  <c r="O538" i="21"/>
  <c r="E54" i="21" s="1"/>
  <c r="F54" i="21" s="1"/>
  <c r="B54" i="21"/>
  <c r="D54" i="21" s="1"/>
  <c r="O250" i="21"/>
  <c r="E30" i="21" s="1"/>
  <c r="F30" i="21" s="1"/>
  <c r="B30" i="21"/>
  <c r="D30" i="21" s="1"/>
  <c r="O418" i="21"/>
  <c r="E44" i="21" s="1"/>
  <c r="F44" i="21" s="1"/>
  <c r="B44" i="21"/>
  <c r="D44" i="21" s="1"/>
  <c r="B23" i="21"/>
  <c r="D23" i="21" s="1"/>
  <c r="O58" i="21"/>
  <c r="E14" i="21" s="1"/>
  <c r="F14" i="21" s="1"/>
  <c r="B14" i="21"/>
  <c r="D14" i="21" s="1"/>
  <c r="O94" i="21"/>
  <c r="E17" i="21" s="1"/>
  <c r="F17" i="21" s="1"/>
  <c r="B17" i="21"/>
  <c r="D17" i="21" s="1"/>
  <c r="O514" i="21"/>
  <c r="E52" i="21" s="1"/>
  <c r="F52" i="21" s="1"/>
  <c r="B52" i="21"/>
  <c r="D52" i="21" s="1"/>
  <c r="O394" i="21"/>
  <c r="E42" i="21" s="1"/>
  <c r="F42" i="21" s="1"/>
  <c r="B42" i="21"/>
  <c r="D42" i="21" s="1"/>
  <c r="O286" i="21"/>
  <c r="E33" i="21" s="1"/>
  <c r="F33" i="21" s="1"/>
  <c r="B33" i="21"/>
  <c r="D33" i="21" s="1"/>
  <c r="O454" i="21"/>
  <c r="E47" i="21" s="1"/>
  <c r="F47" i="21" s="1"/>
  <c r="B47" i="21"/>
  <c r="D47" i="21" s="1"/>
  <c r="B56" i="21"/>
  <c r="D56" i="21" s="1"/>
  <c r="O118" i="21"/>
  <c r="E19" i="21" s="1"/>
  <c r="F19" i="21" s="1"/>
  <c r="B19" i="21"/>
  <c r="D19" i="21" s="1"/>
  <c r="O214" i="21"/>
  <c r="E27" i="21" s="1"/>
  <c r="F27" i="21" s="1"/>
  <c r="B27" i="21"/>
  <c r="D27" i="21" s="1"/>
  <c r="O490" i="21"/>
  <c r="E50" i="21" s="1"/>
  <c r="F50" i="21" s="1"/>
  <c r="B50" i="21"/>
  <c r="D50" i="21" s="1"/>
  <c r="O574" i="21"/>
  <c r="E57" i="21" s="1"/>
  <c r="F57" i="21" s="1"/>
  <c r="B57" i="21"/>
  <c r="D57" i="21" s="1"/>
  <c r="O106" i="21"/>
  <c r="E18" i="21" s="1"/>
  <c r="F18" i="21" s="1"/>
  <c r="B18" i="21"/>
  <c r="D18" i="21" s="1"/>
  <c r="O382" i="21"/>
  <c r="E41" i="21" s="1"/>
  <c r="F41" i="21" s="1"/>
  <c r="B41" i="21"/>
  <c r="D41" i="21" s="1"/>
  <c r="B11" i="21"/>
  <c r="D11" i="21" s="1"/>
  <c r="O526" i="21"/>
  <c r="E53" i="21" s="1"/>
  <c r="F53" i="21" s="1"/>
  <c r="B53" i="21"/>
  <c r="D53" i="21" s="1"/>
  <c r="O46" i="21"/>
  <c r="E13" i="21" s="1"/>
  <c r="F13" i="21" s="1"/>
  <c r="B13" i="21"/>
  <c r="D13" i="21" s="1"/>
  <c r="O310" i="21"/>
  <c r="E35" i="21" s="1"/>
  <c r="F35" i="21" s="1"/>
  <c r="B35" i="21"/>
  <c r="D35" i="21" s="1"/>
  <c r="O430" i="21"/>
  <c r="E45" i="21" s="1"/>
  <c r="F45" i="21" s="1"/>
  <c r="B45" i="21"/>
  <c r="D45" i="21" s="1"/>
  <c r="O322" i="21"/>
  <c r="E36" i="21" s="1"/>
  <c r="F36" i="21" s="1"/>
  <c r="B36" i="21"/>
  <c r="D36" i="21" s="1"/>
  <c r="O406" i="21"/>
  <c r="E43" i="21" s="1"/>
  <c r="F43" i="21" s="1"/>
  <c r="B43" i="21"/>
  <c r="D43" i="21" s="1"/>
  <c r="O34" i="21"/>
  <c r="E12" i="21" s="1"/>
  <c r="F12" i="21" s="1"/>
  <c r="B12" i="21"/>
  <c r="D12" i="21" s="1"/>
  <c r="O190" i="21"/>
  <c r="E25" i="21" s="1"/>
  <c r="F25" i="21" s="1"/>
  <c r="B25" i="21"/>
  <c r="D25" i="21" s="1"/>
  <c r="O82" i="21"/>
  <c r="E16" i="21" s="1"/>
  <c r="F16" i="21" s="1"/>
  <c r="B16" i="21"/>
  <c r="D16" i="21" s="1"/>
  <c r="O466" i="21"/>
  <c r="E48" i="21" s="1"/>
  <c r="F48" i="21" s="1"/>
  <c r="B48" i="21"/>
  <c r="D48" i="21" s="1"/>
  <c r="O346" i="21"/>
  <c r="E38" i="21" s="1"/>
  <c r="F38" i="21" s="1"/>
  <c r="B38" i="21"/>
  <c r="D38" i="21" s="1"/>
  <c r="O142" i="21"/>
  <c r="E21" i="21" s="1"/>
  <c r="F21" i="21" s="1"/>
  <c r="B21" i="21"/>
  <c r="D21" i="21" s="1"/>
  <c r="O154" i="21"/>
  <c r="E22" i="21" s="1"/>
  <c r="F22" i="21" s="1"/>
  <c r="B22" i="21"/>
  <c r="D22" i="21" s="1"/>
  <c r="O298" i="21"/>
  <c r="E34" i="21" s="1"/>
  <c r="F34" i="21" s="1"/>
  <c r="B34" i="21"/>
  <c r="D34" i="21" s="1"/>
  <c r="O334" i="21"/>
  <c r="E37" i="21" s="1"/>
  <c r="F37" i="21" s="1"/>
  <c r="B37" i="21"/>
  <c r="D37" i="21" s="1"/>
  <c r="O130" i="21"/>
  <c r="E20" i="21" s="1"/>
  <c r="F20" i="21" s="1"/>
  <c r="B20" i="21"/>
  <c r="D20" i="21" s="1"/>
  <c r="O370" i="21"/>
  <c r="E40" i="21" s="1"/>
  <c r="F40" i="21" s="1"/>
  <c r="B40" i="21"/>
  <c r="D40" i="21" s="1"/>
  <c r="B46" i="21"/>
  <c r="D46" i="21" s="1"/>
  <c r="O502" i="21"/>
  <c r="E51" i="21" s="1"/>
  <c r="F51" i="21" s="1"/>
  <c r="B51" i="21"/>
  <c r="D51" i="21" s="1"/>
  <c r="O478" i="21"/>
  <c r="E49" i="21" s="1"/>
  <c r="F49" i="21" s="1"/>
  <c r="B49" i="21"/>
  <c r="D49" i="21" s="1"/>
  <c r="O226" i="21"/>
  <c r="E28" i="21" s="1"/>
  <c r="F28" i="21" s="1"/>
  <c r="B28" i="21"/>
  <c r="D28" i="21" s="1"/>
  <c r="O178" i="21"/>
  <c r="E24" i="21" s="1"/>
  <c r="F24" i="21" s="1"/>
  <c r="B24" i="21"/>
  <c r="D24" i="21" s="1"/>
  <c r="O70" i="21"/>
  <c r="E15" i="21" s="1"/>
  <c r="F15" i="21" s="1"/>
  <c r="B15" i="21"/>
  <c r="D15" i="21" s="1"/>
  <c r="O274" i="21"/>
  <c r="E32" i="21" s="1"/>
  <c r="F32" i="21" s="1"/>
  <c r="B32" i="21"/>
  <c r="D32" i="21" s="1"/>
  <c r="O358" i="21"/>
  <c r="E39" i="21" s="1"/>
  <c r="F39" i="21" s="1"/>
  <c r="B39" i="21"/>
  <c r="D39" i="21" s="1"/>
  <c r="O238" i="21"/>
  <c r="E29" i="21" s="1"/>
  <c r="F29" i="21" s="1"/>
  <c r="B29" i="21"/>
  <c r="D29" i="21" s="1"/>
  <c r="O550" i="21"/>
  <c r="E55" i="21" s="1"/>
  <c r="F55" i="21" s="1"/>
  <c r="B55" i="21"/>
  <c r="D55" i="21" s="1"/>
  <c r="B26" i="21"/>
  <c r="D26" i="21" s="1"/>
  <c r="O10" i="21"/>
  <c r="E10" i="21" s="1"/>
  <c r="F10" i="21" s="1"/>
  <c r="M544" i="19"/>
  <c r="N544" i="19" s="1"/>
  <c r="M560" i="19"/>
  <c r="N560" i="19" s="1"/>
  <c r="M291" i="19"/>
  <c r="N291" i="19" s="1"/>
  <c r="M84" i="19"/>
  <c r="N84" i="19" s="1"/>
  <c r="M543" i="19"/>
  <c r="N543" i="19" s="1"/>
  <c r="M559" i="19"/>
  <c r="N559" i="19" s="1"/>
  <c r="M567" i="19"/>
  <c r="N567" i="19" s="1"/>
  <c r="M391" i="19"/>
  <c r="N391" i="19" s="1"/>
  <c r="M407" i="19"/>
  <c r="N407" i="19" s="1"/>
  <c r="M423" i="19"/>
  <c r="N423" i="19" s="1"/>
  <c r="M537" i="19"/>
  <c r="N537" i="19" s="1"/>
  <c r="M553" i="19"/>
  <c r="N553" i="19" s="1"/>
  <c r="M156" i="19"/>
  <c r="N156" i="19" s="1"/>
  <c r="M284" i="19"/>
  <c r="N284" i="19" s="1"/>
  <c r="M388" i="19"/>
  <c r="N388" i="19" s="1"/>
  <c r="M17" i="19"/>
  <c r="N17" i="19" s="1"/>
  <c r="M25" i="19"/>
  <c r="N25" i="19" s="1"/>
  <c r="M345" i="19"/>
  <c r="N345" i="19" s="1"/>
  <c r="M353" i="19"/>
  <c r="N353" i="19" s="1"/>
  <c r="M295" i="19"/>
  <c r="N295" i="19" s="1"/>
  <c r="M311" i="19"/>
  <c r="N311" i="19" s="1"/>
  <c r="M327" i="19"/>
  <c r="N327" i="19" s="1"/>
  <c r="M431" i="19"/>
  <c r="N431" i="19" s="1"/>
  <c r="M439" i="19"/>
  <c r="N439" i="19" s="1"/>
  <c r="M447" i="19"/>
  <c r="N447" i="19" s="1"/>
  <c r="M487" i="19"/>
  <c r="N487" i="19" s="1"/>
  <c r="M503" i="19"/>
  <c r="N503" i="19" s="1"/>
  <c r="M338" i="19"/>
  <c r="N338" i="19" s="1"/>
  <c r="M465" i="19"/>
  <c r="N465" i="19" s="1"/>
  <c r="M61" i="19"/>
  <c r="N61" i="19" s="1"/>
  <c r="M93" i="19"/>
  <c r="N93" i="19" s="1"/>
  <c r="M109" i="19"/>
  <c r="N109" i="19" s="1"/>
  <c r="M125" i="19"/>
  <c r="N125" i="19" s="1"/>
  <c r="M335" i="19"/>
  <c r="N335" i="19" s="1"/>
  <c r="M336" i="19"/>
  <c r="N336" i="19" s="1"/>
  <c r="M140" i="19"/>
  <c r="N140" i="19" s="1"/>
  <c r="M251" i="19"/>
  <c r="N251" i="19" s="1"/>
  <c r="M30" i="19"/>
  <c r="N30" i="19" s="1"/>
  <c r="M277" i="19"/>
  <c r="N277" i="19" s="1"/>
  <c r="M355" i="19"/>
  <c r="N355" i="19" s="1"/>
  <c r="M363" i="19"/>
  <c r="N363" i="19" s="1"/>
  <c r="M371" i="19"/>
  <c r="N371" i="19" s="1"/>
  <c r="M458" i="19"/>
  <c r="N458" i="19" s="1"/>
  <c r="M481" i="19"/>
  <c r="N481" i="19" s="1"/>
  <c r="M64" i="19"/>
  <c r="N64" i="19" s="1"/>
  <c r="M80" i="19"/>
  <c r="N80" i="19" s="1"/>
  <c r="M310" i="19"/>
  <c r="N310" i="19" s="1"/>
  <c r="M326" i="19"/>
  <c r="N326" i="19" s="1"/>
  <c r="M533" i="19"/>
  <c r="N533" i="19" s="1"/>
  <c r="M158" i="19"/>
  <c r="N158" i="19" s="1"/>
  <c r="M270" i="19"/>
  <c r="N270" i="19" s="1"/>
  <c r="M331" i="19"/>
  <c r="N331" i="19" s="1"/>
  <c r="M386" i="19"/>
  <c r="N386" i="19" s="1"/>
  <c r="M410" i="19"/>
  <c r="N410" i="19" s="1"/>
  <c r="M424" i="19"/>
  <c r="N424" i="19" s="1"/>
  <c r="M433" i="19"/>
  <c r="N433" i="19" s="1"/>
  <c r="M271" i="19"/>
  <c r="N271" i="19" s="1"/>
  <c r="M412" i="19"/>
  <c r="N412" i="19" s="1"/>
  <c r="M504" i="19"/>
  <c r="N504" i="19" s="1"/>
  <c r="M521" i="19"/>
  <c r="N521" i="19" s="1"/>
  <c r="M77" i="19"/>
  <c r="N77" i="19" s="1"/>
  <c r="M307" i="19"/>
  <c r="N307" i="19" s="1"/>
  <c r="M58" i="19"/>
  <c r="N58" i="19" s="1"/>
  <c r="M264" i="19"/>
  <c r="N264" i="19" s="1"/>
  <c r="M272" i="19"/>
  <c r="N272" i="19" s="1"/>
  <c r="M281" i="19"/>
  <c r="N281" i="19" s="1"/>
  <c r="M319" i="19"/>
  <c r="N319" i="19" s="1"/>
  <c r="M568" i="19"/>
  <c r="N568" i="19" s="1"/>
  <c r="M123" i="19"/>
  <c r="N123" i="19" s="1"/>
  <c r="M139" i="19"/>
  <c r="N139" i="19" s="1"/>
  <c r="M155" i="19"/>
  <c r="N155" i="19" s="1"/>
  <c r="M250" i="19"/>
  <c r="N250" i="19" s="1"/>
  <c r="M20" i="19"/>
  <c r="N20" i="19" s="1"/>
  <c r="M28" i="19"/>
  <c r="N28" i="19" s="1"/>
  <c r="M60" i="19"/>
  <c r="N60" i="19" s="1"/>
  <c r="M68" i="19"/>
  <c r="N68" i="19" s="1"/>
  <c r="M100" i="19"/>
  <c r="N100" i="19" s="1"/>
  <c r="M306" i="19"/>
  <c r="N306" i="19" s="1"/>
  <c r="M312" i="19"/>
  <c r="N312" i="19" s="1"/>
  <c r="M321" i="19"/>
  <c r="N321" i="19" s="1"/>
  <c r="M538" i="19"/>
  <c r="N538" i="19" s="1"/>
  <c r="M562" i="19"/>
  <c r="N562" i="19" s="1"/>
  <c r="M15" i="19"/>
  <c r="N15" i="19" s="1"/>
  <c r="M23" i="19"/>
  <c r="N23" i="19" s="1"/>
  <c r="M47" i="19"/>
  <c r="N47" i="19" s="1"/>
  <c r="M55" i="19"/>
  <c r="N55" i="19" s="1"/>
  <c r="M76" i="19"/>
  <c r="N76" i="19" s="1"/>
  <c r="M136" i="19"/>
  <c r="N136" i="19" s="1"/>
  <c r="M152" i="19"/>
  <c r="N152" i="19" s="1"/>
  <c r="M255" i="19"/>
  <c r="N255" i="19" s="1"/>
  <c r="M263" i="19"/>
  <c r="N263" i="19" s="1"/>
  <c r="M343" i="19"/>
  <c r="N343" i="19" s="1"/>
  <c r="M474" i="19"/>
  <c r="N474" i="19" s="1"/>
  <c r="M495" i="19"/>
  <c r="N495" i="19" s="1"/>
  <c r="M168" i="19"/>
  <c r="N168" i="19" s="1"/>
  <c r="M176" i="19"/>
  <c r="N176" i="19" s="1"/>
  <c r="M184" i="19"/>
  <c r="N184" i="19" s="1"/>
  <c r="M192" i="19"/>
  <c r="N192" i="19" s="1"/>
  <c r="M200" i="19"/>
  <c r="N200" i="19" s="1"/>
  <c r="M208" i="19"/>
  <c r="N208" i="19" s="1"/>
  <c r="M216" i="19"/>
  <c r="N216" i="19" s="1"/>
  <c r="M224" i="19"/>
  <c r="N224" i="19" s="1"/>
  <c r="M232" i="19"/>
  <c r="N232" i="19" s="1"/>
  <c r="M240" i="19"/>
  <c r="N240" i="19" s="1"/>
  <c r="M248" i="19"/>
  <c r="N248" i="19" s="1"/>
  <c r="M329" i="19"/>
  <c r="N329" i="19" s="1"/>
  <c r="M367" i="19"/>
  <c r="N367" i="19" s="1"/>
  <c r="M92" i="19"/>
  <c r="N92" i="19" s="1"/>
  <c r="M280" i="19"/>
  <c r="N280" i="19" s="1"/>
  <c r="M287" i="19"/>
  <c r="N287" i="19" s="1"/>
  <c r="M294" i="19"/>
  <c r="N294" i="19" s="1"/>
  <c r="M375" i="19"/>
  <c r="N375" i="19" s="1"/>
  <c r="M438" i="19"/>
  <c r="N438" i="19" s="1"/>
  <c r="M446" i="19"/>
  <c r="N446" i="19" s="1"/>
  <c r="M488" i="19"/>
  <c r="N488" i="19" s="1"/>
  <c r="M497" i="19"/>
  <c r="N497" i="19" s="1"/>
  <c r="M557" i="19"/>
  <c r="N557" i="19" s="1"/>
  <c r="M581" i="19"/>
  <c r="N581" i="19" s="1"/>
  <c r="M35" i="19"/>
  <c r="N35" i="19" s="1"/>
  <c r="M108" i="19"/>
  <c r="N108" i="19" s="1"/>
  <c r="M116" i="19"/>
  <c r="N116" i="19" s="1"/>
  <c r="M132" i="19"/>
  <c r="N132" i="19" s="1"/>
  <c r="M148" i="19"/>
  <c r="N148" i="19" s="1"/>
  <c r="M163" i="19"/>
  <c r="N163" i="19" s="1"/>
  <c r="M259" i="19"/>
  <c r="N259" i="19" s="1"/>
  <c r="M303" i="19"/>
  <c r="N303" i="19" s="1"/>
  <c r="M370" i="19"/>
  <c r="N370" i="19" s="1"/>
  <c r="M376" i="19"/>
  <c r="N376" i="19" s="1"/>
  <c r="M400" i="19"/>
  <c r="N400" i="19" s="1"/>
  <c r="M455" i="19"/>
  <c r="N455" i="19" s="1"/>
  <c r="M513" i="19"/>
  <c r="N513" i="19" s="1"/>
  <c r="M583" i="19"/>
  <c r="N583" i="19" s="1"/>
  <c r="M486" i="19"/>
  <c r="N486" i="19" s="1"/>
  <c r="M37" i="19"/>
  <c r="N37" i="19" s="1"/>
  <c r="M45" i="19"/>
  <c r="N45" i="19" s="1"/>
  <c r="M67" i="19"/>
  <c r="N67" i="19" s="1"/>
  <c r="M102" i="19"/>
  <c r="N102" i="19" s="1"/>
  <c r="M118" i="19"/>
  <c r="N118" i="19" s="1"/>
  <c r="M134" i="19"/>
  <c r="N134" i="19" s="1"/>
  <c r="M142" i="19"/>
  <c r="N142" i="19" s="1"/>
  <c r="M164" i="19"/>
  <c r="N164" i="19" s="1"/>
  <c r="M173" i="19"/>
  <c r="N173" i="19" s="1"/>
  <c r="M181" i="19"/>
  <c r="N181" i="19" s="1"/>
  <c r="M189" i="19"/>
  <c r="N189" i="19" s="1"/>
  <c r="M197" i="19"/>
  <c r="N197" i="19" s="1"/>
  <c r="M205" i="19"/>
  <c r="N205" i="19" s="1"/>
  <c r="M213" i="19"/>
  <c r="N213" i="19" s="1"/>
  <c r="M221" i="19"/>
  <c r="N221" i="19" s="1"/>
  <c r="M229" i="19"/>
  <c r="N229" i="19" s="1"/>
  <c r="M237" i="19"/>
  <c r="N237" i="19" s="1"/>
  <c r="M245" i="19"/>
  <c r="N245" i="19" s="1"/>
  <c r="M296" i="19"/>
  <c r="N296" i="19" s="1"/>
  <c r="M334" i="19"/>
  <c r="N334" i="19" s="1"/>
  <c r="M379" i="19"/>
  <c r="N379" i="19" s="1"/>
  <c r="M448" i="19"/>
  <c r="N448" i="19" s="1"/>
  <c r="M456" i="19"/>
  <c r="N456" i="19" s="1"/>
  <c r="M471" i="19"/>
  <c r="N471" i="19" s="1"/>
  <c r="M522" i="19"/>
  <c r="N522" i="19" s="1"/>
  <c r="M16" i="19"/>
  <c r="N16" i="19" s="1"/>
  <c r="M31" i="19"/>
  <c r="N31" i="19" s="1"/>
  <c r="M46" i="19"/>
  <c r="N46" i="19" s="1"/>
  <c r="M54" i="19"/>
  <c r="N54" i="19" s="1"/>
  <c r="M75" i="19"/>
  <c r="N75" i="19" s="1"/>
  <c r="M88" i="19"/>
  <c r="N88" i="19" s="1"/>
  <c r="M94" i="19"/>
  <c r="N94" i="19" s="1"/>
  <c r="M115" i="19"/>
  <c r="N115" i="19" s="1"/>
  <c r="M128" i="19"/>
  <c r="N128" i="19" s="1"/>
  <c r="M141" i="19"/>
  <c r="N141" i="19" s="1"/>
  <c r="M262" i="19"/>
  <c r="N262" i="19" s="1"/>
  <c r="M269" i="19"/>
  <c r="N269" i="19" s="1"/>
  <c r="M273" i="19"/>
  <c r="N273" i="19" s="1"/>
  <c r="M309" i="19"/>
  <c r="N309" i="19" s="1"/>
  <c r="M315" i="19"/>
  <c r="N315" i="19" s="1"/>
  <c r="M342" i="19"/>
  <c r="N342" i="19" s="1"/>
  <c r="M356" i="19"/>
  <c r="N356" i="19" s="1"/>
  <c r="M378" i="19"/>
  <c r="N378" i="19" s="1"/>
  <c r="M415" i="19"/>
  <c r="N415" i="19" s="1"/>
  <c r="M450" i="19"/>
  <c r="N450" i="19" s="1"/>
  <c r="M479" i="19"/>
  <c r="N479" i="19" s="1"/>
  <c r="M506" i="19"/>
  <c r="N506" i="19" s="1"/>
  <c r="M527" i="19"/>
  <c r="N527" i="19" s="1"/>
  <c r="M549" i="19"/>
  <c r="N549" i="19" s="1"/>
  <c r="M570" i="19"/>
  <c r="N570" i="19" s="1"/>
  <c r="M10" i="19"/>
  <c r="M33" i="19"/>
  <c r="N33" i="19" s="1"/>
  <c r="M40" i="19"/>
  <c r="N40" i="19" s="1"/>
  <c r="M69" i="19"/>
  <c r="N69" i="19" s="1"/>
  <c r="M83" i="19"/>
  <c r="N83" i="19" s="1"/>
  <c r="M96" i="19"/>
  <c r="N96" i="19" s="1"/>
  <c r="M150" i="19"/>
  <c r="N150" i="19" s="1"/>
  <c r="M171" i="19"/>
  <c r="N171" i="19" s="1"/>
  <c r="M179" i="19"/>
  <c r="N179" i="19" s="1"/>
  <c r="M187" i="19"/>
  <c r="N187" i="19" s="1"/>
  <c r="M195" i="19"/>
  <c r="N195" i="19" s="1"/>
  <c r="M203" i="19"/>
  <c r="N203" i="19" s="1"/>
  <c r="M211" i="19"/>
  <c r="N211" i="19" s="1"/>
  <c r="M219" i="19"/>
  <c r="N219" i="19" s="1"/>
  <c r="M227" i="19"/>
  <c r="N227" i="19" s="1"/>
  <c r="M235" i="19"/>
  <c r="N235" i="19" s="1"/>
  <c r="M243" i="19"/>
  <c r="N243" i="19" s="1"/>
  <c r="M257" i="19"/>
  <c r="N257" i="19" s="1"/>
  <c r="M275" i="19"/>
  <c r="N275" i="19" s="1"/>
  <c r="M290" i="19"/>
  <c r="N290" i="19" s="1"/>
  <c r="M351" i="19"/>
  <c r="N351" i="19" s="1"/>
  <c r="M358" i="19"/>
  <c r="N358" i="19" s="1"/>
  <c r="M394" i="19"/>
  <c r="N394" i="19" s="1"/>
  <c r="M402" i="19"/>
  <c r="N402" i="19" s="1"/>
  <c r="M408" i="19"/>
  <c r="N408" i="19" s="1"/>
  <c r="M472" i="19"/>
  <c r="N472" i="19" s="1"/>
  <c r="M494" i="19"/>
  <c r="N494" i="19" s="1"/>
  <c r="M514" i="19"/>
  <c r="N514" i="19" s="1"/>
  <c r="M528" i="19"/>
  <c r="N528" i="19" s="1"/>
  <c r="M558" i="19"/>
  <c r="N558" i="19" s="1"/>
  <c r="M565" i="19"/>
  <c r="N565" i="19" s="1"/>
  <c r="M11" i="19"/>
  <c r="N11" i="19" s="1"/>
  <c r="M27" i="19"/>
  <c r="N27" i="19" s="1"/>
  <c r="M34" i="19"/>
  <c r="N34" i="19" s="1"/>
  <c r="M49" i="19"/>
  <c r="N49" i="19" s="1"/>
  <c r="M57" i="19"/>
  <c r="N57" i="19" s="1"/>
  <c r="M63" i="19"/>
  <c r="N63" i="19" s="1"/>
  <c r="M91" i="19"/>
  <c r="N91" i="19" s="1"/>
  <c r="M104" i="19"/>
  <c r="N104" i="19" s="1"/>
  <c r="M110" i="19"/>
  <c r="N110" i="19" s="1"/>
  <c r="M124" i="19"/>
  <c r="N124" i="19" s="1"/>
  <c r="M131" i="19"/>
  <c r="N131" i="19" s="1"/>
  <c r="M144" i="19"/>
  <c r="N144" i="19" s="1"/>
  <c r="M157" i="19"/>
  <c r="N157" i="19" s="1"/>
  <c r="M283" i="19"/>
  <c r="N283" i="19" s="1"/>
  <c r="M359" i="19"/>
  <c r="N359" i="19" s="1"/>
  <c r="M396" i="19"/>
  <c r="N396" i="19" s="1"/>
  <c r="M404" i="19"/>
  <c r="N404" i="19" s="1"/>
  <c r="M426" i="19"/>
  <c r="N426" i="19" s="1"/>
  <c r="M454" i="19"/>
  <c r="N454" i="19" s="1"/>
  <c r="M510" i="19"/>
  <c r="N510" i="19" s="1"/>
  <c r="M545" i="19"/>
  <c r="N545" i="19" s="1"/>
  <c r="M575" i="19"/>
  <c r="N575" i="19" s="1"/>
  <c r="M12" i="19"/>
  <c r="N12" i="19" s="1"/>
  <c r="M51" i="19"/>
  <c r="N51" i="19" s="1"/>
  <c r="M59" i="19"/>
  <c r="N59" i="19" s="1"/>
  <c r="M65" i="19"/>
  <c r="N65" i="19" s="1"/>
  <c r="M72" i="19"/>
  <c r="N72" i="19" s="1"/>
  <c r="M78" i="19"/>
  <c r="N78" i="19" s="1"/>
  <c r="M85" i="19"/>
  <c r="N85" i="19" s="1"/>
  <c r="M99" i="19"/>
  <c r="N99" i="19" s="1"/>
  <c r="M112" i="19"/>
  <c r="N112" i="19" s="1"/>
  <c r="M166" i="19"/>
  <c r="N166" i="19" s="1"/>
  <c r="M260" i="19"/>
  <c r="N260" i="19" s="1"/>
  <c r="M278" i="19"/>
  <c r="N278" i="19" s="1"/>
  <c r="M292" i="19"/>
  <c r="N292" i="19" s="1"/>
  <c r="M332" i="19"/>
  <c r="N332" i="19" s="1"/>
  <c r="M360" i="19"/>
  <c r="N360" i="19" s="1"/>
  <c r="M22" i="19"/>
  <c r="N22" i="19" s="1"/>
  <c r="M36" i="19"/>
  <c r="N36" i="19" s="1"/>
  <c r="M44" i="19"/>
  <c r="N44" i="19" s="1"/>
  <c r="M52" i="19"/>
  <c r="N52" i="19" s="1"/>
  <c r="M79" i="19"/>
  <c r="N79" i="19" s="1"/>
  <c r="M86" i="19"/>
  <c r="N86" i="19" s="1"/>
  <c r="M107" i="19"/>
  <c r="N107" i="19" s="1"/>
  <c r="M120" i="19"/>
  <c r="N120" i="19" s="1"/>
  <c r="M126" i="19"/>
  <c r="N126" i="19" s="1"/>
  <c r="M147" i="19"/>
  <c r="N147" i="19" s="1"/>
  <c r="M160" i="19"/>
  <c r="N160" i="19" s="1"/>
  <c r="M175" i="19"/>
  <c r="N175" i="19" s="1"/>
  <c r="M183" i="19"/>
  <c r="N183" i="19" s="1"/>
  <c r="M191" i="19"/>
  <c r="N191" i="19" s="1"/>
  <c r="M199" i="19"/>
  <c r="N199" i="19" s="1"/>
  <c r="M207" i="19"/>
  <c r="N207" i="19" s="1"/>
  <c r="M215" i="19"/>
  <c r="N215" i="19" s="1"/>
  <c r="M223" i="19"/>
  <c r="N223" i="19" s="1"/>
  <c r="M231" i="19"/>
  <c r="N231" i="19" s="1"/>
  <c r="M239" i="19"/>
  <c r="N239" i="19" s="1"/>
  <c r="M247" i="19"/>
  <c r="N247" i="19" s="1"/>
  <c r="M254" i="19"/>
  <c r="N254" i="19" s="1"/>
  <c r="M267" i="19"/>
  <c r="N267" i="19" s="1"/>
  <c r="M279" i="19"/>
  <c r="N279" i="19" s="1"/>
  <c r="M340" i="19"/>
  <c r="N340" i="19" s="1"/>
  <c r="M362" i="19"/>
  <c r="N362" i="19" s="1"/>
  <c r="M383" i="19"/>
  <c r="N383" i="19" s="1"/>
  <c r="M440" i="19"/>
  <c r="N440" i="19" s="1"/>
  <c r="M463" i="19"/>
  <c r="N463" i="19" s="1"/>
  <c r="M490" i="19"/>
  <c r="N490" i="19" s="1"/>
  <c r="M554" i="19"/>
  <c r="N554" i="19" s="1"/>
  <c r="M569" i="19"/>
  <c r="N569" i="19" s="1"/>
  <c r="M576" i="19"/>
  <c r="N576" i="19" s="1"/>
  <c r="M399" i="19"/>
  <c r="N399" i="19" s="1"/>
  <c r="M442" i="19"/>
  <c r="N442" i="19" s="1"/>
  <c r="M526" i="19"/>
  <c r="N526" i="19" s="1"/>
  <c r="M13" i="19"/>
  <c r="N13" i="19" s="1"/>
  <c r="M32" i="19"/>
  <c r="N32" i="19" s="1"/>
  <c r="M56" i="19"/>
  <c r="N56" i="19" s="1"/>
  <c r="M174" i="19"/>
  <c r="N174" i="19" s="1"/>
  <c r="M180" i="19"/>
  <c r="N180" i="19" s="1"/>
  <c r="M190" i="19"/>
  <c r="N190" i="19" s="1"/>
  <c r="M196" i="19"/>
  <c r="N196" i="19" s="1"/>
  <c r="M206" i="19"/>
  <c r="N206" i="19" s="1"/>
  <c r="M212" i="19"/>
  <c r="N212" i="19" s="1"/>
  <c r="M222" i="19"/>
  <c r="N222" i="19" s="1"/>
  <c r="M228" i="19"/>
  <c r="N228" i="19" s="1"/>
  <c r="M238" i="19"/>
  <c r="N238" i="19" s="1"/>
  <c r="M244" i="19"/>
  <c r="N244" i="19" s="1"/>
  <c r="M276" i="19"/>
  <c r="N276" i="19" s="1"/>
  <c r="M308" i="19"/>
  <c r="N308" i="19" s="1"/>
  <c r="M314" i="19"/>
  <c r="N314" i="19" s="1"/>
  <c r="M330" i="19"/>
  <c r="N330" i="19" s="1"/>
  <c r="M341" i="19"/>
  <c r="N341" i="19" s="1"/>
  <c r="M346" i="19"/>
  <c r="N346" i="19" s="1"/>
  <c r="M352" i="19"/>
  <c r="N352" i="19" s="1"/>
  <c r="M409" i="19"/>
  <c r="N409" i="19" s="1"/>
  <c r="M422" i="19"/>
  <c r="N422" i="19" s="1"/>
  <c r="M432" i="19"/>
  <c r="N432" i="19" s="1"/>
  <c r="M457" i="19"/>
  <c r="N457" i="19" s="1"/>
  <c r="M470" i="19"/>
  <c r="N470" i="19" s="1"/>
  <c r="M480" i="19"/>
  <c r="N480" i="19" s="1"/>
  <c r="M498" i="19"/>
  <c r="N498" i="19" s="1"/>
  <c r="M511" i="19"/>
  <c r="N511" i="19" s="1"/>
  <c r="M518" i="19"/>
  <c r="N518" i="19" s="1"/>
  <c r="M529" i="19"/>
  <c r="N529" i="19" s="1"/>
  <c r="M535" i="19"/>
  <c r="N535" i="19" s="1"/>
  <c r="M541" i="19"/>
  <c r="N541" i="19" s="1"/>
  <c r="M546" i="19"/>
  <c r="N546" i="19" s="1"/>
  <c r="M552" i="19"/>
  <c r="N552" i="19" s="1"/>
  <c r="M582" i="19"/>
  <c r="N582" i="19" s="1"/>
  <c r="M368" i="19"/>
  <c r="N368" i="19" s="1"/>
  <c r="M384" i="19"/>
  <c r="N384" i="19" s="1"/>
  <c r="M542" i="19"/>
  <c r="N542" i="19" s="1"/>
  <c r="M73" i="19"/>
  <c r="N73" i="19" s="1"/>
  <c r="M89" i="19"/>
  <c r="N89" i="19" s="1"/>
  <c r="M95" i="19"/>
  <c r="N95" i="19" s="1"/>
  <c r="M105" i="19"/>
  <c r="N105" i="19" s="1"/>
  <c r="M111" i="19"/>
  <c r="N111" i="19" s="1"/>
  <c r="M121" i="19"/>
  <c r="N121" i="19" s="1"/>
  <c r="M127" i="19"/>
  <c r="N127" i="19" s="1"/>
  <c r="M137" i="19"/>
  <c r="N137" i="19" s="1"/>
  <c r="M143" i="19"/>
  <c r="N143" i="19" s="1"/>
  <c r="M153" i="19"/>
  <c r="N153" i="19" s="1"/>
  <c r="M159" i="19"/>
  <c r="N159" i="19" s="1"/>
  <c r="M169" i="19"/>
  <c r="N169" i="19" s="1"/>
  <c r="M185" i="19"/>
  <c r="N185" i="19" s="1"/>
  <c r="M201" i="19"/>
  <c r="N201" i="19" s="1"/>
  <c r="M217" i="19"/>
  <c r="N217" i="19" s="1"/>
  <c r="M233" i="19"/>
  <c r="N233" i="19" s="1"/>
  <c r="M249" i="19"/>
  <c r="N249" i="19" s="1"/>
  <c r="M286" i="19"/>
  <c r="N286" i="19" s="1"/>
  <c r="M298" i="19"/>
  <c r="N298" i="19" s="1"/>
  <c r="M320" i="19"/>
  <c r="N320" i="19" s="1"/>
  <c r="M348" i="19"/>
  <c r="N348" i="19" s="1"/>
  <c r="M354" i="19"/>
  <c r="N354" i="19" s="1"/>
  <c r="M364" i="19"/>
  <c r="N364" i="19" s="1"/>
  <c r="M369" i="19"/>
  <c r="N369" i="19" s="1"/>
  <c r="M380" i="19"/>
  <c r="N380" i="19" s="1"/>
  <c r="M385" i="19"/>
  <c r="N385" i="19" s="1"/>
  <c r="M416" i="19"/>
  <c r="N416" i="19" s="1"/>
  <c r="M434" i="19"/>
  <c r="N434" i="19" s="1"/>
  <c r="M464" i="19"/>
  <c r="N464" i="19" s="1"/>
  <c r="M482" i="19"/>
  <c r="N482" i="19" s="1"/>
  <c r="M505" i="19"/>
  <c r="N505" i="19" s="1"/>
  <c r="M512" i="19"/>
  <c r="N512" i="19" s="1"/>
  <c r="M519" i="19"/>
  <c r="N519" i="19" s="1"/>
  <c r="M525" i="19"/>
  <c r="N525" i="19" s="1"/>
  <c r="M530" i="19"/>
  <c r="N530" i="19" s="1"/>
  <c r="M536" i="19"/>
  <c r="N536" i="19" s="1"/>
  <c r="M566" i="19"/>
  <c r="N566" i="19" s="1"/>
  <c r="M577" i="19"/>
  <c r="N577" i="19" s="1"/>
  <c r="M101" i="19"/>
  <c r="N101" i="19" s="1"/>
  <c r="M117" i="19"/>
  <c r="N117" i="19" s="1"/>
  <c r="M149" i="19"/>
  <c r="N149" i="19" s="1"/>
  <c r="M165" i="19"/>
  <c r="N165" i="19" s="1"/>
  <c r="M304" i="19"/>
  <c r="N304" i="19" s="1"/>
  <c r="M392" i="19"/>
  <c r="N392" i="19" s="1"/>
  <c r="M417" i="19"/>
  <c r="N417" i="19" s="1"/>
  <c r="M430" i="19"/>
  <c r="N430" i="19" s="1"/>
  <c r="M478" i="19"/>
  <c r="N478" i="19" s="1"/>
  <c r="M29" i="19"/>
  <c r="N29" i="19" s="1"/>
  <c r="M133" i="19"/>
  <c r="N133" i="19" s="1"/>
  <c r="M39" i="19"/>
  <c r="N39" i="19" s="1"/>
  <c r="M53" i="19"/>
  <c r="N53" i="19" s="1"/>
  <c r="M172" i="19"/>
  <c r="N172" i="19" s="1"/>
  <c r="M182" i="19"/>
  <c r="N182" i="19" s="1"/>
  <c r="M188" i="19"/>
  <c r="N188" i="19" s="1"/>
  <c r="M198" i="19"/>
  <c r="N198" i="19" s="1"/>
  <c r="M204" i="19"/>
  <c r="N204" i="19" s="1"/>
  <c r="M214" i="19"/>
  <c r="N214" i="19" s="1"/>
  <c r="M220" i="19"/>
  <c r="N220" i="19" s="1"/>
  <c r="M230" i="19"/>
  <c r="N230" i="19" s="1"/>
  <c r="M236" i="19"/>
  <c r="N236" i="19" s="1"/>
  <c r="M246" i="19"/>
  <c r="N246" i="19" s="1"/>
  <c r="M268" i="19"/>
  <c r="N268" i="19" s="1"/>
  <c r="M282" i="19"/>
  <c r="N282" i="19" s="1"/>
  <c r="M293" i="19"/>
  <c r="N293" i="19" s="1"/>
  <c r="M300" i="19"/>
  <c r="N300" i="19" s="1"/>
  <c r="M305" i="19"/>
  <c r="N305" i="19" s="1"/>
  <c r="M316" i="19"/>
  <c r="N316" i="19" s="1"/>
  <c r="M322" i="19"/>
  <c r="N322" i="19" s="1"/>
  <c r="M333" i="19"/>
  <c r="N333" i="19" s="1"/>
  <c r="M337" i="19"/>
  <c r="N337" i="19" s="1"/>
  <c r="M393" i="19"/>
  <c r="N393" i="19" s="1"/>
  <c r="M418" i="19"/>
  <c r="N418" i="19" s="1"/>
  <c r="M441" i="19"/>
  <c r="N441" i="19" s="1"/>
  <c r="M466" i="19"/>
  <c r="N466" i="19" s="1"/>
  <c r="M489" i="19"/>
  <c r="N489" i="19" s="1"/>
  <c r="M502" i="19"/>
  <c r="N502" i="19" s="1"/>
  <c r="M520" i="19"/>
  <c r="N520" i="19" s="1"/>
  <c r="M550" i="19"/>
  <c r="N550" i="19" s="1"/>
  <c r="M561" i="19"/>
  <c r="N561" i="19" s="1"/>
  <c r="M573" i="19"/>
  <c r="N573" i="19" s="1"/>
  <c r="M578" i="19"/>
  <c r="N578" i="19" s="1"/>
  <c r="M584" i="19"/>
  <c r="N584" i="19" s="1"/>
  <c r="M414" i="19"/>
  <c r="N414" i="19" s="1"/>
  <c r="M462" i="19"/>
  <c r="N462" i="19" s="1"/>
  <c r="M574" i="19"/>
  <c r="N574" i="19" s="1"/>
  <c r="M585" i="19"/>
  <c r="N585" i="19" s="1"/>
  <c r="M19" i="19"/>
  <c r="N19" i="19" s="1"/>
  <c r="M41" i="19"/>
  <c r="N41" i="19" s="1"/>
  <c r="M48" i="19"/>
  <c r="N48" i="19" s="1"/>
  <c r="M66" i="19"/>
  <c r="N66" i="19" s="1"/>
  <c r="M71" i="19"/>
  <c r="N71" i="19" s="1"/>
  <c r="M81" i="19"/>
  <c r="N81" i="19" s="1"/>
  <c r="M87" i="19"/>
  <c r="N87" i="19" s="1"/>
  <c r="M97" i="19"/>
  <c r="N97" i="19" s="1"/>
  <c r="M103" i="19"/>
  <c r="N103" i="19" s="1"/>
  <c r="M113" i="19"/>
  <c r="N113" i="19" s="1"/>
  <c r="M119" i="19"/>
  <c r="N119" i="19" s="1"/>
  <c r="M129" i="19"/>
  <c r="N129" i="19" s="1"/>
  <c r="M135" i="19"/>
  <c r="N135" i="19" s="1"/>
  <c r="M145" i="19"/>
  <c r="N145" i="19" s="1"/>
  <c r="M151" i="19"/>
  <c r="N151" i="19" s="1"/>
  <c r="M161" i="19"/>
  <c r="N161" i="19" s="1"/>
  <c r="M167" i="19"/>
  <c r="N167" i="19" s="1"/>
  <c r="M177" i="19"/>
  <c r="N177" i="19" s="1"/>
  <c r="M193" i="19"/>
  <c r="N193" i="19" s="1"/>
  <c r="M209" i="19"/>
  <c r="N209" i="19" s="1"/>
  <c r="M225" i="19"/>
  <c r="N225" i="19" s="1"/>
  <c r="M241" i="19"/>
  <c r="N241" i="19" s="1"/>
  <c r="M252" i="19"/>
  <c r="N252" i="19" s="1"/>
  <c r="M258" i="19"/>
  <c r="N258" i="19" s="1"/>
  <c r="M289" i="19"/>
  <c r="N289" i="19" s="1"/>
  <c r="M302" i="19"/>
  <c r="N302" i="19" s="1"/>
  <c r="M318" i="19"/>
  <c r="N318" i="19" s="1"/>
  <c r="M324" i="19"/>
  <c r="N324" i="19" s="1"/>
  <c r="M328" i="19"/>
  <c r="N328" i="19" s="1"/>
  <c r="M344" i="19"/>
  <c r="N344" i="19" s="1"/>
  <c r="M357" i="19"/>
  <c r="N357" i="19" s="1"/>
  <c r="M361" i="19"/>
  <c r="N361" i="19" s="1"/>
  <c r="M372" i="19"/>
  <c r="N372" i="19" s="1"/>
  <c r="M377" i="19"/>
  <c r="N377" i="19" s="1"/>
  <c r="M401" i="19"/>
  <c r="N401" i="19" s="1"/>
  <c r="M425" i="19"/>
  <c r="N425" i="19" s="1"/>
  <c r="M449" i="19"/>
  <c r="N449" i="19" s="1"/>
  <c r="M473" i="19"/>
  <c r="N473" i="19" s="1"/>
  <c r="M496" i="19"/>
  <c r="N496" i="19" s="1"/>
  <c r="M534" i="19"/>
  <c r="N534" i="19" s="1"/>
  <c r="M551" i="19"/>
  <c r="N551" i="19" s="1"/>
  <c r="M18" i="19"/>
  <c r="N18" i="19" s="1"/>
  <c r="M38" i="19"/>
  <c r="N38" i="19" s="1"/>
  <c r="M14" i="19"/>
  <c r="N14" i="19" s="1"/>
  <c r="M21" i="19"/>
  <c r="N21" i="19" s="1"/>
  <c r="M26" i="19"/>
  <c r="N26" i="19" s="1"/>
  <c r="M24" i="19"/>
  <c r="N24" i="19" s="1"/>
  <c r="M43" i="19"/>
  <c r="N43" i="19" s="1"/>
  <c r="M42" i="19"/>
  <c r="N42" i="19" s="1"/>
  <c r="M74" i="19"/>
  <c r="N74" i="19" s="1"/>
  <c r="M82" i="19"/>
  <c r="N82" i="19" s="1"/>
  <c r="M90" i="19"/>
  <c r="N90" i="19" s="1"/>
  <c r="M98" i="19"/>
  <c r="N98" i="19" s="1"/>
  <c r="M106" i="19"/>
  <c r="N106" i="19" s="1"/>
  <c r="M114" i="19"/>
  <c r="N114" i="19" s="1"/>
  <c r="M122" i="19"/>
  <c r="N122" i="19" s="1"/>
  <c r="M130" i="19"/>
  <c r="N130" i="19" s="1"/>
  <c r="M138" i="19"/>
  <c r="N138" i="19" s="1"/>
  <c r="M146" i="19"/>
  <c r="N146" i="19" s="1"/>
  <c r="M154" i="19"/>
  <c r="N154" i="19" s="1"/>
  <c r="M162" i="19"/>
  <c r="N162" i="19" s="1"/>
  <c r="M170" i="19"/>
  <c r="N170" i="19" s="1"/>
  <c r="M178" i="19"/>
  <c r="N178" i="19" s="1"/>
  <c r="M186" i="19"/>
  <c r="N186" i="19" s="1"/>
  <c r="M194" i="19"/>
  <c r="N194" i="19" s="1"/>
  <c r="M202" i="19"/>
  <c r="N202" i="19" s="1"/>
  <c r="M210" i="19"/>
  <c r="N210" i="19" s="1"/>
  <c r="M218" i="19"/>
  <c r="N218" i="19" s="1"/>
  <c r="M226" i="19"/>
  <c r="N226" i="19" s="1"/>
  <c r="M234" i="19"/>
  <c r="N234" i="19" s="1"/>
  <c r="M242" i="19"/>
  <c r="N242" i="19" s="1"/>
  <c r="M265" i="19"/>
  <c r="N265" i="19" s="1"/>
  <c r="M299" i="19"/>
  <c r="N299" i="19" s="1"/>
  <c r="M325" i="19"/>
  <c r="N325" i="19" s="1"/>
  <c r="M347" i="19"/>
  <c r="N347" i="19" s="1"/>
  <c r="M411" i="19"/>
  <c r="N411" i="19" s="1"/>
  <c r="M452" i="19"/>
  <c r="N452" i="19" s="1"/>
  <c r="M451" i="19"/>
  <c r="N451" i="19" s="1"/>
  <c r="M564" i="19"/>
  <c r="N564" i="19" s="1"/>
  <c r="M563" i="19"/>
  <c r="N563" i="19" s="1"/>
  <c r="M266" i="19"/>
  <c r="N266" i="19" s="1"/>
  <c r="M317" i="19"/>
  <c r="N317" i="19" s="1"/>
  <c r="M387" i="19"/>
  <c r="N387" i="19" s="1"/>
  <c r="M398" i="19"/>
  <c r="N398" i="19" s="1"/>
  <c r="M397" i="19"/>
  <c r="N397" i="19" s="1"/>
  <c r="M476" i="19"/>
  <c r="N476" i="19" s="1"/>
  <c r="M475" i="19"/>
  <c r="N475" i="19" s="1"/>
  <c r="M524" i="19"/>
  <c r="N524" i="19" s="1"/>
  <c r="M523" i="19"/>
  <c r="N523" i="19" s="1"/>
  <c r="M50" i="19"/>
  <c r="N50" i="19" s="1"/>
  <c r="M374" i="19"/>
  <c r="N374" i="19" s="1"/>
  <c r="M373" i="19"/>
  <c r="N373" i="19" s="1"/>
  <c r="M436" i="19"/>
  <c r="N436" i="19" s="1"/>
  <c r="M435" i="19"/>
  <c r="N435" i="19" s="1"/>
  <c r="M500" i="19"/>
  <c r="N500" i="19" s="1"/>
  <c r="M499" i="19"/>
  <c r="N499" i="19" s="1"/>
  <c r="M548" i="19"/>
  <c r="N548" i="19" s="1"/>
  <c r="M547" i="19"/>
  <c r="N547" i="19" s="1"/>
  <c r="M253" i="19"/>
  <c r="N253" i="19" s="1"/>
  <c r="M256" i="19"/>
  <c r="N256" i="19" s="1"/>
  <c r="M274" i="19"/>
  <c r="N274" i="19" s="1"/>
  <c r="M285" i="19"/>
  <c r="N285" i="19" s="1"/>
  <c r="M288" i="19"/>
  <c r="N288" i="19" s="1"/>
  <c r="M301" i="19"/>
  <c r="N301" i="19" s="1"/>
  <c r="M313" i="19"/>
  <c r="N313" i="19" s="1"/>
  <c r="M339" i="19"/>
  <c r="N339" i="19" s="1"/>
  <c r="M350" i="19"/>
  <c r="N350" i="19" s="1"/>
  <c r="M349" i="19"/>
  <c r="N349" i="19" s="1"/>
  <c r="M403" i="19"/>
  <c r="N403" i="19" s="1"/>
  <c r="M460" i="19"/>
  <c r="N460" i="19" s="1"/>
  <c r="M459" i="19"/>
  <c r="N459" i="19" s="1"/>
  <c r="M572" i="19"/>
  <c r="N572" i="19" s="1"/>
  <c r="M571" i="19"/>
  <c r="N571" i="19" s="1"/>
  <c r="M62" i="19"/>
  <c r="N62" i="19" s="1"/>
  <c r="M70" i="19"/>
  <c r="N70" i="19" s="1"/>
  <c r="M390" i="19"/>
  <c r="N390" i="19" s="1"/>
  <c r="M389" i="19"/>
  <c r="N389" i="19" s="1"/>
  <c r="M420" i="19"/>
  <c r="N420" i="19" s="1"/>
  <c r="M419" i="19"/>
  <c r="N419" i="19" s="1"/>
  <c r="M484" i="19"/>
  <c r="N484" i="19" s="1"/>
  <c r="M483" i="19"/>
  <c r="N483" i="19" s="1"/>
  <c r="M532" i="19"/>
  <c r="N532" i="19" s="1"/>
  <c r="M531" i="19"/>
  <c r="N531" i="19" s="1"/>
  <c r="M261" i="19"/>
  <c r="N261" i="19" s="1"/>
  <c r="M297" i="19"/>
  <c r="N297" i="19" s="1"/>
  <c r="M323" i="19"/>
  <c r="N323" i="19" s="1"/>
  <c r="M366" i="19"/>
  <c r="N366" i="19" s="1"/>
  <c r="M365" i="19"/>
  <c r="N365" i="19" s="1"/>
  <c r="M444" i="19"/>
  <c r="N444" i="19" s="1"/>
  <c r="M443" i="19"/>
  <c r="N443" i="19" s="1"/>
  <c r="M508" i="19"/>
  <c r="N508" i="19" s="1"/>
  <c r="M507" i="19"/>
  <c r="N507" i="19" s="1"/>
  <c r="M556" i="19"/>
  <c r="N556" i="19" s="1"/>
  <c r="M555" i="19"/>
  <c r="N555" i="19" s="1"/>
  <c r="M395" i="19"/>
  <c r="N395" i="19" s="1"/>
  <c r="M406" i="19"/>
  <c r="N406" i="19" s="1"/>
  <c r="M405" i="19"/>
  <c r="N405" i="19" s="1"/>
  <c r="M468" i="19"/>
  <c r="N468" i="19" s="1"/>
  <c r="M467" i="19"/>
  <c r="N467" i="19" s="1"/>
  <c r="M580" i="19"/>
  <c r="N580" i="19" s="1"/>
  <c r="M579" i="19"/>
  <c r="N579" i="19" s="1"/>
  <c r="M382" i="19"/>
  <c r="N382" i="19" s="1"/>
  <c r="M381" i="19"/>
  <c r="N381" i="19" s="1"/>
  <c r="M428" i="19"/>
  <c r="N428" i="19" s="1"/>
  <c r="M427" i="19"/>
  <c r="N427" i="19" s="1"/>
  <c r="M492" i="19"/>
  <c r="N492" i="19" s="1"/>
  <c r="M491" i="19"/>
  <c r="N491" i="19" s="1"/>
  <c r="M516" i="19"/>
  <c r="N516" i="19" s="1"/>
  <c r="M515" i="19"/>
  <c r="N515" i="19" s="1"/>
  <c r="M540" i="19"/>
  <c r="N540" i="19" s="1"/>
  <c r="M539" i="19"/>
  <c r="N539" i="19" s="1"/>
  <c r="M413" i="19"/>
  <c r="N413" i="19" s="1"/>
  <c r="M421" i="19"/>
  <c r="N421" i="19" s="1"/>
  <c r="M429" i="19"/>
  <c r="N429" i="19" s="1"/>
  <c r="M437" i="19"/>
  <c r="N437" i="19" s="1"/>
  <c r="M445" i="19"/>
  <c r="N445" i="19" s="1"/>
  <c r="M453" i="19"/>
  <c r="N453" i="19" s="1"/>
  <c r="M461" i="19"/>
  <c r="N461" i="19" s="1"/>
  <c r="M469" i="19"/>
  <c r="N469" i="19" s="1"/>
  <c r="M477" i="19"/>
  <c r="N477" i="19" s="1"/>
  <c r="M485" i="19"/>
  <c r="N485" i="19" s="1"/>
  <c r="M493" i="19"/>
  <c r="N493" i="19" s="1"/>
  <c r="M501" i="19"/>
  <c r="N501" i="19" s="1"/>
  <c r="M509" i="19"/>
  <c r="N509" i="19" s="1"/>
  <c r="M517" i="19"/>
  <c r="N517" i="19" s="1"/>
  <c r="E14" i="19" l="1"/>
  <c r="F14" i="19" s="1"/>
  <c r="I8" i="13" s="1"/>
  <c r="N10" i="19"/>
  <c r="E10" i="19" s="1"/>
  <c r="F10" i="19" s="1"/>
  <c r="I4" i="13" s="1"/>
  <c r="E24" i="19"/>
  <c r="F24" i="19" s="1"/>
  <c r="I18" i="13" s="1"/>
  <c r="E30" i="19"/>
  <c r="F30" i="19" s="1"/>
  <c r="I24" i="13" s="1"/>
  <c r="E12" i="19"/>
  <c r="F12" i="19" s="1"/>
  <c r="I6" i="13" s="1"/>
  <c r="E31" i="19"/>
  <c r="F31" i="19" s="1"/>
  <c r="I25" i="13" s="1"/>
  <c r="E37" i="19"/>
  <c r="F37" i="19" s="1"/>
  <c r="I31" i="13" s="1"/>
  <c r="E13" i="19"/>
  <c r="F13" i="19" s="1"/>
  <c r="I7" i="13" s="1"/>
  <c r="E25" i="19"/>
  <c r="F25" i="19" s="1"/>
  <c r="I19" i="13" s="1"/>
  <c r="E19" i="19"/>
  <c r="F19" i="19" s="1"/>
  <c r="I13" i="13" s="1"/>
  <c r="E29" i="19"/>
  <c r="F29" i="19" s="1"/>
  <c r="I23" i="13" s="1"/>
  <c r="E11" i="19"/>
  <c r="F11" i="19" s="1"/>
  <c r="I5" i="13" s="1"/>
  <c r="E23" i="19"/>
  <c r="F23" i="19" s="1"/>
  <c r="I17" i="13" s="1"/>
  <c r="E35" i="19"/>
  <c r="F35" i="19" s="1"/>
  <c r="I29" i="13" s="1"/>
  <c r="E34" i="19"/>
  <c r="F34" i="19" s="1"/>
  <c r="I28" i="13" s="1"/>
  <c r="E20" i="19"/>
  <c r="F20" i="19" s="1"/>
  <c r="I14" i="13" s="1"/>
  <c r="E54" i="19"/>
  <c r="F54" i="19" s="1"/>
  <c r="I48" i="13" s="1"/>
  <c r="E44" i="19"/>
  <c r="F44" i="19" s="1"/>
  <c r="I38" i="13" s="1"/>
  <c r="E47" i="19"/>
  <c r="F47" i="19" s="1"/>
  <c r="I41" i="13" s="1"/>
  <c r="E36" i="19"/>
  <c r="F36" i="19" s="1"/>
  <c r="I30" i="13" s="1"/>
  <c r="E57" i="19"/>
  <c r="F57" i="19" s="1"/>
  <c r="I51" i="13" s="1"/>
  <c r="E32" i="19"/>
  <c r="F32" i="19" s="1"/>
  <c r="I26" i="13" s="1"/>
  <c r="E28" i="19"/>
  <c r="F28" i="19" s="1"/>
  <c r="I22" i="13" s="1"/>
  <c r="E17" i="19"/>
  <c r="F17" i="19" s="1"/>
  <c r="I11" i="13" s="1"/>
  <c r="E27" i="19"/>
  <c r="F27" i="19" s="1"/>
  <c r="I21" i="13" s="1"/>
  <c r="E53" i="19"/>
  <c r="F53" i="19" s="1"/>
  <c r="I47" i="13" s="1"/>
  <c r="E15" i="19"/>
  <c r="F15" i="19" s="1"/>
  <c r="I9" i="13" s="1"/>
  <c r="E21" i="19"/>
  <c r="F21" i="19" s="1"/>
  <c r="I15" i="13" s="1"/>
  <c r="E52" i="19"/>
  <c r="F52" i="19" s="1"/>
  <c r="I46" i="13" s="1"/>
  <c r="E41" i="19"/>
  <c r="F41" i="19" s="1"/>
  <c r="I35" i="13" s="1"/>
  <c r="E55" i="19"/>
  <c r="F55" i="19" s="1"/>
  <c r="I49" i="13" s="1"/>
  <c r="E45" i="19"/>
  <c r="F45" i="19" s="1"/>
  <c r="I39" i="13" s="1"/>
  <c r="E18" i="19"/>
  <c r="F18" i="19" s="1"/>
  <c r="I12" i="13" s="1"/>
  <c r="E51" i="19"/>
  <c r="F51" i="19" s="1"/>
  <c r="I45" i="13" s="1"/>
  <c r="E40" i="19"/>
  <c r="F40" i="19" s="1"/>
  <c r="I34" i="13" s="1"/>
  <c r="E22" i="19"/>
  <c r="F22" i="19" s="1"/>
  <c r="I16" i="13" s="1"/>
  <c r="E50" i="19"/>
  <c r="F50" i="19" s="1"/>
  <c r="I44" i="13" s="1"/>
  <c r="E48" i="19"/>
  <c r="F48" i="19" s="1"/>
  <c r="I42" i="13" s="1"/>
  <c r="E38" i="19"/>
  <c r="F38" i="19" s="1"/>
  <c r="I32" i="13" s="1"/>
  <c r="E16" i="19"/>
  <c r="F16" i="19" s="1"/>
  <c r="I10" i="13" s="1"/>
  <c r="E46" i="19"/>
  <c r="F46" i="19" s="1"/>
  <c r="I40" i="13" s="1"/>
  <c r="E26" i="19"/>
  <c r="F26" i="19" s="1"/>
  <c r="I20" i="13" s="1"/>
  <c r="E49" i="19"/>
  <c r="F49" i="19" s="1"/>
  <c r="I43" i="13" s="1"/>
  <c r="E43" i="19"/>
  <c r="F43" i="19" s="1"/>
  <c r="I37" i="13" s="1"/>
  <c r="E39" i="19"/>
  <c r="F39" i="19" s="1"/>
  <c r="I33" i="13" s="1"/>
  <c r="E56" i="19"/>
  <c r="F56" i="19" s="1"/>
  <c r="I50" i="13" s="1"/>
  <c r="E42" i="19"/>
  <c r="F42" i="19" s="1"/>
  <c r="I36" i="13" s="1"/>
  <c r="E33" i="19"/>
  <c r="F33" i="19" s="1"/>
  <c r="I27" i="13" s="1"/>
  <c r="U11" i="18" l="1"/>
  <c r="U12" i="18"/>
  <c r="U13" i="18"/>
  <c r="U14" i="18"/>
  <c r="U15" i="18"/>
  <c r="U16" i="18"/>
  <c r="U17" i="18"/>
  <c r="U18" i="18"/>
  <c r="U19" i="18"/>
  <c r="U20" i="18"/>
  <c r="U21" i="18"/>
  <c r="U22" i="18"/>
  <c r="U23" i="18"/>
  <c r="U24" i="18"/>
  <c r="U25" i="18"/>
  <c r="U26" i="18"/>
  <c r="U27" i="18"/>
  <c r="U28" i="18"/>
  <c r="U29" i="18"/>
  <c r="U30" i="18"/>
  <c r="U31" i="18"/>
  <c r="U32" i="18"/>
  <c r="U33" i="18"/>
  <c r="U34" i="18"/>
  <c r="U35" i="18"/>
  <c r="U36" i="18"/>
  <c r="U37" i="18"/>
  <c r="U38" i="18"/>
  <c r="U39" i="18"/>
  <c r="U40" i="18"/>
  <c r="U41" i="18"/>
  <c r="U42" i="18"/>
  <c r="U43" i="18"/>
  <c r="U44" i="18"/>
  <c r="U45" i="18"/>
  <c r="U46" i="18"/>
  <c r="U47" i="18"/>
  <c r="U48" i="18"/>
  <c r="U49" i="18"/>
  <c r="U50" i="18"/>
  <c r="U51" i="18"/>
  <c r="U52" i="18"/>
  <c r="U53" i="18"/>
  <c r="U54" i="18"/>
  <c r="U55" i="18"/>
  <c r="U56" i="18"/>
  <c r="U57" i="18"/>
  <c r="U58" i="18"/>
  <c r="U59" i="18"/>
  <c r="U60" i="18"/>
  <c r="U61" i="18"/>
  <c r="U62" i="18"/>
  <c r="U63" i="18"/>
  <c r="U64" i="18"/>
  <c r="U65" i="18"/>
  <c r="U66" i="18"/>
  <c r="U67" i="18"/>
  <c r="U68" i="18"/>
  <c r="U69" i="18"/>
  <c r="U70" i="18"/>
  <c r="U71" i="18"/>
  <c r="U72" i="18"/>
  <c r="U73" i="18"/>
  <c r="U74" i="18"/>
  <c r="U75" i="18"/>
  <c r="U76" i="18"/>
  <c r="U77" i="18"/>
  <c r="U78" i="18"/>
  <c r="U79" i="18"/>
  <c r="U80" i="18"/>
  <c r="U81" i="18"/>
  <c r="U82" i="18"/>
  <c r="U83" i="18"/>
  <c r="U84" i="18"/>
  <c r="U85" i="18"/>
  <c r="U86" i="18"/>
  <c r="U87" i="18"/>
  <c r="U88" i="18"/>
  <c r="U89" i="18"/>
  <c r="U90" i="18"/>
  <c r="U91" i="18"/>
  <c r="U92" i="18"/>
  <c r="U93" i="18"/>
  <c r="U94" i="18"/>
  <c r="U95" i="18"/>
  <c r="U96" i="18"/>
  <c r="U97" i="18"/>
  <c r="U98" i="18"/>
  <c r="U99" i="18"/>
  <c r="U100" i="18"/>
  <c r="U101" i="18"/>
  <c r="U102" i="18"/>
  <c r="U103" i="18"/>
  <c r="U104" i="18"/>
  <c r="U105" i="18"/>
  <c r="U106" i="18"/>
  <c r="U107" i="18"/>
  <c r="U108" i="18"/>
  <c r="U109" i="18"/>
  <c r="U110" i="18"/>
  <c r="U111" i="18"/>
  <c r="U112" i="18"/>
  <c r="U113" i="18"/>
  <c r="U114" i="18"/>
  <c r="U115" i="18"/>
  <c r="U116" i="18"/>
  <c r="U117" i="18"/>
  <c r="U118" i="18"/>
  <c r="U119" i="18"/>
  <c r="U120" i="18"/>
  <c r="U121" i="18"/>
  <c r="U122" i="18"/>
  <c r="U123" i="18"/>
  <c r="U124" i="18"/>
  <c r="U125" i="18"/>
  <c r="U126" i="18"/>
  <c r="U127" i="18"/>
  <c r="U128" i="18"/>
  <c r="U129" i="18"/>
  <c r="U130" i="18"/>
  <c r="U131" i="18"/>
  <c r="U132" i="18"/>
  <c r="U133" i="18"/>
  <c r="U134" i="18"/>
  <c r="U135" i="18"/>
  <c r="U136" i="18"/>
  <c r="U137" i="18"/>
  <c r="U138" i="18"/>
  <c r="U139" i="18"/>
  <c r="U140" i="18"/>
  <c r="U141" i="18"/>
  <c r="U142" i="18"/>
  <c r="U143" i="18"/>
  <c r="U144" i="18"/>
  <c r="U145" i="18"/>
  <c r="U146" i="18"/>
  <c r="U147" i="18"/>
  <c r="U148" i="18"/>
  <c r="U149" i="18"/>
  <c r="U150" i="18"/>
  <c r="U151" i="18"/>
  <c r="U152" i="18"/>
  <c r="U153" i="18"/>
  <c r="U154" i="18"/>
  <c r="U155" i="18"/>
  <c r="U156" i="18"/>
  <c r="U157" i="18"/>
  <c r="U158" i="18"/>
  <c r="U159" i="18"/>
  <c r="U160" i="18"/>
  <c r="U161" i="18"/>
  <c r="U162" i="18"/>
  <c r="U163" i="18"/>
  <c r="U164" i="18"/>
  <c r="U165" i="18"/>
  <c r="U166" i="18"/>
  <c r="U167" i="18"/>
  <c r="U168" i="18"/>
  <c r="U169" i="18"/>
  <c r="U170" i="18"/>
  <c r="U171" i="18"/>
  <c r="U172" i="18"/>
  <c r="U173" i="18"/>
  <c r="U174" i="18"/>
  <c r="U175" i="18"/>
  <c r="U176" i="18"/>
  <c r="U177" i="18"/>
  <c r="U178" i="18"/>
  <c r="U179" i="18"/>
  <c r="U180" i="18"/>
  <c r="U181" i="18"/>
  <c r="U182" i="18"/>
  <c r="U183" i="18"/>
  <c r="U184" i="18"/>
  <c r="U185" i="18"/>
  <c r="U186" i="18"/>
  <c r="U187" i="18"/>
  <c r="U188" i="18"/>
  <c r="U189" i="18"/>
  <c r="U190" i="18"/>
  <c r="U191" i="18"/>
  <c r="U192" i="18"/>
  <c r="U193" i="18"/>
  <c r="U194" i="18"/>
  <c r="U195" i="18"/>
  <c r="U196" i="18"/>
  <c r="U197" i="18"/>
  <c r="U198" i="18"/>
  <c r="U199" i="18"/>
  <c r="U200" i="18"/>
  <c r="U201" i="18"/>
  <c r="U202" i="18"/>
  <c r="U203" i="18"/>
  <c r="U204" i="18"/>
  <c r="U205" i="18"/>
  <c r="U206" i="18"/>
  <c r="U207" i="18"/>
  <c r="U208" i="18"/>
  <c r="U209" i="18"/>
  <c r="U210" i="18"/>
  <c r="U211" i="18"/>
  <c r="U212" i="18"/>
  <c r="U213" i="18"/>
  <c r="U214" i="18"/>
  <c r="U215" i="18"/>
  <c r="U216" i="18"/>
  <c r="U217" i="18"/>
  <c r="U218" i="18"/>
  <c r="U219" i="18"/>
  <c r="U220" i="18"/>
  <c r="U221" i="18"/>
  <c r="U222" i="18"/>
  <c r="U223" i="18"/>
  <c r="U224" i="18"/>
  <c r="U225" i="18"/>
  <c r="U226" i="18"/>
  <c r="U227" i="18"/>
  <c r="U228" i="18"/>
  <c r="U229" i="18"/>
  <c r="U230" i="18"/>
  <c r="U231" i="18"/>
  <c r="U232" i="18"/>
  <c r="U233" i="18"/>
  <c r="U234" i="18"/>
  <c r="U235" i="18"/>
  <c r="U236" i="18"/>
  <c r="U237" i="18"/>
  <c r="U238" i="18"/>
  <c r="U239" i="18"/>
  <c r="U240" i="18"/>
  <c r="U241" i="18"/>
  <c r="U242" i="18"/>
  <c r="U243" i="18"/>
  <c r="U244" i="18"/>
  <c r="U245" i="18"/>
  <c r="U246" i="18"/>
  <c r="U247" i="18"/>
  <c r="U248" i="18"/>
  <c r="U249" i="18"/>
  <c r="U250" i="18"/>
  <c r="U251" i="18"/>
  <c r="U252" i="18"/>
  <c r="U253" i="18"/>
  <c r="U254" i="18"/>
  <c r="U255" i="18"/>
  <c r="U256" i="18"/>
  <c r="U257" i="18"/>
  <c r="U258" i="18"/>
  <c r="U259" i="18"/>
  <c r="U260" i="18"/>
  <c r="U261" i="18"/>
  <c r="U262" i="18"/>
  <c r="U263" i="18"/>
  <c r="U264" i="18"/>
  <c r="U265" i="18"/>
  <c r="U266" i="18"/>
  <c r="U267" i="18"/>
  <c r="U268" i="18"/>
  <c r="U269" i="18"/>
  <c r="U270" i="18"/>
  <c r="U271" i="18"/>
  <c r="U272" i="18"/>
  <c r="U273" i="18"/>
  <c r="U274" i="18"/>
  <c r="U275" i="18"/>
  <c r="U276" i="18"/>
  <c r="U277" i="18"/>
  <c r="U278" i="18"/>
  <c r="U279" i="18"/>
  <c r="U280" i="18"/>
  <c r="U281" i="18"/>
  <c r="U282" i="18"/>
  <c r="U283" i="18"/>
  <c r="U284" i="18"/>
  <c r="U285" i="18"/>
  <c r="U286" i="18"/>
  <c r="U287" i="18"/>
  <c r="U288" i="18"/>
  <c r="U289" i="18"/>
  <c r="U290" i="18"/>
  <c r="U291" i="18"/>
  <c r="U292" i="18"/>
  <c r="U293" i="18"/>
  <c r="U294" i="18"/>
  <c r="U295" i="18"/>
  <c r="U296" i="18"/>
  <c r="U297" i="18"/>
  <c r="U298" i="18"/>
  <c r="U299" i="18"/>
  <c r="U300" i="18"/>
  <c r="U301" i="18"/>
  <c r="U302" i="18"/>
  <c r="U303" i="18"/>
  <c r="U304" i="18"/>
  <c r="U305" i="18"/>
  <c r="U306" i="18"/>
  <c r="U307" i="18"/>
  <c r="U308" i="18"/>
  <c r="U309" i="18"/>
  <c r="U310" i="18"/>
  <c r="U311" i="18"/>
  <c r="U312" i="18"/>
  <c r="U313" i="18"/>
  <c r="U314" i="18"/>
  <c r="U315" i="18"/>
  <c r="U316" i="18"/>
  <c r="U317" i="18"/>
  <c r="U318" i="18"/>
  <c r="U319" i="18"/>
  <c r="U320" i="18"/>
  <c r="U321" i="18"/>
  <c r="U322" i="18"/>
  <c r="U323" i="18"/>
  <c r="U324" i="18"/>
  <c r="U325" i="18"/>
  <c r="U326" i="18"/>
  <c r="U327" i="18"/>
  <c r="U328" i="18"/>
  <c r="U329" i="18"/>
  <c r="U330" i="18"/>
  <c r="U331" i="18"/>
  <c r="U332" i="18"/>
  <c r="U333" i="18"/>
  <c r="U334" i="18"/>
  <c r="U335" i="18"/>
  <c r="U336" i="18"/>
  <c r="U337" i="18"/>
  <c r="U338" i="18"/>
  <c r="U339" i="18"/>
  <c r="U340" i="18"/>
  <c r="U341" i="18"/>
  <c r="U342" i="18"/>
  <c r="U343" i="18"/>
  <c r="U344" i="18"/>
  <c r="U345" i="18"/>
  <c r="U346" i="18"/>
  <c r="U347" i="18"/>
  <c r="U348" i="18"/>
  <c r="U349" i="18"/>
  <c r="U350" i="18"/>
  <c r="U351" i="18"/>
  <c r="U352" i="18"/>
  <c r="U353" i="18"/>
  <c r="U354" i="18"/>
  <c r="U355" i="18"/>
  <c r="U356" i="18"/>
  <c r="U357" i="18"/>
  <c r="U358" i="18"/>
  <c r="U359" i="18"/>
  <c r="U360" i="18"/>
  <c r="U361" i="18"/>
  <c r="U362" i="18"/>
  <c r="U363" i="18"/>
  <c r="U364" i="18"/>
  <c r="U365" i="18"/>
  <c r="U366" i="18"/>
  <c r="U367" i="18"/>
  <c r="U368" i="18"/>
  <c r="U369" i="18"/>
  <c r="U370" i="18"/>
  <c r="U371" i="18"/>
  <c r="U372" i="18"/>
  <c r="U373" i="18"/>
  <c r="U374" i="18"/>
  <c r="U375" i="18"/>
  <c r="U376" i="18"/>
  <c r="U377" i="18"/>
  <c r="U378" i="18"/>
  <c r="U379" i="18"/>
  <c r="U380" i="18"/>
  <c r="U381" i="18"/>
  <c r="U382" i="18"/>
  <c r="U383" i="18"/>
  <c r="U384" i="18"/>
  <c r="U385" i="18"/>
  <c r="U386" i="18"/>
  <c r="U387" i="18"/>
  <c r="U388" i="18"/>
  <c r="U389" i="18"/>
  <c r="U390" i="18"/>
  <c r="U391" i="18"/>
  <c r="U392" i="18"/>
  <c r="U393" i="18"/>
  <c r="U394" i="18"/>
  <c r="U395" i="18"/>
  <c r="U396" i="18"/>
  <c r="U397" i="18"/>
  <c r="U398" i="18"/>
  <c r="U399" i="18"/>
  <c r="U400" i="18"/>
  <c r="U401" i="18"/>
  <c r="U402" i="18"/>
  <c r="U403" i="18"/>
  <c r="U404" i="18"/>
  <c r="U405" i="18"/>
  <c r="U406" i="18"/>
  <c r="U407" i="18"/>
  <c r="U408" i="18"/>
  <c r="U409" i="18"/>
  <c r="U410" i="18"/>
  <c r="U411" i="18"/>
  <c r="U412" i="18"/>
  <c r="U413" i="18"/>
  <c r="U414" i="18"/>
  <c r="U415" i="18"/>
  <c r="U416" i="18"/>
  <c r="U417" i="18"/>
  <c r="U418" i="18"/>
  <c r="U419" i="18"/>
  <c r="U420" i="18"/>
  <c r="U421" i="18"/>
  <c r="U422" i="18"/>
  <c r="U423" i="18"/>
  <c r="U424" i="18"/>
  <c r="U425" i="18"/>
  <c r="U426" i="18"/>
  <c r="U427" i="18"/>
  <c r="U428" i="18"/>
  <c r="U429" i="18"/>
  <c r="U430" i="18"/>
  <c r="U431" i="18"/>
  <c r="U432" i="18"/>
  <c r="U433" i="18"/>
  <c r="U434" i="18"/>
  <c r="U435" i="18"/>
  <c r="U436" i="18"/>
  <c r="U437" i="18"/>
  <c r="U438" i="18"/>
  <c r="U439" i="18"/>
  <c r="U440" i="18"/>
  <c r="U441" i="18"/>
  <c r="U442" i="18"/>
  <c r="U443" i="18"/>
  <c r="U444" i="18"/>
  <c r="U445" i="18"/>
  <c r="U446" i="18"/>
  <c r="U447" i="18"/>
  <c r="U448" i="18"/>
  <c r="U449" i="18"/>
  <c r="U450" i="18"/>
  <c r="U451" i="18"/>
  <c r="U452" i="18"/>
  <c r="U453" i="18"/>
  <c r="U454" i="18"/>
  <c r="U455" i="18"/>
  <c r="U456" i="18"/>
  <c r="U457" i="18"/>
  <c r="U458" i="18"/>
  <c r="U459" i="18"/>
  <c r="U460" i="18"/>
  <c r="U461" i="18"/>
  <c r="U462" i="18"/>
  <c r="U463" i="18"/>
  <c r="U464" i="18"/>
  <c r="U465" i="18"/>
  <c r="U466" i="18"/>
  <c r="U467" i="18"/>
  <c r="U468" i="18"/>
  <c r="U469" i="18"/>
  <c r="U470" i="18"/>
  <c r="U471" i="18"/>
  <c r="U472" i="18"/>
  <c r="U473" i="18"/>
  <c r="U474" i="18"/>
  <c r="U475" i="18"/>
  <c r="U476" i="18"/>
  <c r="U477" i="18"/>
  <c r="U478" i="18"/>
  <c r="U479" i="18"/>
  <c r="U480" i="18"/>
  <c r="U481" i="18"/>
  <c r="U482" i="18"/>
  <c r="U483" i="18"/>
  <c r="U484" i="18"/>
  <c r="U485" i="18"/>
  <c r="U486" i="18"/>
  <c r="U487" i="18"/>
  <c r="U488" i="18"/>
  <c r="U489" i="18"/>
  <c r="U490" i="18"/>
  <c r="U491" i="18"/>
  <c r="U492" i="18"/>
  <c r="U493" i="18"/>
  <c r="U494" i="18"/>
  <c r="U495" i="18"/>
  <c r="U496" i="18"/>
  <c r="U497" i="18"/>
  <c r="U498" i="18"/>
  <c r="U499" i="18"/>
  <c r="U500" i="18"/>
  <c r="U501" i="18"/>
  <c r="U502" i="18"/>
  <c r="U503" i="18"/>
  <c r="U504" i="18"/>
  <c r="U505" i="18"/>
  <c r="U506" i="18"/>
  <c r="U507" i="18"/>
  <c r="U508" i="18"/>
  <c r="U509" i="18"/>
  <c r="U510" i="18"/>
  <c r="U511" i="18"/>
  <c r="U512" i="18"/>
  <c r="U513" i="18"/>
  <c r="U514" i="18"/>
  <c r="U515" i="18"/>
  <c r="U516" i="18"/>
  <c r="U517" i="18"/>
  <c r="U518" i="18"/>
  <c r="U519" i="18"/>
  <c r="U520" i="18"/>
  <c r="U521" i="18"/>
  <c r="U522" i="18"/>
  <c r="U523" i="18"/>
  <c r="U524" i="18"/>
  <c r="U525" i="18"/>
  <c r="U526" i="18"/>
  <c r="U527" i="18"/>
  <c r="U528" i="18"/>
  <c r="U529" i="18"/>
  <c r="U530" i="18"/>
  <c r="U531" i="18"/>
  <c r="U532" i="18"/>
  <c r="U533" i="18"/>
  <c r="U534" i="18"/>
  <c r="U535" i="18"/>
  <c r="U536" i="18"/>
  <c r="U537" i="18"/>
  <c r="U538" i="18"/>
  <c r="U539" i="18"/>
  <c r="U540" i="18"/>
  <c r="U541" i="18"/>
  <c r="U542" i="18"/>
  <c r="U543" i="18"/>
  <c r="U544" i="18"/>
  <c r="U545" i="18"/>
  <c r="U546" i="18"/>
  <c r="U547" i="18"/>
  <c r="U548" i="18"/>
  <c r="U549" i="18"/>
  <c r="U550" i="18"/>
  <c r="U551" i="18"/>
  <c r="U552" i="18"/>
  <c r="U553" i="18"/>
  <c r="U554" i="18"/>
  <c r="U555" i="18"/>
  <c r="U556" i="18"/>
  <c r="U557" i="18"/>
  <c r="U558" i="18"/>
  <c r="U559" i="18"/>
  <c r="U560" i="18"/>
  <c r="U561" i="18"/>
  <c r="U562" i="18"/>
  <c r="U563" i="18"/>
  <c r="U564" i="18"/>
  <c r="U565" i="18"/>
  <c r="U566" i="18"/>
  <c r="U567" i="18"/>
  <c r="U568" i="18"/>
  <c r="U569" i="18"/>
  <c r="U570" i="18"/>
  <c r="U571" i="18"/>
  <c r="U572" i="18"/>
  <c r="U573" i="18"/>
  <c r="U574" i="18"/>
  <c r="U575" i="18"/>
  <c r="U576" i="18"/>
  <c r="U577" i="18"/>
  <c r="U578" i="18"/>
  <c r="U579" i="18"/>
  <c r="U580" i="18"/>
  <c r="U581" i="18"/>
  <c r="U582" i="18"/>
  <c r="U583" i="18"/>
  <c r="U584" i="18"/>
  <c r="U585" i="18"/>
  <c r="U586" i="18"/>
  <c r="U10" i="18"/>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1"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104" i="18"/>
  <c r="R105" i="18"/>
  <c r="R106" i="18"/>
  <c r="R107" i="18"/>
  <c r="R108" i="18"/>
  <c r="R109" i="18"/>
  <c r="R110" i="18"/>
  <c r="R111" i="18"/>
  <c r="R112" i="18"/>
  <c r="R113" i="18"/>
  <c r="R114" i="18"/>
  <c r="R115" i="18"/>
  <c r="R116" i="18"/>
  <c r="R117" i="18"/>
  <c r="R118" i="18"/>
  <c r="R119" i="18"/>
  <c r="R120" i="18"/>
  <c r="R121" i="18"/>
  <c r="R122" i="18"/>
  <c r="R123" i="18"/>
  <c r="R124" i="18"/>
  <c r="R125" i="18"/>
  <c r="R126" i="18"/>
  <c r="R127" i="18"/>
  <c r="R128" i="18"/>
  <c r="R129" i="18"/>
  <c r="R130" i="18"/>
  <c r="R131" i="18"/>
  <c r="R132" i="18"/>
  <c r="R133" i="18"/>
  <c r="R134" i="18"/>
  <c r="R135" i="18"/>
  <c r="R136" i="18"/>
  <c r="R137" i="18"/>
  <c r="R138" i="18"/>
  <c r="R139" i="18"/>
  <c r="R140" i="18"/>
  <c r="R141" i="18"/>
  <c r="R142" i="18"/>
  <c r="R143" i="18"/>
  <c r="R144" i="18"/>
  <c r="R145" i="18"/>
  <c r="R146" i="18"/>
  <c r="R147" i="18"/>
  <c r="R148" i="18"/>
  <c r="R149" i="18"/>
  <c r="R150" i="18"/>
  <c r="R151" i="18"/>
  <c r="R152" i="18"/>
  <c r="R153" i="18"/>
  <c r="R154" i="18"/>
  <c r="R155" i="18"/>
  <c r="R156" i="18"/>
  <c r="R157" i="18"/>
  <c r="R158" i="18"/>
  <c r="R159" i="18"/>
  <c r="R160" i="18"/>
  <c r="R161" i="18"/>
  <c r="R162" i="18"/>
  <c r="R163" i="18"/>
  <c r="R164" i="18"/>
  <c r="R165" i="18"/>
  <c r="R166" i="18"/>
  <c r="R167" i="18"/>
  <c r="R168" i="18"/>
  <c r="R169" i="18"/>
  <c r="R170" i="18"/>
  <c r="R171" i="18"/>
  <c r="R172" i="18"/>
  <c r="R173" i="18"/>
  <c r="R174" i="18"/>
  <c r="R175" i="18"/>
  <c r="R176" i="18"/>
  <c r="R177" i="18"/>
  <c r="R178" i="18"/>
  <c r="R179" i="18"/>
  <c r="R180" i="18"/>
  <c r="R181" i="18"/>
  <c r="R182" i="18"/>
  <c r="R183" i="18"/>
  <c r="R184" i="18"/>
  <c r="R185" i="18"/>
  <c r="R186" i="18"/>
  <c r="R187" i="18"/>
  <c r="R188" i="18"/>
  <c r="R189" i="18"/>
  <c r="R190" i="18"/>
  <c r="R191" i="18"/>
  <c r="R192" i="18"/>
  <c r="R193" i="18"/>
  <c r="R194" i="18"/>
  <c r="R195" i="18"/>
  <c r="R196" i="18"/>
  <c r="R197" i="18"/>
  <c r="R198" i="18"/>
  <c r="R199" i="18"/>
  <c r="R200" i="18"/>
  <c r="R201" i="18"/>
  <c r="R202" i="18"/>
  <c r="R203" i="18"/>
  <c r="R204" i="18"/>
  <c r="R205" i="18"/>
  <c r="R206" i="18"/>
  <c r="R207" i="18"/>
  <c r="R208" i="18"/>
  <c r="R209" i="18"/>
  <c r="R210" i="18"/>
  <c r="R211" i="18"/>
  <c r="R212" i="18"/>
  <c r="R213" i="18"/>
  <c r="R214" i="18"/>
  <c r="R215" i="18"/>
  <c r="R216" i="18"/>
  <c r="R217" i="18"/>
  <c r="R218" i="18"/>
  <c r="R219" i="18"/>
  <c r="R220" i="18"/>
  <c r="R221" i="18"/>
  <c r="R222" i="18"/>
  <c r="R223" i="18"/>
  <c r="R224" i="18"/>
  <c r="R225" i="18"/>
  <c r="R226" i="18"/>
  <c r="R227" i="18"/>
  <c r="R228" i="18"/>
  <c r="R229" i="18"/>
  <c r="R230" i="18"/>
  <c r="R231" i="18"/>
  <c r="R232" i="18"/>
  <c r="R233" i="18"/>
  <c r="R234" i="18"/>
  <c r="R235" i="18"/>
  <c r="R236" i="18"/>
  <c r="R237" i="18"/>
  <c r="R238" i="18"/>
  <c r="R239" i="18"/>
  <c r="R240" i="18"/>
  <c r="R241" i="18"/>
  <c r="R242" i="18"/>
  <c r="R243" i="18"/>
  <c r="R244" i="18"/>
  <c r="R245" i="18"/>
  <c r="R246" i="18"/>
  <c r="R247" i="18"/>
  <c r="R248" i="18"/>
  <c r="R249" i="18"/>
  <c r="R250" i="18"/>
  <c r="R251" i="18"/>
  <c r="R252" i="18"/>
  <c r="R253" i="18"/>
  <c r="R254" i="18"/>
  <c r="R255" i="18"/>
  <c r="R256" i="18"/>
  <c r="R257" i="18"/>
  <c r="R258" i="18"/>
  <c r="R259" i="18"/>
  <c r="R260" i="18"/>
  <c r="R261" i="18"/>
  <c r="R262" i="18"/>
  <c r="R263" i="18"/>
  <c r="R264" i="18"/>
  <c r="R265" i="18"/>
  <c r="R266" i="18"/>
  <c r="R267" i="18"/>
  <c r="R268" i="18"/>
  <c r="R269" i="18"/>
  <c r="R270" i="18"/>
  <c r="R271" i="18"/>
  <c r="R272" i="18"/>
  <c r="R273" i="18"/>
  <c r="R274" i="18"/>
  <c r="R275" i="18"/>
  <c r="R276" i="18"/>
  <c r="R277" i="18"/>
  <c r="R278" i="18"/>
  <c r="R279" i="18"/>
  <c r="R280" i="18"/>
  <c r="R281" i="18"/>
  <c r="R282" i="18"/>
  <c r="R283" i="18"/>
  <c r="R284" i="18"/>
  <c r="R285" i="18"/>
  <c r="R286" i="18"/>
  <c r="R287" i="18"/>
  <c r="R288" i="18"/>
  <c r="R289" i="18"/>
  <c r="R290" i="18"/>
  <c r="R291" i="18"/>
  <c r="R292" i="18"/>
  <c r="R293" i="18"/>
  <c r="R294" i="18"/>
  <c r="R295" i="18"/>
  <c r="R296" i="18"/>
  <c r="R297" i="18"/>
  <c r="R298" i="18"/>
  <c r="R299" i="18"/>
  <c r="R300" i="18"/>
  <c r="R301" i="18"/>
  <c r="R302" i="18"/>
  <c r="R303" i="18"/>
  <c r="R304" i="18"/>
  <c r="R305" i="18"/>
  <c r="R306" i="18"/>
  <c r="R307" i="18"/>
  <c r="R308" i="18"/>
  <c r="R309" i="18"/>
  <c r="R310" i="18"/>
  <c r="R311" i="18"/>
  <c r="R312" i="18"/>
  <c r="R313" i="18"/>
  <c r="R314" i="18"/>
  <c r="R315" i="18"/>
  <c r="R316" i="18"/>
  <c r="R317" i="18"/>
  <c r="R318" i="18"/>
  <c r="R319" i="18"/>
  <c r="R320" i="18"/>
  <c r="R321" i="18"/>
  <c r="R322" i="18"/>
  <c r="R323" i="18"/>
  <c r="R324" i="18"/>
  <c r="R325" i="18"/>
  <c r="R326" i="18"/>
  <c r="R327" i="18"/>
  <c r="R328" i="18"/>
  <c r="R329" i="18"/>
  <c r="R330" i="18"/>
  <c r="R331" i="18"/>
  <c r="R332" i="18"/>
  <c r="R333" i="18"/>
  <c r="R334" i="18"/>
  <c r="R335" i="18"/>
  <c r="R336" i="18"/>
  <c r="R337" i="18"/>
  <c r="R338" i="18"/>
  <c r="R339" i="18"/>
  <c r="R340" i="18"/>
  <c r="R341" i="18"/>
  <c r="R342" i="18"/>
  <c r="R343" i="18"/>
  <c r="R344" i="18"/>
  <c r="R345" i="18"/>
  <c r="R346" i="18"/>
  <c r="R347" i="18"/>
  <c r="R348" i="18"/>
  <c r="R349" i="18"/>
  <c r="R350" i="18"/>
  <c r="R351" i="18"/>
  <c r="R352" i="18"/>
  <c r="R353" i="18"/>
  <c r="R354" i="18"/>
  <c r="R355" i="18"/>
  <c r="R356" i="18"/>
  <c r="R357" i="18"/>
  <c r="R358" i="18"/>
  <c r="R359" i="18"/>
  <c r="R360" i="18"/>
  <c r="R361" i="18"/>
  <c r="R362" i="18"/>
  <c r="R363" i="18"/>
  <c r="R364" i="18"/>
  <c r="R365" i="18"/>
  <c r="R366" i="18"/>
  <c r="R367" i="18"/>
  <c r="R368" i="18"/>
  <c r="R369" i="18"/>
  <c r="R370" i="18"/>
  <c r="R371" i="18"/>
  <c r="R372" i="18"/>
  <c r="R373" i="18"/>
  <c r="R374" i="18"/>
  <c r="R375" i="18"/>
  <c r="R376" i="18"/>
  <c r="R377" i="18"/>
  <c r="R378" i="18"/>
  <c r="R379" i="18"/>
  <c r="R380" i="18"/>
  <c r="R381" i="18"/>
  <c r="R382" i="18"/>
  <c r="R383" i="18"/>
  <c r="R384" i="18"/>
  <c r="R385" i="18"/>
  <c r="R386" i="18"/>
  <c r="R387" i="18"/>
  <c r="R388" i="18"/>
  <c r="R389" i="18"/>
  <c r="R390" i="18"/>
  <c r="R391" i="18"/>
  <c r="R392" i="18"/>
  <c r="R393" i="18"/>
  <c r="R394" i="18"/>
  <c r="R395" i="18"/>
  <c r="R396" i="18"/>
  <c r="R397" i="18"/>
  <c r="R398" i="18"/>
  <c r="R399" i="18"/>
  <c r="R400" i="18"/>
  <c r="R401" i="18"/>
  <c r="R402" i="18"/>
  <c r="R403" i="18"/>
  <c r="R404" i="18"/>
  <c r="R405" i="18"/>
  <c r="R406" i="18"/>
  <c r="R407" i="18"/>
  <c r="R408" i="18"/>
  <c r="R409" i="18"/>
  <c r="R410" i="18"/>
  <c r="R411" i="18"/>
  <c r="R412" i="18"/>
  <c r="R413" i="18"/>
  <c r="R414" i="18"/>
  <c r="R415" i="18"/>
  <c r="R416" i="18"/>
  <c r="R417" i="18"/>
  <c r="R418" i="18"/>
  <c r="R419" i="18"/>
  <c r="R420" i="18"/>
  <c r="R421" i="18"/>
  <c r="R422" i="18"/>
  <c r="R423" i="18"/>
  <c r="R424" i="18"/>
  <c r="R425" i="18"/>
  <c r="R426" i="18"/>
  <c r="R427" i="18"/>
  <c r="R428" i="18"/>
  <c r="R429" i="18"/>
  <c r="R430" i="18"/>
  <c r="R431" i="18"/>
  <c r="R432" i="18"/>
  <c r="R433" i="18"/>
  <c r="R434" i="18"/>
  <c r="R435" i="18"/>
  <c r="R436" i="18"/>
  <c r="R437" i="18"/>
  <c r="R438" i="18"/>
  <c r="R439" i="18"/>
  <c r="R440" i="18"/>
  <c r="R441" i="18"/>
  <c r="R442" i="18"/>
  <c r="R443" i="18"/>
  <c r="R444" i="18"/>
  <c r="R445" i="18"/>
  <c r="R446" i="18"/>
  <c r="R447" i="18"/>
  <c r="R448" i="18"/>
  <c r="R449" i="18"/>
  <c r="R450" i="18"/>
  <c r="R451" i="18"/>
  <c r="R452" i="18"/>
  <c r="R453" i="18"/>
  <c r="R454" i="18"/>
  <c r="R455" i="18"/>
  <c r="R456" i="18"/>
  <c r="R457" i="18"/>
  <c r="R458" i="18"/>
  <c r="R459" i="18"/>
  <c r="R460" i="18"/>
  <c r="R461" i="18"/>
  <c r="R462" i="18"/>
  <c r="R463" i="18"/>
  <c r="R464" i="18"/>
  <c r="R465" i="18"/>
  <c r="R466" i="18"/>
  <c r="R467" i="18"/>
  <c r="R468" i="18"/>
  <c r="R469" i="18"/>
  <c r="R470" i="18"/>
  <c r="R471" i="18"/>
  <c r="R472" i="18"/>
  <c r="R473" i="18"/>
  <c r="R474" i="18"/>
  <c r="R475" i="18"/>
  <c r="R476" i="18"/>
  <c r="R477" i="18"/>
  <c r="R478" i="18"/>
  <c r="R479" i="18"/>
  <c r="R480" i="18"/>
  <c r="R481" i="18"/>
  <c r="R482" i="18"/>
  <c r="R483" i="18"/>
  <c r="R484" i="18"/>
  <c r="R485" i="18"/>
  <c r="R486" i="18"/>
  <c r="R487" i="18"/>
  <c r="R488" i="18"/>
  <c r="R489" i="18"/>
  <c r="R490" i="18"/>
  <c r="R491" i="18"/>
  <c r="R492" i="18"/>
  <c r="R493" i="18"/>
  <c r="R494" i="18"/>
  <c r="R495" i="18"/>
  <c r="R496" i="18"/>
  <c r="R497" i="18"/>
  <c r="R498" i="18"/>
  <c r="R499" i="18"/>
  <c r="R500" i="18"/>
  <c r="R501" i="18"/>
  <c r="R502" i="18"/>
  <c r="R503" i="18"/>
  <c r="R504" i="18"/>
  <c r="R505" i="18"/>
  <c r="R506" i="18"/>
  <c r="R507" i="18"/>
  <c r="R508" i="18"/>
  <c r="R509" i="18"/>
  <c r="R510" i="18"/>
  <c r="R511" i="18"/>
  <c r="R512" i="18"/>
  <c r="R513" i="18"/>
  <c r="R514" i="18"/>
  <c r="R515" i="18"/>
  <c r="R516" i="18"/>
  <c r="R517" i="18"/>
  <c r="R518" i="18"/>
  <c r="R519" i="18"/>
  <c r="R520" i="18"/>
  <c r="R521" i="18"/>
  <c r="R522" i="18"/>
  <c r="R523" i="18"/>
  <c r="R524" i="18"/>
  <c r="R525" i="18"/>
  <c r="R526" i="18"/>
  <c r="R527" i="18"/>
  <c r="R528" i="18"/>
  <c r="R529" i="18"/>
  <c r="R530" i="18"/>
  <c r="R531" i="18"/>
  <c r="R532" i="18"/>
  <c r="R533" i="18"/>
  <c r="R534" i="18"/>
  <c r="R535" i="18"/>
  <c r="R536" i="18"/>
  <c r="R537" i="18"/>
  <c r="R538" i="18"/>
  <c r="R539" i="18"/>
  <c r="R540" i="18"/>
  <c r="R541" i="18"/>
  <c r="R542" i="18"/>
  <c r="R543" i="18"/>
  <c r="R544" i="18"/>
  <c r="R545" i="18"/>
  <c r="R546" i="18"/>
  <c r="R547" i="18"/>
  <c r="R548" i="18"/>
  <c r="R549" i="18"/>
  <c r="R550" i="18"/>
  <c r="R551" i="18"/>
  <c r="R552" i="18"/>
  <c r="R553" i="18"/>
  <c r="R554" i="18"/>
  <c r="R555" i="18"/>
  <c r="R556" i="18"/>
  <c r="R557" i="18"/>
  <c r="R558" i="18"/>
  <c r="R559" i="18"/>
  <c r="R560" i="18"/>
  <c r="R561" i="18"/>
  <c r="R562" i="18"/>
  <c r="R563" i="18"/>
  <c r="R564" i="18"/>
  <c r="R565" i="18"/>
  <c r="R566" i="18"/>
  <c r="R567" i="18"/>
  <c r="R568" i="18"/>
  <c r="R569" i="18"/>
  <c r="R570" i="18"/>
  <c r="R571" i="18"/>
  <c r="R572" i="18"/>
  <c r="R573" i="18"/>
  <c r="R574" i="18"/>
  <c r="R575" i="18"/>
  <c r="R576" i="18"/>
  <c r="R577" i="18"/>
  <c r="R578" i="18"/>
  <c r="R579" i="18"/>
  <c r="R580" i="18"/>
  <c r="R581" i="18"/>
  <c r="R582" i="18"/>
  <c r="R583" i="18"/>
  <c r="R584" i="18"/>
  <c r="R585" i="18"/>
  <c r="R586" i="18"/>
  <c r="R10" i="18"/>
  <c r="S10" i="18" s="1"/>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O40" i="18"/>
  <c r="O41" i="18"/>
  <c r="O42" i="18"/>
  <c r="O43" i="18"/>
  <c r="O44" i="18"/>
  <c r="O45" i="18"/>
  <c r="O46" i="18"/>
  <c r="O47" i="18"/>
  <c r="O48" i="18"/>
  <c r="O49" i="18"/>
  <c r="O50" i="18"/>
  <c r="O51" i="18"/>
  <c r="O52" i="18"/>
  <c r="O53" i="18"/>
  <c r="O54" i="18"/>
  <c r="O55" i="18"/>
  <c r="O56" i="18"/>
  <c r="O57" i="18"/>
  <c r="O58" i="18"/>
  <c r="O59" i="18"/>
  <c r="O60" i="18"/>
  <c r="O61" i="18"/>
  <c r="O62" i="18"/>
  <c r="O63" i="18"/>
  <c r="O64" i="18"/>
  <c r="O65" i="18"/>
  <c r="O66" i="18"/>
  <c r="O67" i="18"/>
  <c r="O68" i="18"/>
  <c r="O69" i="18"/>
  <c r="O70" i="18"/>
  <c r="O71" i="18"/>
  <c r="O72" i="18"/>
  <c r="O73" i="18"/>
  <c r="O74" i="18"/>
  <c r="O75" i="18"/>
  <c r="O76" i="18"/>
  <c r="O77" i="18"/>
  <c r="O78" i="18"/>
  <c r="O79" i="18"/>
  <c r="O80" i="18"/>
  <c r="O81" i="18"/>
  <c r="O82" i="18"/>
  <c r="O83" i="18"/>
  <c r="O84" i="18"/>
  <c r="O85" i="18"/>
  <c r="O86" i="18"/>
  <c r="O87" i="18"/>
  <c r="O88" i="18"/>
  <c r="O89" i="18"/>
  <c r="O90" i="18"/>
  <c r="O91" i="18"/>
  <c r="O92" i="18"/>
  <c r="O93" i="18"/>
  <c r="O94" i="18"/>
  <c r="O95" i="18"/>
  <c r="O96" i="18"/>
  <c r="O97" i="18"/>
  <c r="O98" i="18"/>
  <c r="O99" i="18"/>
  <c r="O100" i="18"/>
  <c r="O101" i="18"/>
  <c r="O102" i="18"/>
  <c r="O103" i="18"/>
  <c r="O104" i="18"/>
  <c r="O105" i="18"/>
  <c r="O106" i="18"/>
  <c r="O107" i="18"/>
  <c r="O108" i="18"/>
  <c r="O109" i="18"/>
  <c r="O110" i="18"/>
  <c r="O111" i="18"/>
  <c r="O112" i="18"/>
  <c r="O113" i="18"/>
  <c r="O114" i="18"/>
  <c r="O115" i="18"/>
  <c r="O116" i="18"/>
  <c r="O117" i="18"/>
  <c r="O118" i="18"/>
  <c r="O119" i="18"/>
  <c r="O120" i="18"/>
  <c r="O121" i="18"/>
  <c r="O122" i="18"/>
  <c r="O123" i="18"/>
  <c r="O124" i="18"/>
  <c r="O125" i="18"/>
  <c r="O126" i="18"/>
  <c r="O127" i="18"/>
  <c r="O128" i="18"/>
  <c r="O129" i="18"/>
  <c r="O130" i="18"/>
  <c r="O131" i="18"/>
  <c r="O132" i="18"/>
  <c r="O133" i="18"/>
  <c r="O134" i="18"/>
  <c r="O135" i="18"/>
  <c r="O136" i="18"/>
  <c r="O137" i="18"/>
  <c r="O138" i="18"/>
  <c r="O139" i="18"/>
  <c r="O140" i="18"/>
  <c r="O141" i="18"/>
  <c r="O142" i="18"/>
  <c r="O143" i="18"/>
  <c r="O144" i="18"/>
  <c r="O145" i="18"/>
  <c r="O146" i="18"/>
  <c r="O147" i="18"/>
  <c r="O148" i="18"/>
  <c r="O149" i="18"/>
  <c r="O150" i="18"/>
  <c r="O151" i="18"/>
  <c r="O152" i="18"/>
  <c r="O153" i="18"/>
  <c r="O154" i="18"/>
  <c r="O155" i="18"/>
  <c r="O156" i="18"/>
  <c r="O157" i="18"/>
  <c r="O158" i="18"/>
  <c r="O159" i="18"/>
  <c r="O160" i="18"/>
  <c r="O161" i="18"/>
  <c r="O162" i="18"/>
  <c r="O163" i="18"/>
  <c r="O164" i="18"/>
  <c r="O165" i="18"/>
  <c r="O166" i="18"/>
  <c r="O167" i="18"/>
  <c r="O168" i="18"/>
  <c r="O169" i="18"/>
  <c r="O170" i="18"/>
  <c r="O171" i="18"/>
  <c r="O172" i="18"/>
  <c r="O173" i="18"/>
  <c r="O174" i="18"/>
  <c r="O175" i="18"/>
  <c r="O176" i="18"/>
  <c r="O177" i="18"/>
  <c r="O178" i="18"/>
  <c r="O179" i="18"/>
  <c r="O180" i="18"/>
  <c r="O181" i="18"/>
  <c r="O182" i="18"/>
  <c r="O183" i="18"/>
  <c r="O184" i="18"/>
  <c r="O185" i="18"/>
  <c r="O186" i="18"/>
  <c r="O187" i="18"/>
  <c r="O188" i="18"/>
  <c r="O189" i="18"/>
  <c r="O190" i="18"/>
  <c r="O191" i="18"/>
  <c r="O192" i="18"/>
  <c r="O193" i="18"/>
  <c r="O194" i="18"/>
  <c r="O195" i="18"/>
  <c r="O196" i="18"/>
  <c r="O197" i="18"/>
  <c r="O198" i="18"/>
  <c r="O199" i="18"/>
  <c r="O200" i="18"/>
  <c r="O201" i="18"/>
  <c r="O202" i="18"/>
  <c r="O203" i="18"/>
  <c r="O204" i="18"/>
  <c r="O205" i="18"/>
  <c r="O206" i="18"/>
  <c r="O207" i="18"/>
  <c r="O208" i="18"/>
  <c r="O209" i="18"/>
  <c r="O210" i="18"/>
  <c r="O211" i="18"/>
  <c r="O212" i="18"/>
  <c r="O213" i="18"/>
  <c r="O214" i="18"/>
  <c r="O215" i="18"/>
  <c r="O216" i="18"/>
  <c r="O217" i="18"/>
  <c r="O218" i="18"/>
  <c r="O219" i="18"/>
  <c r="O220" i="18"/>
  <c r="O221" i="18"/>
  <c r="O222" i="18"/>
  <c r="O223" i="18"/>
  <c r="O224" i="18"/>
  <c r="O225" i="18"/>
  <c r="O226" i="18"/>
  <c r="O227" i="18"/>
  <c r="O228" i="18"/>
  <c r="O229" i="18"/>
  <c r="O230" i="18"/>
  <c r="O231" i="18"/>
  <c r="O232" i="18"/>
  <c r="O233" i="18"/>
  <c r="O234" i="18"/>
  <c r="O235" i="18"/>
  <c r="O236" i="18"/>
  <c r="O237" i="18"/>
  <c r="O238" i="18"/>
  <c r="O239" i="18"/>
  <c r="O240" i="18"/>
  <c r="O241" i="18"/>
  <c r="O242" i="18"/>
  <c r="O243" i="18"/>
  <c r="O244" i="18"/>
  <c r="O245" i="18"/>
  <c r="O246" i="18"/>
  <c r="O247" i="18"/>
  <c r="O248" i="18"/>
  <c r="O249" i="18"/>
  <c r="O250" i="18"/>
  <c r="O251" i="18"/>
  <c r="O252" i="18"/>
  <c r="O253" i="18"/>
  <c r="O254" i="18"/>
  <c r="O255" i="18"/>
  <c r="O256" i="18"/>
  <c r="O257" i="18"/>
  <c r="O258" i="18"/>
  <c r="O259" i="18"/>
  <c r="O260" i="18"/>
  <c r="O261" i="18"/>
  <c r="O262" i="18"/>
  <c r="O263" i="18"/>
  <c r="O264" i="18"/>
  <c r="O265" i="18"/>
  <c r="O266" i="18"/>
  <c r="O267" i="18"/>
  <c r="O268" i="18"/>
  <c r="O269" i="18"/>
  <c r="O270" i="18"/>
  <c r="O271" i="18"/>
  <c r="O272" i="18"/>
  <c r="O273" i="18"/>
  <c r="O274" i="18"/>
  <c r="O275" i="18"/>
  <c r="O276" i="18"/>
  <c r="O277" i="18"/>
  <c r="O278" i="18"/>
  <c r="O279" i="18"/>
  <c r="O280" i="18"/>
  <c r="O281" i="18"/>
  <c r="O282" i="18"/>
  <c r="O283" i="18"/>
  <c r="O284" i="18"/>
  <c r="O285" i="18"/>
  <c r="O286" i="18"/>
  <c r="O287" i="18"/>
  <c r="O288" i="18"/>
  <c r="O289" i="18"/>
  <c r="O290" i="18"/>
  <c r="O291" i="18"/>
  <c r="O292" i="18"/>
  <c r="O293" i="18"/>
  <c r="O294" i="18"/>
  <c r="O295" i="18"/>
  <c r="O296" i="18"/>
  <c r="O297" i="18"/>
  <c r="O298" i="18"/>
  <c r="O299" i="18"/>
  <c r="O300" i="18"/>
  <c r="O301" i="18"/>
  <c r="O302" i="18"/>
  <c r="O303" i="18"/>
  <c r="O304" i="18"/>
  <c r="O305" i="18"/>
  <c r="O306" i="18"/>
  <c r="O307" i="18"/>
  <c r="O308" i="18"/>
  <c r="O309" i="18"/>
  <c r="O310" i="18"/>
  <c r="O311" i="18"/>
  <c r="O312" i="18"/>
  <c r="O313" i="18"/>
  <c r="O314" i="18"/>
  <c r="O315" i="18"/>
  <c r="O316" i="18"/>
  <c r="O317" i="18"/>
  <c r="O318" i="18"/>
  <c r="O319" i="18"/>
  <c r="O320" i="18"/>
  <c r="O321" i="18"/>
  <c r="O322" i="18"/>
  <c r="O323" i="18"/>
  <c r="O324" i="18"/>
  <c r="O325" i="18"/>
  <c r="O326" i="18"/>
  <c r="O327" i="18"/>
  <c r="O328" i="18"/>
  <c r="O329" i="18"/>
  <c r="O330" i="18"/>
  <c r="O331" i="18"/>
  <c r="O332" i="18"/>
  <c r="O333" i="18"/>
  <c r="O334" i="18"/>
  <c r="O335" i="18"/>
  <c r="O336" i="18"/>
  <c r="O337" i="18"/>
  <c r="O338" i="18"/>
  <c r="O339" i="18"/>
  <c r="O340" i="18"/>
  <c r="O341" i="18"/>
  <c r="O342" i="18"/>
  <c r="O343" i="18"/>
  <c r="O344" i="18"/>
  <c r="O345" i="18"/>
  <c r="O346" i="18"/>
  <c r="O347" i="18"/>
  <c r="O348" i="18"/>
  <c r="O349" i="18"/>
  <c r="O350" i="18"/>
  <c r="O351" i="18"/>
  <c r="O352" i="18"/>
  <c r="O353" i="18"/>
  <c r="O354" i="18"/>
  <c r="O355" i="18"/>
  <c r="O356" i="18"/>
  <c r="O357" i="18"/>
  <c r="O358" i="18"/>
  <c r="O359" i="18"/>
  <c r="O360" i="18"/>
  <c r="O361" i="18"/>
  <c r="O362" i="18"/>
  <c r="O363" i="18"/>
  <c r="O364" i="18"/>
  <c r="O365" i="18"/>
  <c r="O366" i="18"/>
  <c r="O367" i="18"/>
  <c r="O368" i="18"/>
  <c r="O369" i="18"/>
  <c r="O370" i="18"/>
  <c r="O371" i="18"/>
  <c r="O372" i="18"/>
  <c r="O373" i="18"/>
  <c r="O374" i="18"/>
  <c r="O375" i="18"/>
  <c r="O376" i="18"/>
  <c r="O377" i="18"/>
  <c r="O378" i="18"/>
  <c r="O379" i="18"/>
  <c r="O380" i="18"/>
  <c r="O381" i="18"/>
  <c r="O382" i="18"/>
  <c r="O383" i="18"/>
  <c r="O384" i="18"/>
  <c r="O385" i="18"/>
  <c r="O386" i="18"/>
  <c r="O387" i="18"/>
  <c r="O388" i="18"/>
  <c r="O389" i="18"/>
  <c r="O390" i="18"/>
  <c r="O391" i="18"/>
  <c r="O392" i="18"/>
  <c r="O393" i="18"/>
  <c r="O394" i="18"/>
  <c r="O395" i="18"/>
  <c r="O396" i="18"/>
  <c r="O397" i="18"/>
  <c r="O398" i="18"/>
  <c r="O399" i="18"/>
  <c r="O400" i="18"/>
  <c r="O401" i="18"/>
  <c r="O402" i="18"/>
  <c r="O403" i="18"/>
  <c r="O404" i="18"/>
  <c r="O405" i="18"/>
  <c r="O406" i="18"/>
  <c r="O407" i="18"/>
  <c r="O408" i="18"/>
  <c r="O409" i="18"/>
  <c r="O410" i="18"/>
  <c r="O411" i="18"/>
  <c r="O412" i="18"/>
  <c r="O413" i="18"/>
  <c r="O414" i="18"/>
  <c r="O415" i="18"/>
  <c r="O416" i="18"/>
  <c r="O417" i="18"/>
  <c r="O418" i="18"/>
  <c r="O419" i="18"/>
  <c r="O420" i="18"/>
  <c r="O421" i="18"/>
  <c r="O422" i="18"/>
  <c r="O423" i="18"/>
  <c r="O424" i="18"/>
  <c r="O425" i="18"/>
  <c r="O426" i="18"/>
  <c r="O427" i="18"/>
  <c r="O428" i="18"/>
  <c r="O429" i="18"/>
  <c r="O430" i="18"/>
  <c r="O431" i="18"/>
  <c r="O432" i="18"/>
  <c r="O433" i="18"/>
  <c r="O434" i="18"/>
  <c r="O435" i="18"/>
  <c r="O436" i="18"/>
  <c r="O437" i="18"/>
  <c r="O438" i="18"/>
  <c r="O439" i="18"/>
  <c r="O440" i="18"/>
  <c r="O441" i="18"/>
  <c r="O442" i="18"/>
  <c r="O443" i="18"/>
  <c r="O444" i="18"/>
  <c r="O445" i="18"/>
  <c r="O446" i="18"/>
  <c r="O447" i="18"/>
  <c r="O448" i="18"/>
  <c r="O449" i="18"/>
  <c r="O450" i="18"/>
  <c r="O451" i="18"/>
  <c r="O452" i="18"/>
  <c r="O453" i="18"/>
  <c r="O454" i="18"/>
  <c r="O455" i="18"/>
  <c r="O456" i="18"/>
  <c r="O457" i="18"/>
  <c r="O458" i="18"/>
  <c r="O459" i="18"/>
  <c r="O460" i="18"/>
  <c r="O461" i="18"/>
  <c r="O462" i="18"/>
  <c r="O463" i="18"/>
  <c r="O464" i="18"/>
  <c r="O465" i="18"/>
  <c r="O466" i="18"/>
  <c r="O467" i="18"/>
  <c r="O468" i="18"/>
  <c r="O469" i="18"/>
  <c r="O470" i="18"/>
  <c r="O471" i="18"/>
  <c r="O472" i="18"/>
  <c r="O473" i="18"/>
  <c r="O474" i="18"/>
  <c r="O475" i="18"/>
  <c r="O476" i="18"/>
  <c r="O477" i="18"/>
  <c r="O478" i="18"/>
  <c r="O479" i="18"/>
  <c r="O480" i="18"/>
  <c r="O481" i="18"/>
  <c r="O482" i="18"/>
  <c r="O483" i="18"/>
  <c r="O484" i="18"/>
  <c r="O485" i="18"/>
  <c r="O486" i="18"/>
  <c r="O487" i="18"/>
  <c r="O488" i="18"/>
  <c r="O489" i="18"/>
  <c r="O490" i="18"/>
  <c r="O491" i="18"/>
  <c r="O492" i="18"/>
  <c r="O493" i="18"/>
  <c r="O494" i="18"/>
  <c r="O495" i="18"/>
  <c r="O496" i="18"/>
  <c r="O497" i="18"/>
  <c r="O498" i="18"/>
  <c r="O499" i="18"/>
  <c r="O500" i="18"/>
  <c r="O501" i="18"/>
  <c r="O502" i="18"/>
  <c r="O503" i="18"/>
  <c r="O504" i="18"/>
  <c r="O505" i="18"/>
  <c r="O506" i="18"/>
  <c r="O507" i="18"/>
  <c r="O508" i="18"/>
  <c r="O509" i="18"/>
  <c r="O510" i="18"/>
  <c r="O511" i="18"/>
  <c r="O512" i="18"/>
  <c r="O513" i="18"/>
  <c r="O514" i="18"/>
  <c r="O515" i="18"/>
  <c r="O516" i="18"/>
  <c r="O517" i="18"/>
  <c r="O518" i="18"/>
  <c r="O519" i="18"/>
  <c r="O520" i="18"/>
  <c r="O521" i="18"/>
  <c r="O522" i="18"/>
  <c r="O523" i="18"/>
  <c r="O524" i="18"/>
  <c r="O525" i="18"/>
  <c r="O526" i="18"/>
  <c r="O527" i="18"/>
  <c r="O528" i="18"/>
  <c r="O529" i="18"/>
  <c r="O530" i="18"/>
  <c r="O531" i="18"/>
  <c r="O532" i="18"/>
  <c r="O533" i="18"/>
  <c r="O534" i="18"/>
  <c r="O535" i="18"/>
  <c r="O536" i="18"/>
  <c r="O537" i="18"/>
  <c r="O538" i="18"/>
  <c r="O539" i="18"/>
  <c r="O540" i="18"/>
  <c r="O541" i="18"/>
  <c r="O542" i="18"/>
  <c r="O543" i="18"/>
  <c r="O544" i="18"/>
  <c r="O545" i="18"/>
  <c r="O546" i="18"/>
  <c r="O547" i="18"/>
  <c r="O548" i="18"/>
  <c r="O549" i="18"/>
  <c r="O550" i="18"/>
  <c r="O551" i="18"/>
  <c r="O552" i="18"/>
  <c r="O553" i="18"/>
  <c r="O554" i="18"/>
  <c r="O555" i="18"/>
  <c r="O556" i="18"/>
  <c r="O557" i="18"/>
  <c r="O558" i="18"/>
  <c r="O559" i="18"/>
  <c r="O560" i="18"/>
  <c r="O561" i="18"/>
  <c r="O562" i="18"/>
  <c r="O563" i="18"/>
  <c r="O564" i="18"/>
  <c r="O565" i="18"/>
  <c r="O566" i="18"/>
  <c r="O567" i="18"/>
  <c r="O568" i="18"/>
  <c r="O569" i="18"/>
  <c r="O570" i="18"/>
  <c r="O571" i="18"/>
  <c r="O572" i="18"/>
  <c r="O573" i="18"/>
  <c r="O574" i="18"/>
  <c r="O575" i="18"/>
  <c r="O576" i="18"/>
  <c r="O577" i="18"/>
  <c r="O578" i="18"/>
  <c r="O579" i="18"/>
  <c r="O580" i="18"/>
  <c r="O581" i="18"/>
  <c r="O582" i="18"/>
  <c r="O583" i="18"/>
  <c r="O584" i="18"/>
  <c r="O585" i="18"/>
  <c r="O586" i="18"/>
  <c r="O10" i="18"/>
  <c r="P10" i="18" s="1"/>
  <c r="L586" i="18"/>
  <c r="L585" i="18"/>
  <c r="L584" i="18"/>
  <c r="L583" i="18"/>
  <c r="L582" i="18"/>
  <c r="L581" i="18"/>
  <c r="L580" i="18"/>
  <c r="L579" i="18"/>
  <c r="L578" i="18"/>
  <c r="L577" i="18"/>
  <c r="L576" i="18"/>
  <c r="L575" i="18"/>
  <c r="L574" i="18"/>
  <c r="L573" i="18"/>
  <c r="L572" i="18"/>
  <c r="L571" i="18"/>
  <c r="L570" i="18"/>
  <c r="L569" i="18"/>
  <c r="L568" i="18"/>
  <c r="L567" i="18"/>
  <c r="L566" i="18"/>
  <c r="L565" i="18"/>
  <c r="L564" i="18"/>
  <c r="L563" i="18"/>
  <c r="L562" i="18"/>
  <c r="L561" i="18"/>
  <c r="L560" i="18"/>
  <c r="L559" i="18"/>
  <c r="L558" i="18"/>
  <c r="L557" i="18"/>
  <c r="L556" i="18"/>
  <c r="L555" i="18"/>
  <c r="L554" i="18"/>
  <c r="L553" i="18"/>
  <c r="L552" i="18"/>
  <c r="L551" i="18"/>
  <c r="L550" i="18"/>
  <c r="L549" i="18"/>
  <c r="L548" i="18"/>
  <c r="L547" i="18"/>
  <c r="L546" i="18"/>
  <c r="L545" i="18"/>
  <c r="L544" i="18"/>
  <c r="L543" i="18"/>
  <c r="L542" i="18"/>
  <c r="L541" i="18"/>
  <c r="L540" i="18"/>
  <c r="L539" i="18"/>
  <c r="L538" i="18"/>
  <c r="L537" i="18"/>
  <c r="L536" i="18"/>
  <c r="L535" i="18"/>
  <c r="L534" i="18"/>
  <c r="L533" i="18"/>
  <c r="L532" i="18"/>
  <c r="L531" i="18"/>
  <c r="L530" i="18"/>
  <c r="L529" i="18"/>
  <c r="L528" i="18"/>
  <c r="L527" i="18"/>
  <c r="L526" i="18"/>
  <c r="L525" i="18"/>
  <c r="L524" i="18"/>
  <c r="L523" i="18"/>
  <c r="L522" i="18"/>
  <c r="L521" i="18"/>
  <c r="L520" i="18"/>
  <c r="L519" i="18"/>
  <c r="L518" i="18"/>
  <c r="L517" i="18"/>
  <c r="L516" i="18"/>
  <c r="L515" i="18"/>
  <c r="L514" i="18"/>
  <c r="L513" i="18"/>
  <c r="L512" i="18"/>
  <c r="L511" i="18"/>
  <c r="L510" i="18"/>
  <c r="L509" i="18"/>
  <c r="L508" i="18"/>
  <c r="L507" i="18"/>
  <c r="L506" i="18"/>
  <c r="L505" i="18"/>
  <c r="L504" i="18"/>
  <c r="L503" i="18"/>
  <c r="L502" i="18"/>
  <c r="L501" i="18"/>
  <c r="L500" i="18"/>
  <c r="L499" i="18"/>
  <c r="L498" i="18"/>
  <c r="L497" i="18"/>
  <c r="L496" i="18"/>
  <c r="L495" i="18"/>
  <c r="L494" i="18"/>
  <c r="L493" i="18"/>
  <c r="L492" i="18"/>
  <c r="L491" i="18"/>
  <c r="L490" i="18"/>
  <c r="L489" i="18"/>
  <c r="L488" i="18"/>
  <c r="L487" i="18"/>
  <c r="L486" i="18"/>
  <c r="L485" i="18"/>
  <c r="L484" i="18"/>
  <c r="L483" i="18"/>
  <c r="L482" i="18"/>
  <c r="L481" i="18"/>
  <c r="L480" i="18"/>
  <c r="L479" i="18"/>
  <c r="L478" i="18"/>
  <c r="L477" i="18"/>
  <c r="L476" i="18"/>
  <c r="L475" i="18"/>
  <c r="L474" i="18"/>
  <c r="L473" i="18"/>
  <c r="L472" i="18"/>
  <c r="L471" i="18"/>
  <c r="L470" i="18"/>
  <c r="L469" i="18"/>
  <c r="L468" i="18"/>
  <c r="L467" i="18"/>
  <c r="L466" i="18"/>
  <c r="L465" i="18"/>
  <c r="L464" i="18"/>
  <c r="L463" i="18"/>
  <c r="L462" i="18"/>
  <c r="L461" i="18"/>
  <c r="L460" i="18"/>
  <c r="L459" i="18"/>
  <c r="L458" i="18"/>
  <c r="L457" i="18"/>
  <c r="L456" i="18"/>
  <c r="L455" i="18"/>
  <c r="L454" i="18"/>
  <c r="L453" i="18"/>
  <c r="L452" i="18"/>
  <c r="L451" i="18"/>
  <c r="L450" i="18"/>
  <c r="L449" i="18"/>
  <c r="L448" i="18"/>
  <c r="L447" i="18"/>
  <c r="L446" i="18"/>
  <c r="L445" i="18"/>
  <c r="L444" i="18"/>
  <c r="L443" i="18"/>
  <c r="L442" i="18"/>
  <c r="L441" i="18"/>
  <c r="L440" i="18"/>
  <c r="L439" i="18"/>
  <c r="L438" i="18"/>
  <c r="L437" i="18"/>
  <c r="L436" i="18"/>
  <c r="L435" i="18"/>
  <c r="L434" i="18"/>
  <c r="L433" i="18"/>
  <c r="L432" i="18"/>
  <c r="L431" i="18"/>
  <c r="L430" i="18"/>
  <c r="L429" i="18"/>
  <c r="L428" i="18"/>
  <c r="L427" i="18"/>
  <c r="L426" i="18"/>
  <c r="L425" i="18"/>
  <c r="L424" i="18"/>
  <c r="L423" i="18"/>
  <c r="L422" i="18"/>
  <c r="L421" i="18"/>
  <c r="L420" i="18"/>
  <c r="L419" i="18"/>
  <c r="L418" i="18"/>
  <c r="L417" i="18"/>
  <c r="L416" i="18"/>
  <c r="L415" i="18"/>
  <c r="L414" i="18"/>
  <c r="L413" i="18"/>
  <c r="L412" i="18"/>
  <c r="L411" i="18"/>
  <c r="L410" i="18"/>
  <c r="L409" i="18"/>
  <c r="L408" i="18"/>
  <c r="L407" i="18"/>
  <c r="L406" i="18"/>
  <c r="L405" i="18"/>
  <c r="L404" i="18"/>
  <c r="L403" i="18"/>
  <c r="L402" i="18"/>
  <c r="L401" i="18"/>
  <c r="L400" i="18"/>
  <c r="L399" i="18"/>
  <c r="L398" i="18"/>
  <c r="L397" i="18"/>
  <c r="L396" i="18"/>
  <c r="L395" i="18"/>
  <c r="L394" i="18"/>
  <c r="L393" i="18"/>
  <c r="L392" i="18"/>
  <c r="L391" i="18"/>
  <c r="L390" i="18"/>
  <c r="L389" i="18"/>
  <c r="L388" i="18"/>
  <c r="L387" i="18"/>
  <c r="L386" i="18"/>
  <c r="L385" i="18"/>
  <c r="L384" i="18"/>
  <c r="L383" i="18"/>
  <c r="L382" i="18"/>
  <c r="L381" i="18"/>
  <c r="L380" i="18"/>
  <c r="L379" i="18"/>
  <c r="L378" i="18"/>
  <c r="L377" i="18"/>
  <c r="L376" i="18"/>
  <c r="L375" i="18"/>
  <c r="L374" i="18"/>
  <c r="L373" i="18"/>
  <c r="L372" i="18"/>
  <c r="L371" i="18"/>
  <c r="L370" i="18"/>
  <c r="L369" i="18"/>
  <c r="L368" i="18"/>
  <c r="L367" i="18"/>
  <c r="L366" i="18"/>
  <c r="L365" i="18"/>
  <c r="L364" i="18"/>
  <c r="L363" i="18"/>
  <c r="L362" i="18"/>
  <c r="L361" i="18"/>
  <c r="L360" i="18"/>
  <c r="L359" i="18"/>
  <c r="L358" i="18"/>
  <c r="L357" i="18"/>
  <c r="L356" i="18"/>
  <c r="L355" i="18"/>
  <c r="L354" i="18"/>
  <c r="L353" i="18"/>
  <c r="L352" i="18"/>
  <c r="L351" i="18"/>
  <c r="L350" i="18"/>
  <c r="L349" i="18"/>
  <c r="L348" i="18"/>
  <c r="L347" i="18"/>
  <c r="L346" i="18"/>
  <c r="L345" i="18"/>
  <c r="L344" i="18"/>
  <c r="L343" i="18"/>
  <c r="L342" i="18"/>
  <c r="L341" i="18"/>
  <c r="L340" i="18"/>
  <c r="L339" i="18"/>
  <c r="L338" i="18"/>
  <c r="L337" i="18"/>
  <c r="L336" i="18"/>
  <c r="L335" i="18"/>
  <c r="L334" i="18"/>
  <c r="L333" i="18"/>
  <c r="L332" i="18"/>
  <c r="L331" i="18"/>
  <c r="L330" i="18"/>
  <c r="L329" i="18"/>
  <c r="L328" i="18"/>
  <c r="L327" i="18"/>
  <c r="L326" i="18"/>
  <c r="L325" i="18"/>
  <c r="L324" i="18"/>
  <c r="L323" i="18"/>
  <c r="L322" i="18"/>
  <c r="L321" i="18"/>
  <c r="L320" i="18"/>
  <c r="L319" i="18"/>
  <c r="L318" i="18"/>
  <c r="L317" i="18"/>
  <c r="L316" i="18"/>
  <c r="L315" i="18"/>
  <c r="L314" i="18"/>
  <c r="L313" i="18"/>
  <c r="L312" i="18"/>
  <c r="L311" i="18"/>
  <c r="L310" i="18"/>
  <c r="L309" i="18"/>
  <c r="L308" i="18"/>
  <c r="L307" i="18"/>
  <c r="L306" i="18"/>
  <c r="L305" i="18"/>
  <c r="L304" i="18"/>
  <c r="L303" i="18"/>
  <c r="L302" i="18"/>
  <c r="L301" i="18"/>
  <c r="L300" i="18"/>
  <c r="L299" i="18"/>
  <c r="L298" i="18"/>
  <c r="L297" i="18"/>
  <c r="L296" i="18"/>
  <c r="L295" i="18"/>
  <c r="L294" i="18"/>
  <c r="L293" i="18"/>
  <c r="L292" i="18"/>
  <c r="L291" i="18"/>
  <c r="L290" i="18"/>
  <c r="L289" i="18"/>
  <c r="L288" i="18"/>
  <c r="L287" i="18"/>
  <c r="L286" i="18"/>
  <c r="L285" i="18"/>
  <c r="L284" i="18"/>
  <c r="L283" i="18"/>
  <c r="L282" i="18"/>
  <c r="L281" i="18"/>
  <c r="L280" i="18"/>
  <c r="L279" i="18"/>
  <c r="L278" i="18"/>
  <c r="L277" i="18"/>
  <c r="L276" i="18"/>
  <c r="L275" i="18"/>
  <c r="L274" i="18"/>
  <c r="L273" i="18"/>
  <c r="L272" i="18"/>
  <c r="L271" i="18"/>
  <c r="L270" i="18"/>
  <c r="L269" i="18"/>
  <c r="L268" i="18"/>
  <c r="L267" i="18"/>
  <c r="L266" i="18"/>
  <c r="L265" i="18"/>
  <c r="L264" i="18"/>
  <c r="L263" i="18"/>
  <c r="L262" i="18"/>
  <c r="L261" i="18"/>
  <c r="L260" i="18"/>
  <c r="L259" i="18"/>
  <c r="L258" i="18"/>
  <c r="L257" i="18"/>
  <c r="L256" i="18"/>
  <c r="L255" i="18"/>
  <c r="L254" i="18"/>
  <c r="L253" i="18"/>
  <c r="L252" i="18"/>
  <c r="L251" i="18"/>
  <c r="L250" i="18"/>
  <c r="L249" i="18"/>
  <c r="L248" i="18"/>
  <c r="L247" i="18"/>
  <c r="L246" i="18"/>
  <c r="L245" i="18"/>
  <c r="L244" i="18"/>
  <c r="L243" i="18"/>
  <c r="L242" i="18"/>
  <c r="L241" i="18"/>
  <c r="L240" i="18"/>
  <c r="L239" i="18"/>
  <c r="L238" i="18"/>
  <c r="L237" i="18"/>
  <c r="L236" i="18"/>
  <c r="L235" i="18"/>
  <c r="L234" i="18"/>
  <c r="L233" i="18"/>
  <c r="L232" i="18"/>
  <c r="L231" i="18"/>
  <c r="L230" i="18"/>
  <c r="L229" i="18"/>
  <c r="L228" i="18"/>
  <c r="L227" i="18"/>
  <c r="L226" i="18"/>
  <c r="L225" i="18"/>
  <c r="L224" i="18"/>
  <c r="L223" i="18"/>
  <c r="L222" i="18"/>
  <c r="L221" i="18"/>
  <c r="L220" i="18"/>
  <c r="L219" i="18"/>
  <c r="L218" i="18"/>
  <c r="L217" i="18"/>
  <c r="L216" i="18"/>
  <c r="L215" i="18"/>
  <c r="L214" i="18"/>
  <c r="L213" i="18"/>
  <c r="L212" i="18"/>
  <c r="L211" i="18"/>
  <c r="L210" i="18"/>
  <c r="L209" i="18"/>
  <c r="L208" i="18"/>
  <c r="L207" i="18"/>
  <c r="L206" i="18"/>
  <c r="L205" i="18"/>
  <c r="L204" i="18"/>
  <c r="L203" i="18"/>
  <c r="L202" i="18"/>
  <c r="L201" i="18"/>
  <c r="L200" i="18"/>
  <c r="L199" i="18"/>
  <c r="L198" i="18"/>
  <c r="L197" i="18"/>
  <c r="L196" i="18"/>
  <c r="L195" i="18"/>
  <c r="L194" i="18"/>
  <c r="L193" i="18"/>
  <c r="L192" i="18"/>
  <c r="L191" i="18"/>
  <c r="L190" i="18"/>
  <c r="L189" i="18"/>
  <c r="L188" i="18"/>
  <c r="L187" i="18"/>
  <c r="L186" i="18"/>
  <c r="L185" i="18"/>
  <c r="L184" i="18"/>
  <c r="L183" i="18"/>
  <c r="L182" i="18"/>
  <c r="L181" i="18"/>
  <c r="L180" i="18"/>
  <c r="L179" i="18"/>
  <c r="L178" i="18"/>
  <c r="L177" i="18"/>
  <c r="L176" i="18"/>
  <c r="L175" i="18"/>
  <c r="L174" i="18"/>
  <c r="L173" i="18"/>
  <c r="L172" i="18"/>
  <c r="L171" i="18"/>
  <c r="L170" i="18"/>
  <c r="L169" i="18"/>
  <c r="L168" i="18"/>
  <c r="L167" i="18"/>
  <c r="L166" i="18"/>
  <c r="L165" i="18"/>
  <c r="L164" i="18"/>
  <c r="L163" i="18"/>
  <c r="L162" i="18"/>
  <c r="L161" i="18"/>
  <c r="L160" i="18"/>
  <c r="L159" i="18"/>
  <c r="L158" i="18"/>
  <c r="L157" i="18"/>
  <c r="L156" i="18"/>
  <c r="L155" i="18"/>
  <c r="L154" i="18"/>
  <c r="L153" i="18"/>
  <c r="L152" i="18"/>
  <c r="L151" i="18"/>
  <c r="L150" i="18"/>
  <c r="L149" i="18"/>
  <c r="L148" i="18"/>
  <c r="L147" i="18"/>
  <c r="L146" i="18"/>
  <c r="L145" i="18"/>
  <c r="L144" i="18"/>
  <c r="L143" i="18"/>
  <c r="L142" i="18"/>
  <c r="L141" i="18"/>
  <c r="L140" i="18"/>
  <c r="L139" i="18"/>
  <c r="L138" i="18"/>
  <c r="L137" i="18"/>
  <c r="L136" i="18"/>
  <c r="L135" i="18"/>
  <c r="L134" i="18"/>
  <c r="L133" i="18"/>
  <c r="L132" i="18"/>
  <c r="L131" i="18"/>
  <c r="L130" i="18"/>
  <c r="L129" i="18"/>
  <c r="L128" i="18"/>
  <c r="L127" i="18"/>
  <c r="L126" i="18"/>
  <c r="L125" i="18"/>
  <c r="L124" i="18"/>
  <c r="L123" i="18"/>
  <c r="L122" i="18"/>
  <c r="L121" i="18"/>
  <c r="L120" i="18"/>
  <c r="L119" i="18"/>
  <c r="L118" i="18"/>
  <c r="L117" i="18"/>
  <c r="L116" i="18"/>
  <c r="L115" i="18"/>
  <c r="L114" i="18"/>
  <c r="L113" i="18"/>
  <c r="L112" i="18"/>
  <c r="L111" i="18"/>
  <c r="L110" i="18"/>
  <c r="L109" i="18"/>
  <c r="L108" i="18"/>
  <c r="L107" i="18"/>
  <c r="L106" i="18"/>
  <c r="L105" i="18"/>
  <c r="L104" i="18"/>
  <c r="L103" i="18"/>
  <c r="L102" i="18"/>
  <c r="L101" i="18"/>
  <c r="L100" i="18"/>
  <c r="L99" i="18"/>
  <c r="L98" i="18"/>
  <c r="L97" i="18"/>
  <c r="L96" i="18"/>
  <c r="L95" i="18"/>
  <c r="L94" i="18"/>
  <c r="L93" i="18"/>
  <c r="L92" i="18"/>
  <c r="L91" i="18"/>
  <c r="L90" i="18"/>
  <c r="L89" i="18"/>
  <c r="L88" i="18"/>
  <c r="L87" i="18"/>
  <c r="L86" i="18"/>
  <c r="L85" i="18"/>
  <c r="L84" i="18"/>
  <c r="L83" i="18"/>
  <c r="L82" i="18"/>
  <c r="L81" i="18"/>
  <c r="L80" i="18"/>
  <c r="L79" i="18"/>
  <c r="L78" i="18"/>
  <c r="L77" i="18"/>
  <c r="L76" i="18"/>
  <c r="L75" i="18"/>
  <c r="L74" i="18"/>
  <c r="L73" i="18"/>
  <c r="L72" i="18"/>
  <c r="L71" i="18"/>
  <c r="L70" i="18"/>
  <c r="L69" i="18"/>
  <c r="L68" i="18"/>
  <c r="L67" i="18"/>
  <c r="L66" i="18"/>
  <c r="L65" i="18"/>
  <c r="L64" i="18"/>
  <c r="L63" i="18"/>
  <c r="L62" i="18"/>
  <c r="L61" i="18"/>
  <c r="L60" i="18"/>
  <c r="L59" i="18"/>
  <c r="L58" i="18"/>
  <c r="L57" i="18"/>
  <c r="L56" i="18"/>
  <c r="L55" i="18"/>
  <c r="L54" i="18"/>
  <c r="L53" i="18"/>
  <c r="L52" i="18"/>
  <c r="L51" i="18"/>
  <c r="L50" i="18"/>
  <c r="L49" i="18"/>
  <c r="L48" i="18"/>
  <c r="L47" i="18"/>
  <c r="L46" i="18"/>
  <c r="L45" i="18"/>
  <c r="L44" i="18"/>
  <c r="L43" i="18"/>
  <c r="L42" i="18"/>
  <c r="L41" i="18"/>
  <c r="L40" i="18"/>
  <c r="L39" i="18"/>
  <c r="L38" i="18"/>
  <c r="L37" i="18"/>
  <c r="L36" i="18"/>
  <c r="L35" i="18"/>
  <c r="L34" i="18"/>
  <c r="L33" i="18"/>
  <c r="L32" i="18"/>
  <c r="L31" i="18"/>
  <c r="L30" i="18"/>
  <c r="L29" i="18"/>
  <c r="L28" i="18"/>
  <c r="L27" i="18"/>
  <c r="L26" i="18"/>
  <c r="L25" i="18"/>
  <c r="L24" i="18"/>
  <c r="L23" i="18"/>
  <c r="L22" i="18"/>
  <c r="L21" i="18"/>
  <c r="L20" i="18"/>
  <c r="L19" i="18"/>
  <c r="L18" i="18"/>
  <c r="L17" i="18"/>
  <c r="L16" i="18"/>
  <c r="L15" i="18"/>
  <c r="L14" i="18"/>
  <c r="L13" i="18"/>
  <c r="L12" i="18"/>
  <c r="L11" i="18"/>
  <c r="L10" i="18"/>
  <c r="V10" i="18" l="1"/>
  <c r="W10" i="18" s="1"/>
  <c r="T10" i="18"/>
  <c r="Q10" i="18"/>
  <c r="V178" i="18"/>
  <c r="W178" i="18" s="1"/>
  <c r="V37" i="18"/>
  <c r="W37" i="18" s="1"/>
  <c r="V29" i="18"/>
  <c r="W29" i="18" s="1"/>
  <c r="V21" i="18"/>
  <c r="W21" i="18" s="1"/>
  <c r="V13" i="18"/>
  <c r="W13" i="18" s="1"/>
  <c r="V81" i="18"/>
  <c r="W81" i="18" s="1"/>
  <c r="V57" i="18"/>
  <c r="W57" i="18" s="1"/>
  <c r="V41" i="18"/>
  <c r="W41" i="18" s="1"/>
  <c r="V17" i="18"/>
  <c r="W17" i="18" s="1"/>
  <c r="V73" i="18"/>
  <c r="W73" i="18" s="1"/>
  <c r="V65" i="18"/>
  <c r="W65" i="18" s="1"/>
  <c r="V49" i="18"/>
  <c r="W49" i="18" s="1"/>
  <c r="V33" i="18"/>
  <c r="W33" i="18" s="1"/>
  <c r="V25" i="18"/>
  <c r="W25" i="18" s="1"/>
  <c r="V583" i="18"/>
  <c r="W583" i="18" s="1"/>
  <c r="V575" i="18"/>
  <c r="W575" i="18" s="1"/>
  <c r="V567" i="18"/>
  <c r="W567" i="18" s="1"/>
  <c r="V559" i="18"/>
  <c r="W559" i="18" s="1"/>
  <c r="V551" i="18"/>
  <c r="W551" i="18" s="1"/>
  <c r="V543" i="18"/>
  <c r="W543" i="18" s="1"/>
  <c r="V535" i="18"/>
  <c r="W535" i="18" s="1"/>
  <c r="V527" i="18"/>
  <c r="W527" i="18" s="1"/>
  <c r="V519" i="18"/>
  <c r="W519" i="18" s="1"/>
  <c r="V511" i="18"/>
  <c r="W511" i="18" s="1"/>
  <c r="V503" i="18"/>
  <c r="W503" i="18" s="1"/>
  <c r="V495" i="18"/>
  <c r="W495" i="18" s="1"/>
  <c r="V487" i="18"/>
  <c r="W487" i="18" s="1"/>
  <c r="V479" i="18"/>
  <c r="W479" i="18" s="1"/>
  <c r="V471" i="18"/>
  <c r="W471" i="18" s="1"/>
  <c r="V463" i="18"/>
  <c r="W463" i="18" s="1"/>
  <c r="V455" i="18"/>
  <c r="W455" i="18" s="1"/>
  <c r="V447" i="18"/>
  <c r="W447" i="18" s="1"/>
  <c r="V439" i="18"/>
  <c r="W439" i="18" s="1"/>
  <c r="V431" i="18"/>
  <c r="W431" i="18" s="1"/>
  <c r="V423" i="18"/>
  <c r="W423" i="18" s="1"/>
  <c r="V415" i="18"/>
  <c r="W415" i="18" s="1"/>
  <c r="V407" i="18"/>
  <c r="W407" i="18" s="1"/>
  <c r="V399" i="18"/>
  <c r="W399" i="18" s="1"/>
  <c r="V391" i="18"/>
  <c r="W391" i="18" s="1"/>
  <c r="V383" i="18"/>
  <c r="W383" i="18" s="1"/>
  <c r="V375" i="18"/>
  <c r="W375" i="18" s="1"/>
  <c r="V367" i="18"/>
  <c r="W367" i="18" s="1"/>
  <c r="V359" i="18"/>
  <c r="W359" i="18" s="1"/>
  <c r="V351" i="18"/>
  <c r="W351" i="18" s="1"/>
  <c r="V343" i="18"/>
  <c r="W343" i="18" s="1"/>
  <c r="V335" i="18"/>
  <c r="W335" i="18" s="1"/>
  <c r="V327" i="18"/>
  <c r="W327" i="18" s="1"/>
  <c r="V319" i="18"/>
  <c r="W319" i="18" s="1"/>
  <c r="V311" i="18"/>
  <c r="W311" i="18" s="1"/>
  <c r="V303" i="18"/>
  <c r="W303" i="18" s="1"/>
  <c r="V295" i="18"/>
  <c r="W295" i="18" s="1"/>
  <c r="V287" i="18"/>
  <c r="W287" i="18" s="1"/>
  <c r="V279" i="18"/>
  <c r="W279" i="18" s="1"/>
  <c r="V271" i="18"/>
  <c r="W271" i="18" s="1"/>
  <c r="V263" i="18"/>
  <c r="W263" i="18" s="1"/>
  <c r="V255" i="18"/>
  <c r="W255" i="18" s="1"/>
  <c r="V247" i="18"/>
  <c r="W247" i="18" s="1"/>
  <c r="V239" i="18"/>
  <c r="W239" i="18" s="1"/>
  <c r="V231" i="18"/>
  <c r="W231" i="18" s="1"/>
  <c r="V223" i="18"/>
  <c r="W223" i="18" s="1"/>
  <c r="V215" i="18"/>
  <c r="W215" i="18" s="1"/>
  <c r="V207" i="18"/>
  <c r="W207" i="18" s="1"/>
  <c r="V199" i="18"/>
  <c r="W199" i="18" s="1"/>
  <c r="V191" i="18"/>
  <c r="W191" i="18" s="1"/>
  <c r="V183" i="18"/>
  <c r="W183" i="18" s="1"/>
  <c r="V175" i="18"/>
  <c r="W175" i="18" s="1"/>
  <c r="V167" i="18"/>
  <c r="W167" i="18" s="1"/>
  <c r="V159" i="18"/>
  <c r="W159" i="18" s="1"/>
  <c r="V151" i="18"/>
  <c r="W151" i="18" s="1"/>
  <c r="V143" i="18"/>
  <c r="W143" i="18" s="1"/>
  <c r="V135" i="18"/>
  <c r="W135" i="18" s="1"/>
  <c r="V127" i="18"/>
  <c r="W127" i="18" s="1"/>
  <c r="V119" i="18"/>
  <c r="W119" i="18" s="1"/>
  <c r="V111" i="18"/>
  <c r="W111" i="18" s="1"/>
  <c r="V103" i="18"/>
  <c r="W103" i="18" s="1"/>
  <c r="V95" i="18"/>
  <c r="W95" i="18" s="1"/>
  <c r="V87" i="18"/>
  <c r="W87" i="18" s="1"/>
  <c r="V79" i="18"/>
  <c r="W79" i="18" s="1"/>
  <c r="V71" i="18"/>
  <c r="W71" i="18" s="1"/>
  <c r="V63" i="18"/>
  <c r="W63" i="18" s="1"/>
  <c r="V55" i="18"/>
  <c r="W55" i="18" s="1"/>
  <c r="V47" i="18"/>
  <c r="W47" i="18" s="1"/>
  <c r="V39" i="18"/>
  <c r="W39" i="18" s="1"/>
  <c r="V31" i="18"/>
  <c r="W31" i="18" s="1"/>
  <c r="V23" i="18"/>
  <c r="W23" i="18" s="1"/>
  <c r="V15" i="18"/>
  <c r="W15" i="18" s="1"/>
  <c r="V581" i="18"/>
  <c r="W581" i="18" s="1"/>
  <c r="V573" i="18"/>
  <c r="W573" i="18" s="1"/>
  <c r="V565" i="18"/>
  <c r="W565" i="18" s="1"/>
  <c r="V557" i="18"/>
  <c r="W557" i="18" s="1"/>
  <c r="V549" i="18"/>
  <c r="W549" i="18" s="1"/>
  <c r="V541" i="18"/>
  <c r="W541" i="18" s="1"/>
  <c r="V533" i="18"/>
  <c r="W533" i="18" s="1"/>
  <c r="V525" i="18"/>
  <c r="W525" i="18" s="1"/>
  <c r="V517" i="18"/>
  <c r="W517" i="18" s="1"/>
  <c r="V509" i="18"/>
  <c r="W509" i="18" s="1"/>
  <c r="V501" i="18"/>
  <c r="W501" i="18" s="1"/>
  <c r="V493" i="18"/>
  <c r="W493" i="18" s="1"/>
  <c r="V485" i="18"/>
  <c r="W485" i="18" s="1"/>
  <c r="V477" i="18"/>
  <c r="W477" i="18" s="1"/>
  <c r="V469" i="18"/>
  <c r="W469" i="18" s="1"/>
  <c r="V461" i="18"/>
  <c r="W461" i="18" s="1"/>
  <c r="V453" i="18"/>
  <c r="W453" i="18" s="1"/>
  <c r="V445" i="18"/>
  <c r="W445" i="18" s="1"/>
  <c r="V437" i="18"/>
  <c r="W437" i="18" s="1"/>
  <c r="V429" i="18"/>
  <c r="W429" i="18" s="1"/>
  <c r="V421" i="18"/>
  <c r="W421" i="18" s="1"/>
  <c r="V413" i="18"/>
  <c r="W413" i="18" s="1"/>
  <c r="V405" i="18"/>
  <c r="W405" i="18" s="1"/>
  <c r="V397" i="18"/>
  <c r="W397" i="18" s="1"/>
  <c r="V389" i="18"/>
  <c r="W389" i="18" s="1"/>
  <c r="V381" i="18"/>
  <c r="W381" i="18" s="1"/>
  <c r="V373" i="18"/>
  <c r="W373" i="18" s="1"/>
  <c r="V365" i="18"/>
  <c r="W365" i="18" s="1"/>
  <c r="V357" i="18"/>
  <c r="W357" i="18" s="1"/>
  <c r="V349" i="18"/>
  <c r="W349" i="18" s="1"/>
  <c r="V341" i="18"/>
  <c r="W341" i="18" s="1"/>
  <c r="V333" i="18"/>
  <c r="W333" i="18" s="1"/>
  <c r="V325" i="18"/>
  <c r="W325" i="18" s="1"/>
  <c r="V317" i="18"/>
  <c r="W317" i="18" s="1"/>
  <c r="V309" i="18"/>
  <c r="W309" i="18" s="1"/>
  <c r="V301" i="18"/>
  <c r="W301" i="18" s="1"/>
  <c r="V293" i="18"/>
  <c r="W293" i="18" s="1"/>
  <c r="V285" i="18"/>
  <c r="W285" i="18" s="1"/>
  <c r="V277" i="18"/>
  <c r="W277" i="18" s="1"/>
  <c r="V269" i="18"/>
  <c r="W269" i="18" s="1"/>
  <c r="V261" i="18"/>
  <c r="W261" i="18" s="1"/>
  <c r="V253" i="18"/>
  <c r="W253" i="18" s="1"/>
  <c r="V245" i="18"/>
  <c r="W245" i="18" s="1"/>
  <c r="V237" i="18"/>
  <c r="W237" i="18" s="1"/>
  <c r="V229" i="18"/>
  <c r="W229" i="18" s="1"/>
  <c r="V221" i="18"/>
  <c r="W221" i="18" s="1"/>
  <c r="V213" i="18"/>
  <c r="W213" i="18" s="1"/>
  <c r="V205" i="18"/>
  <c r="W205" i="18" s="1"/>
  <c r="V197" i="18"/>
  <c r="W197" i="18" s="1"/>
  <c r="V189" i="18"/>
  <c r="W189" i="18" s="1"/>
  <c r="V181" i="18"/>
  <c r="W181" i="18" s="1"/>
  <c r="V173" i="18"/>
  <c r="W173" i="18" s="1"/>
  <c r="V165" i="18"/>
  <c r="W165" i="18" s="1"/>
  <c r="V157" i="18"/>
  <c r="W157" i="18" s="1"/>
  <c r="V149" i="18"/>
  <c r="W149" i="18" s="1"/>
  <c r="V141" i="18"/>
  <c r="W141" i="18" s="1"/>
  <c r="V133" i="18"/>
  <c r="W133" i="18" s="1"/>
  <c r="V125" i="18"/>
  <c r="W125" i="18" s="1"/>
  <c r="V117" i="18"/>
  <c r="W117" i="18" s="1"/>
  <c r="V109" i="18"/>
  <c r="W109" i="18" s="1"/>
  <c r="V101" i="18"/>
  <c r="W101" i="18" s="1"/>
  <c r="V93" i="18"/>
  <c r="W93" i="18" s="1"/>
  <c r="V85" i="18"/>
  <c r="W85" i="18" s="1"/>
  <c r="V77" i="18"/>
  <c r="W77" i="18" s="1"/>
  <c r="V69" i="18"/>
  <c r="W69" i="18" s="1"/>
  <c r="V61" i="18"/>
  <c r="W61" i="18" s="1"/>
  <c r="V53" i="18"/>
  <c r="W53" i="18" s="1"/>
  <c r="V45" i="18"/>
  <c r="W45" i="18" s="1"/>
  <c r="V579" i="18"/>
  <c r="W579" i="18" s="1"/>
  <c r="V571" i="18"/>
  <c r="W571" i="18" s="1"/>
  <c r="V563" i="18"/>
  <c r="W563" i="18" s="1"/>
  <c r="V555" i="18"/>
  <c r="W555" i="18" s="1"/>
  <c r="V547" i="18"/>
  <c r="W547" i="18" s="1"/>
  <c r="V539" i="18"/>
  <c r="W539" i="18" s="1"/>
  <c r="V531" i="18"/>
  <c r="W531" i="18" s="1"/>
  <c r="V523" i="18"/>
  <c r="W523" i="18" s="1"/>
  <c r="V515" i="18"/>
  <c r="W515" i="18" s="1"/>
  <c r="V507" i="18"/>
  <c r="W507" i="18" s="1"/>
  <c r="V499" i="18"/>
  <c r="W499" i="18" s="1"/>
  <c r="V491" i="18"/>
  <c r="W491" i="18" s="1"/>
  <c r="V483" i="18"/>
  <c r="W483" i="18" s="1"/>
  <c r="V475" i="18"/>
  <c r="W475" i="18" s="1"/>
  <c r="V467" i="18"/>
  <c r="W467" i="18" s="1"/>
  <c r="V459" i="18"/>
  <c r="W459" i="18" s="1"/>
  <c r="V451" i="18"/>
  <c r="W451" i="18" s="1"/>
  <c r="V443" i="18"/>
  <c r="W443" i="18" s="1"/>
  <c r="V435" i="18"/>
  <c r="W435" i="18" s="1"/>
  <c r="V427" i="18"/>
  <c r="W427" i="18" s="1"/>
  <c r="V419" i="18"/>
  <c r="W419" i="18" s="1"/>
  <c r="V411" i="18"/>
  <c r="W411" i="18" s="1"/>
  <c r="V403" i="18"/>
  <c r="W403" i="18" s="1"/>
  <c r="V395" i="18"/>
  <c r="W395" i="18" s="1"/>
  <c r="V387" i="18"/>
  <c r="W387" i="18" s="1"/>
  <c r="V379" i="18"/>
  <c r="W379" i="18" s="1"/>
  <c r="V371" i="18"/>
  <c r="W371" i="18" s="1"/>
  <c r="V363" i="18"/>
  <c r="W363" i="18" s="1"/>
  <c r="V355" i="18"/>
  <c r="W355" i="18" s="1"/>
  <c r="V347" i="18"/>
  <c r="W347" i="18" s="1"/>
  <c r="V339" i="18"/>
  <c r="W339" i="18" s="1"/>
  <c r="V331" i="18"/>
  <c r="W331" i="18" s="1"/>
  <c r="V323" i="18"/>
  <c r="W323" i="18" s="1"/>
  <c r="V315" i="18"/>
  <c r="W315" i="18" s="1"/>
  <c r="V307" i="18"/>
  <c r="W307" i="18" s="1"/>
  <c r="V299" i="18"/>
  <c r="W299" i="18" s="1"/>
  <c r="V291" i="18"/>
  <c r="W291" i="18" s="1"/>
  <c r="V283" i="18"/>
  <c r="W283" i="18" s="1"/>
  <c r="V275" i="18"/>
  <c r="W275" i="18" s="1"/>
  <c r="V267" i="18"/>
  <c r="W267" i="18" s="1"/>
  <c r="V259" i="18"/>
  <c r="W259" i="18" s="1"/>
  <c r="V251" i="18"/>
  <c r="W251" i="18" s="1"/>
  <c r="V243" i="18"/>
  <c r="W243" i="18" s="1"/>
  <c r="V235" i="18"/>
  <c r="W235" i="18" s="1"/>
  <c r="V227" i="18"/>
  <c r="W227" i="18" s="1"/>
  <c r="V219" i="18"/>
  <c r="W219" i="18" s="1"/>
  <c r="V211" i="18"/>
  <c r="W211" i="18" s="1"/>
  <c r="V203" i="18"/>
  <c r="W203" i="18" s="1"/>
  <c r="V195" i="18"/>
  <c r="W195" i="18" s="1"/>
  <c r="V187" i="18"/>
  <c r="W187" i="18" s="1"/>
  <c r="V179" i="18"/>
  <c r="W179" i="18" s="1"/>
  <c r="V171" i="18"/>
  <c r="W171" i="18" s="1"/>
  <c r="V163" i="18"/>
  <c r="W163" i="18" s="1"/>
  <c r="V155" i="18"/>
  <c r="W155" i="18" s="1"/>
  <c r="V147" i="18"/>
  <c r="W147" i="18" s="1"/>
  <c r="V139" i="18"/>
  <c r="W139" i="18" s="1"/>
  <c r="V131" i="18"/>
  <c r="W131" i="18" s="1"/>
  <c r="V123" i="18"/>
  <c r="W123" i="18" s="1"/>
  <c r="V115" i="18"/>
  <c r="W115" i="18" s="1"/>
  <c r="V107" i="18"/>
  <c r="W107" i="18" s="1"/>
  <c r="V99" i="18"/>
  <c r="W99" i="18" s="1"/>
  <c r="V91" i="18"/>
  <c r="W91" i="18" s="1"/>
  <c r="V83" i="18"/>
  <c r="W83" i="18" s="1"/>
  <c r="V75" i="18"/>
  <c r="W75" i="18" s="1"/>
  <c r="V67" i="18"/>
  <c r="W67" i="18" s="1"/>
  <c r="V59" i="18"/>
  <c r="W59" i="18" s="1"/>
  <c r="V51" i="18"/>
  <c r="W51" i="18" s="1"/>
  <c r="V43" i="18"/>
  <c r="W43" i="18" s="1"/>
  <c r="V35" i="18"/>
  <c r="W35" i="18" s="1"/>
  <c r="V27" i="18"/>
  <c r="W27" i="18" s="1"/>
  <c r="V19" i="18"/>
  <c r="W19" i="18" s="1"/>
  <c r="V11" i="18"/>
  <c r="W11" i="18" s="1"/>
  <c r="V584" i="18"/>
  <c r="W584" i="18" s="1"/>
  <c r="V576" i="18"/>
  <c r="W576" i="18" s="1"/>
  <c r="V568" i="18"/>
  <c r="W568" i="18" s="1"/>
  <c r="V560" i="18"/>
  <c r="W560" i="18" s="1"/>
  <c r="V552" i="18"/>
  <c r="W552" i="18" s="1"/>
  <c r="V544" i="18"/>
  <c r="W544" i="18" s="1"/>
  <c r="V536" i="18"/>
  <c r="W536" i="18" s="1"/>
  <c r="V528" i="18"/>
  <c r="W528" i="18" s="1"/>
  <c r="V520" i="18"/>
  <c r="W520" i="18" s="1"/>
  <c r="V512" i="18"/>
  <c r="W512" i="18" s="1"/>
  <c r="V504" i="18"/>
  <c r="W504" i="18" s="1"/>
  <c r="V496" i="18"/>
  <c r="W496" i="18" s="1"/>
  <c r="V488" i="18"/>
  <c r="W488" i="18" s="1"/>
  <c r="V480" i="18"/>
  <c r="W480" i="18" s="1"/>
  <c r="V472" i="18"/>
  <c r="W472" i="18" s="1"/>
  <c r="V464" i="18"/>
  <c r="W464" i="18" s="1"/>
  <c r="V456" i="18"/>
  <c r="W456" i="18" s="1"/>
  <c r="V448" i="18"/>
  <c r="W448" i="18" s="1"/>
  <c r="V440" i="18"/>
  <c r="W440" i="18" s="1"/>
  <c r="V432" i="18"/>
  <c r="W432" i="18" s="1"/>
  <c r="V424" i="18"/>
  <c r="W424" i="18" s="1"/>
  <c r="V416" i="18"/>
  <c r="W416" i="18" s="1"/>
  <c r="V408" i="18"/>
  <c r="W408" i="18" s="1"/>
  <c r="V400" i="18"/>
  <c r="W400" i="18" s="1"/>
  <c r="V392" i="18"/>
  <c r="W392" i="18" s="1"/>
  <c r="V384" i="18"/>
  <c r="W384" i="18" s="1"/>
  <c r="V376" i="18"/>
  <c r="W376" i="18" s="1"/>
  <c r="V368" i="18"/>
  <c r="W368" i="18" s="1"/>
  <c r="V360" i="18"/>
  <c r="W360" i="18" s="1"/>
  <c r="V352" i="18"/>
  <c r="W352" i="18" s="1"/>
  <c r="V344" i="18"/>
  <c r="W344" i="18" s="1"/>
  <c r="V336" i="18"/>
  <c r="W336" i="18" s="1"/>
  <c r="V328" i="18"/>
  <c r="W328" i="18" s="1"/>
  <c r="V320" i="18"/>
  <c r="W320" i="18" s="1"/>
  <c r="V312" i="18"/>
  <c r="W312" i="18" s="1"/>
  <c r="V304" i="18"/>
  <c r="W304" i="18" s="1"/>
  <c r="V296" i="18"/>
  <c r="W296" i="18" s="1"/>
  <c r="V288" i="18"/>
  <c r="W288" i="18" s="1"/>
  <c r="V280" i="18"/>
  <c r="W280" i="18" s="1"/>
  <c r="V272" i="18"/>
  <c r="W272" i="18" s="1"/>
  <c r="V264" i="18"/>
  <c r="W264" i="18" s="1"/>
  <c r="V256" i="18"/>
  <c r="W256" i="18" s="1"/>
  <c r="V248" i="18"/>
  <c r="W248" i="18" s="1"/>
  <c r="V240" i="18"/>
  <c r="W240" i="18" s="1"/>
  <c r="V232" i="18"/>
  <c r="W232" i="18" s="1"/>
  <c r="V224" i="18"/>
  <c r="W224" i="18" s="1"/>
  <c r="V216" i="18"/>
  <c r="W216" i="18" s="1"/>
  <c r="V208" i="18"/>
  <c r="W208" i="18" s="1"/>
  <c r="V200" i="18"/>
  <c r="W200" i="18" s="1"/>
  <c r="V192" i="18"/>
  <c r="W192" i="18" s="1"/>
  <c r="V184" i="18"/>
  <c r="W184" i="18" s="1"/>
  <c r="V176" i="18"/>
  <c r="W176" i="18" s="1"/>
  <c r="V168" i="18"/>
  <c r="W168" i="18" s="1"/>
  <c r="V160" i="18"/>
  <c r="W160" i="18" s="1"/>
  <c r="V152" i="18"/>
  <c r="W152" i="18" s="1"/>
  <c r="V144" i="18"/>
  <c r="W144" i="18" s="1"/>
  <c r="V136" i="18"/>
  <c r="W136" i="18" s="1"/>
  <c r="V128" i="18"/>
  <c r="W128" i="18" s="1"/>
  <c r="V120" i="18"/>
  <c r="W120" i="18" s="1"/>
  <c r="V112" i="18"/>
  <c r="W112" i="18" s="1"/>
  <c r="V104" i="18"/>
  <c r="W104" i="18" s="1"/>
  <c r="V96" i="18"/>
  <c r="W96" i="18" s="1"/>
  <c r="V88" i="18"/>
  <c r="W88" i="18" s="1"/>
  <c r="V80" i="18"/>
  <c r="W80" i="18" s="1"/>
  <c r="V72" i="18"/>
  <c r="W72" i="18" s="1"/>
  <c r="V64" i="18"/>
  <c r="W64" i="18" s="1"/>
  <c r="V56" i="18"/>
  <c r="W56" i="18" s="1"/>
  <c r="V48" i="18"/>
  <c r="W48" i="18" s="1"/>
  <c r="V40" i="18"/>
  <c r="W40" i="18" s="1"/>
  <c r="V32" i="18"/>
  <c r="W32" i="18" s="1"/>
  <c r="V24" i="18"/>
  <c r="W24" i="18" s="1"/>
  <c r="V16" i="18"/>
  <c r="W16" i="18" s="1"/>
  <c r="V582" i="18"/>
  <c r="W582" i="18" s="1"/>
  <c r="V574" i="18"/>
  <c r="W574" i="18" s="1"/>
  <c r="V566" i="18"/>
  <c r="W566" i="18" s="1"/>
  <c r="V558" i="18"/>
  <c r="W558" i="18" s="1"/>
  <c r="V550" i="18"/>
  <c r="W550" i="18" s="1"/>
  <c r="V542" i="18"/>
  <c r="W542" i="18" s="1"/>
  <c r="V534" i="18"/>
  <c r="W534" i="18" s="1"/>
  <c r="V526" i="18"/>
  <c r="W526" i="18" s="1"/>
  <c r="V518" i="18"/>
  <c r="W518" i="18" s="1"/>
  <c r="V510" i="18"/>
  <c r="W510" i="18" s="1"/>
  <c r="V502" i="18"/>
  <c r="W502" i="18" s="1"/>
  <c r="V494" i="18"/>
  <c r="W494" i="18" s="1"/>
  <c r="V486" i="18"/>
  <c r="W486" i="18" s="1"/>
  <c r="V478" i="18"/>
  <c r="W478" i="18" s="1"/>
  <c r="V470" i="18"/>
  <c r="W470" i="18" s="1"/>
  <c r="V462" i="18"/>
  <c r="W462" i="18" s="1"/>
  <c r="V454" i="18"/>
  <c r="W454" i="18" s="1"/>
  <c r="V446" i="18"/>
  <c r="W446" i="18" s="1"/>
  <c r="V438" i="18"/>
  <c r="W438" i="18" s="1"/>
  <c r="V430" i="18"/>
  <c r="W430" i="18" s="1"/>
  <c r="V422" i="18"/>
  <c r="W422" i="18" s="1"/>
  <c r="V414" i="18"/>
  <c r="W414" i="18" s="1"/>
  <c r="V406" i="18"/>
  <c r="W406" i="18" s="1"/>
  <c r="V398" i="18"/>
  <c r="W398" i="18" s="1"/>
  <c r="V390" i="18"/>
  <c r="W390" i="18" s="1"/>
  <c r="V382" i="18"/>
  <c r="W382" i="18" s="1"/>
  <c r="V374" i="18"/>
  <c r="W374" i="18" s="1"/>
  <c r="V366" i="18"/>
  <c r="W366" i="18" s="1"/>
  <c r="V358" i="18"/>
  <c r="W358" i="18" s="1"/>
  <c r="V350" i="18"/>
  <c r="W350" i="18" s="1"/>
  <c r="V342" i="18"/>
  <c r="W342" i="18" s="1"/>
  <c r="V334" i="18"/>
  <c r="W334" i="18" s="1"/>
  <c r="V326" i="18"/>
  <c r="W326" i="18" s="1"/>
  <c r="V318" i="18"/>
  <c r="W318" i="18" s="1"/>
  <c r="V310" i="18"/>
  <c r="W310" i="18" s="1"/>
  <c r="V302" i="18"/>
  <c r="W302" i="18" s="1"/>
  <c r="V294" i="18"/>
  <c r="W294" i="18" s="1"/>
  <c r="V286" i="18"/>
  <c r="W286" i="18" s="1"/>
  <c r="V278" i="18"/>
  <c r="W278" i="18" s="1"/>
  <c r="V270" i="18"/>
  <c r="W270" i="18" s="1"/>
  <c r="V262" i="18"/>
  <c r="W262" i="18" s="1"/>
  <c r="V254" i="18"/>
  <c r="W254" i="18" s="1"/>
  <c r="V246" i="18"/>
  <c r="W246" i="18" s="1"/>
  <c r="V238" i="18"/>
  <c r="W238" i="18" s="1"/>
  <c r="V230" i="18"/>
  <c r="W230" i="18" s="1"/>
  <c r="V222" i="18"/>
  <c r="W222" i="18" s="1"/>
  <c r="V214" i="18"/>
  <c r="W214" i="18" s="1"/>
  <c r="V206" i="18"/>
  <c r="W206" i="18" s="1"/>
  <c r="V198" i="18"/>
  <c r="W198" i="18" s="1"/>
  <c r="V190" i="18"/>
  <c r="W190" i="18" s="1"/>
  <c r="V182" i="18"/>
  <c r="W182" i="18" s="1"/>
  <c r="V174" i="18"/>
  <c r="W174" i="18" s="1"/>
  <c r="V166" i="18"/>
  <c r="W166" i="18" s="1"/>
  <c r="V158" i="18"/>
  <c r="W158" i="18" s="1"/>
  <c r="V150" i="18"/>
  <c r="W150" i="18" s="1"/>
  <c r="V142" i="18"/>
  <c r="W142" i="18" s="1"/>
  <c r="V134" i="18"/>
  <c r="W134" i="18" s="1"/>
  <c r="V126" i="18"/>
  <c r="W126" i="18" s="1"/>
  <c r="V118" i="18"/>
  <c r="W118" i="18" s="1"/>
  <c r="V110" i="18"/>
  <c r="W110" i="18" s="1"/>
  <c r="V102" i="18"/>
  <c r="W102" i="18" s="1"/>
  <c r="V94" i="18"/>
  <c r="W94" i="18" s="1"/>
  <c r="V86" i="18"/>
  <c r="W86" i="18" s="1"/>
  <c r="V78" i="18"/>
  <c r="W78" i="18" s="1"/>
  <c r="V70" i="18"/>
  <c r="W70" i="18" s="1"/>
  <c r="V62" i="18"/>
  <c r="W62" i="18" s="1"/>
  <c r="V54" i="18"/>
  <c r="W54" i="18" s="1"/>
  <c r="V46" i="18"/>
  <c r="W46" i="18" s="1"/>
  <c r="V38" i="18"/>
  <c r="W38" i="18" s="1"/>
  <c r="V30" i="18"/>
  <c r="W30" i="18" s="1"/>
  <c r="V22" i="18"/>
  <c r="W22" i="18" s="1"/>
  <c r="V14" i="18"/>
  <c r="W14" i="18" s="1"/>
  <c r="V580" i="18"/>
  <c r="W580" i="18" s="1"/>
  <c r="V572" i="18"/>
  <c r="W572" i="18" s="1"/>
  <c r="V564" i="18"/>
  <c r="W564" i="18" s="1"/>
  <c r="V556" i="18"/>
  <c r="W556" i="18" s="1"/>
  <c r="V548" i="18"/>
  <c r="W548" i="18" s="1"/>
  <c r="V540" i="18"/>
  <c r="W540" i="18" s="1"/>
  <c r="V532" i="18"/>
  <c r="W532" i="18" s="1"/>
  <c r="V524" i="18"/>
  <c r="W524" i="18" s="1"/>
  <c r="V516" i="18"/>
  <c r="W516" i="18" s="1"/>
  <c r="V508" i="18"/>
  <c r="W508" i="18" s="1"/>
  <c r="V500" i="18"/>
  <c r="W500" i="18" s="1"/>
  <c r="V492" i="18"/>
  <c r="W492" i="18" s="1"/>
  <c r="V484" i="18"/>
  <c r="W484" i="18" s="1"/>
  <c r="V476" i="18"/>
  <c r="W476" i="18" s="1"/>
  <c r="V468" i="18"/>
  <c r="W468" i="18" s="1"/>
  <c r="V460" i="18"/>
  <c r="W460" i="18" s="1"/>
  <c r="V452" i="18"/>
  <c r="W452" i="18" s="1"/>
  <c r="V444" i="18"/>
  <c r="W444" i="18" s="1"/>
  <c r="V436" i="18"/>
  <c r="W436" i="18" s="1"/>
  <c r="V428" i="18"/>
  <c r="W428" i="18" s="1"/>
  <c r="V420" i="18"/>
  <c r="W420" i="18" s="1"/>
  <c r="V412" i="18"/>
  <c r="W412" i="18" s="1"/>
  <c r="V404" i="18"/>
  <c r="W404" i="18" s="1"/>
  <c r="V396" i="18"/>
  <c r="W396" i="18" s="1"/>
  <c r="V388" i="18"/>
  <c r="W388" i="18" s="1"/>
  <c r="V380" i="18"/>
  <c r="W380" i="18" s="1"/>
  <c r="V372" i="18"/>
  <c r="W372" i="18" s="1"/>
  <c r="V364" i="18"/>
  <c r="W364" i="18" s="1"/>
  <c r="V356" i="18"/>
  <c r="W356" i="18" s="1"/>
  <c r="V348" i="18"/>
  <c r="W348" i="18" s="1"/>
  <c r="V340" i="18"/>
  <c r="W340" i="18" s="1"/>
  <c r="V332" i="18"/>
  <c r="W332" i="18" s="1"/>
  <c r="V324" i="18"/>
  <c r="W324" i="18" s="1"/>
  <c r="V316" i="18"/>
  <c r="W316" i="18" s="1"/>
  <c r="V308" i="18"/>
  <c r="W308" i="18" s="1"/>
  <c r="V300" i="18"/>
  <c r="W300" i="18" s="1"/>
  <c r="V292" i="18"/>
  <c r="W292" i="18" s="1"/>
  <c r="V284" i="18"/>
  <c r="W284" i="18" s="1"/>
  <c r="V276" i="18"/>
  <c r="W276" i="18" s="1"/>
  <c r="V268" i="18"/>
  <c r="W268" i="18" s="1"/>
  <c r="V260" i="18"/>
  <c r="W260" i="18" s="1"/>
  <c r="V252" i="18"/>
  <c r="W252" i="18" s="1"/>
  <c r="V244" i="18"/>
  <c r="W244" i="18" s="1"/>
  <c r="V236" i="18"/>
  <c r="W236" i="18" s="1"/>
  <c r="V228" i="18"/>
  <c r="W228" i="18" s="1"/>
  <c r="V220" i="18"/>
  <c r="W220" i="18" s="1"/>
  <c r="V212" i="18"/>
  <c r="W212" i="18" s="1"/>
  <c r="V204" i="18"/>
  <c r="W204" i="18" s="1"/>
  <c r="V196" i="18"/>
  <c r="W196" i="18" s="1"/>
  <c r="V188" i="18"/>
  <c r="W188" i="18" s="1"/>
  <c r="V180" i="18"/>
  <c r="W180" i="18" s="1"/>
  <c r="V172" i="18"/>
  <c r="W172" i="18" s="1"/>
  <c r="V164" i="18"/>
  <c r="W164" i="18" s="1"/>
  <c r="V156" i="18"/>
  <c r="W156" i="18" s="1"/>
  <c r="V148" i="18"/>
  <c r="W148" i="18" s="1"/>
  <c r="V140" i="18"/>
  <c r="W140" i="18" s="1"/>
  <c r="V132" i="18"/>
  <c r="W132" i="18" s="1"/>
  <c r="V124" i="18"/>
  <c r="W124" i="18" s="1"/>
  <c r="V116" i="18"/>
  <c r="W116" i="18" s="1"/>
  <c r="V108" i="18"/>
  <c r="W108" i="18" s="1"/>
  <c r="V100" i="18"/>
  <c r="W100" i="18" s="1"/>
  <c r="V92" i="18"/>
  <c r="W92" i="18" s="1"/>
  <c r="V84" i="18"/>
  <c r="W84" i="18" s="1"/>
  <c r="V76" i="18"/>
  <c r="W76" i="18" s="1"/>
  <c r="V68" i="18"/>
  <c r="W68" i="18" s="1"/>
  <c r="V60" i="18"/>
  <c r="W60" i="18" s="1"/>
  <c r="V52" i="18"/>
  <c r="W52" i="18" s="1"/>
  <c r="V44" i="18"/>
  <c r="W44" i="18" s="1"/>
  <c r="V36" i="18"/>
  <c r="W36" i="18" s="1"/>
  <c r="V28" i="18"/>
  <c r="W28" i="18" s="1"/>
  <c r="V20" i="18"/>
  <c r="W20" i="18" s="1"/>
  <c r="V12" i="18"/>
  <c r="W12" i="18" s="1"/>
  <c r="V578" i="18"/>
  <c r="W578" i="18" s="1"/>
  <c r="V570" i="18"/>
  <c r="W570" i="18" s="1"/>
  <c r="V562" i="18"/>
  <c r="W562" i="18" s="1"/>
  <c r="V554" i="18"/>
  <c r="W554" i="18" s="1"/>
  <c r="V546" i="18"/>
  <c r="W546" i="18" s="1"/>
  <c r="V538" i="18"/>
  <c r="W538" i="18" s="1"/>
  <c r="V530" i="18"/>
  <c r="W530" i="18" s="1"/>
  <c r="V522" i="18"/>
  <c r="W522" i="18" s="1"/>
  <c r="V514" i="18"/>
  <c r="W514" i="18" s="1"/>
  <c r="V506" i="18"/>
  <c r="W506" i="18" s="1"/>
  <c r="V498" i="18"/>
  <c r="W498" i="18" s="1"/>
  <c r="V490" i="18"/>
  <c r="W490" i="18" s="1"/>
  <c r="V482" i="18"/>
  <c r="W482" i="18" s="1"/>
  <c r="V474" i="18"/>
  <c r="W474" i="18" s="1"/>
  <c r="V466" i="18"/>
  <c r="W466" i="18" s="1"/>
  <c r="V458" i="18"/>
  <c r="W458" i="18" s="1"/>
  <c r="V450" i="18"/>
  <c r="W450" i="18" s="1"/>
  <c r="V442" i="18"/>
  <c r="W442" i="18" s="1"/>
  <c r="V434" i="18"/>
  <c r="W434" i="18" s="1"/>
  <c r="V426" i="18"/>
  <c r="W426" i="18" s="1"/>
  <c r="V418" i="18"/>
  <c r="W418" i="18" s="1"/>
  <c r="V410" i="18"/>
  <c r="W410" i="18" s="1"/>
  <c r="V402" i="18"/>
  <c r="W402" i="18" s="1"/>
  <c r="V394" i="18"/>
  <c r="W394" i="18" s="1"/>
  <c r="V386" i="18"/>
  <c r="W386" i="18" s="1"/>
  <c r="V378" i="18"/>
  <c r="W378" i="18" s="1"/>
  <c r="V370" i="18"/>
  <c r="W370" i="18" s="1"/>
  <c r="V362" i="18"/>
  <c r="W362" i="18" s="1"/>
  <c r="V354" i="18"/>
  <c r="W354" i="18" s="1"/>
  <c r="V346" i="18"/>
  <c r="W346" i="18" s="1"/>
  <c r="V338" i="18"/>
  <c r="W338" i="18" s="1"/>
  <c r="V330" i="18"/>
  <c r="W330" i="18" s="1"/>
  <c r="V322" i="18"/>
  <c r="W322" i="18" s="1"/>
  <c r="V314" i="18"/>
  <c r="W314" i="18" s="1"/>
  <c r="V306" i="18"/>
  <c r="W306" i="18" s="1"/>
  <c r="V298" i="18"/>
  <c r="W298" i="18" s="1"/>
  <c r="V290" i="18"/>
  <c r="W290" i="18" s="1"/>
  <c r="V282" i="18"/>
  <c r="W282" i="18" s="1"/>
  <c r="V274" i="18"/>
  <c r="W274" i="18" s="1"/>
  <c r="V266" i="18"/>
  <c r="W266" i="18" s="1"/>
  <c r="V258" i="18"/>
  <c r="W258" i="18" s="1"/>
  <c r="V250" i="18"/>
  <c r="W250" i="18" s="1"/>
  <c r="V242" i="18"/>
  <c r="W242" i="18" s="1"/>
  <c r="V234" i="18"/>
  <c r="W234" i="18" s="1"/>
  <c r="V226" i="18"/>
  <c r="W226" i="18" s="1"/>
  <c r="V218" i="18"/>
  <c r="W218" i="18" s="1"/>
  <c r="V210" i="18"/>
  <c r="W210" i="18" s="1"/>
  <c r="V202" i="18"/>
  <c r="W202" i="18" s="1"/>
  <c r="V194" i="18"/>
  <c r="W194" i="18" s="1"/>
  <c r="V186" i="18"/>
  <c r="W186" i="18" s="1"/>
  <c r="V170" i="18"/>
  <c r="W170" i="18" s="1"/>
  <c r="V162" i="18"/>
  <c r="W162" i="18" s="1"/>
  <c r="V154" i="18"/>
  <c r="W154" i="18" s="1"/>
  <c r="V146" i="18"/>
  <c r="W146" i="18" s="1"/>
  <c r="V138" i="18"/>
  <c r="W138" i="18" s="1"/>
  <c r="V130" i="18"/>
  <c r="W130" i="18" s="1"/>
  <c r="V122" i="18"/>
  <c r="W122" i="18" s="1"/>
  <c r="V114" i="18"/>
  <c r="W114" i="18" s="1"/>
  <c r="V106" i="18"/>
  <c r="W106" i="18" s="1"/>
  <c r="V98" i="18"/>
  <c r="W98" i="18" s="1"/>
  <c r="V90" i="18"/>
  <c r="W90" i="18" s="1"/>
  <c r="V82" i="18"/>
  <c r="W82" i="18" s="1"/>
  <c r="V74" i="18"/>
  <c r="W74" i="18" s="1"/>
  <c r="V66" i="18"/>
  <c r="W66" i="18" s="1"/>
  <c r="V58" i="18"/>
  <c r="W58" i="18" s="1"/>
  <c r="V50" i="18"/>
  <c r="W50" i="18" s="1"/>
  <c r="V42" i="18"/>
  <c r="W42" i="18" s="1"/>
  <c r="V34" i="18"/>
  <c r="W34" i="18" s="1"/>
  <c r="V26" i="18"/>
  <c r="W26" i="18" s="1"/>
  <c r="V18" i="18"/>
  <c r="W18" i="18" s="1"/>
  <c r="V585" i="18"/>
  <c r="W585" i="18" s="1"/>
  <c r="V577" i="18"/>
  <c r="W577" i="18" s="1"/>
  <c r="V569" i="18"/>
  <c r="W569" i="18" s="1"/>
  <c r="V561" i="18"/>
  <c r="W561" i="18" s="1"/>
  <c r="V553" i="18"/>
  <c r="W553" i="18" s="1"/>
  <c r="V545" i="18"/>
  <c r="W545" i="18" s="1"/>
  <c r="V537" i="18"/>
  <c r="W537" i="18" s="1"/>
  <c r="V529" i="18"/>
  <c r="W529" i="18" s="1"/>
  <c r="V521" i="18"/>
  <c r="W521" i="18" s="1"/>
  <c r="V513" i="18"/>
  <c r="W513" i="18" s="1"/>
  <c r="V505" i="18"/>
  <c r="W505" i="18" s="1"/>
  <c r="V497" i="18"/>
  <c r="W497" i="18" s="1"/>
  <c r="V489" i="18"/>
  <c r="W489" i="18" s="1"/>
  <c r="V481" i="18"/>
  <c r="W481" i="18" s="1"/>
  <c r="V473" i="18"/>
  <c r="W473" i="18" s="1"/>
  <c r="V465" i="18"/>
  <c r="W465" i="18" s="1"/>
  <c r="V457" i="18"/>
  <c r="W457" i="18" s="1"/>
  <c r="V449" i="18"/>
  <c r="W449" i="18" s="1"/>
  <c r="V441" i="18"/>
  <c r="W441" i="18" s="1"/>
  <c r="V433" i="18"/>
  <c r="W433" i="18" s="1"/>
  <c r="V425" i="18"/>
  <c r="W425" i="18" s="1"/>
  <c r="V417" i="18"/>
  <c r="W417" i="18" s="1"/>
  <c r="V409" i="18"/>
  <c r="W409" i="18" s="1"/>
  <c r="V401" i="18"/>
  <c r="W401" i="18" s="1"/>
  <c r="V393" i="18"/>
  <c r="W393" i="18" s="1"/>
  <c r="V385" i="18"/>
  <c r="W385" i="18" s="1"/>
  <c r="V377" i="18"/>
  <c r="W377" i="18" s="1"/>
  <c r="V369" i="18"/>
  <c r="W369" i="18" s="1"/>
  <c r="V361" i="18"/>
  <c r="W361" i="18" s="1"/>
  <c r="V353" i="18"/>
  <c r="W353" i="18" s="1"/>
  <c r="V345" i="18"/>
  <c r="W345" i="18" s="1"/>
  <c r="V337" i="18"/>
  <c r="W337" i="18" s="1"/>
  <c r="V329" i="18"/>
  <c r="W329" i="18" s="1"/>
  <c r="V321" i="18"/>
  <c r="W321" i="18" s="1"/>
  <c r="V313" i="18"/>
  <c r="W313" i="18" s="1"/>
  <c r="V305" i="18"/>
  <c r="W305" i="18" s="1"/>
  <c r="V297" i="18"/>
  <c r="W297" i="18" s="1"/>
  <c r="V289" i="18"/>
  <c r="W289" i="18" s="1"/>
  <c r="V281" i="18"/>
  <c r="W281" i="18" s="1"/>
  <c r="V273" i="18"/>
  <c r="W273" i="18" s="1"/>
  <c r="V265" i="18"/>
  <c r="W265" i="18" s="1"/>
  <c r="V257" i="18"/>
  <c r="W257" i="18" s="1"/>
  <c r="V249" i="18"/>
  <c r="W249" i="18" s="1"/>
  <c r="V241" i="18"/>
  <c r="W241" i="18" s="1"/>
  <c r="V233" i="18"/>
  <c r="W233" i="18" s="1"/>
  <c r="V225" i="18"/>
  <c r="W225" i="18" s="1"/>
  <c r="V217" i="18"/>
  <c r="W217" i="18" s="1"/>
  <c r="V209" i="18"/>
  <c r="W209" i="18" s="1"/>
  <c r="V201" i="18"/>
  <c r="W201" i="18" s="1"/>
  <c r="V193" i="18"/>
  <c r="W193" i="18" s="1"/>
  <c r="V185" i="18"/>
  <c r="W185" i="18" s="1"/>
  <c r="V177" i="18"/>
  <c r="W177" i="18" s="1"/>
  <c r="V169" i="18"/>
  <c r="W169" i="18" s="1"/>
  <c r="V161" i="18"/>
  <c r="W161" i="18" s="1"/>
  <c r="V153" i="18"/>
  <c r="W153" i="18" s="1"/>
  <c r="V145" i="18"/>
  <c r="W145" i="18" s="1"/>
  <c r="V137" i="18"/>
  <c r="W137" i="18" s="1"/>
  <c r="V129" i="18"/>
  <c r="W129" i="18" s="1"/>
  <c r="V121" i="18"/>
  <c r="W121" i="18" s="1"/>
  <c r="V113" i="18"/>
  <c r="W113" i="18" s="1"/>
  <c r="V105" i="18"/>
  <c r="W105" i="18" s="1"/>
  <c r="V97" i="18"/>
  <c r="W97" i="18" s="1"/>
  <c r="V89" i="18"/>
  <c r="W89" i="18" s="1"/>
  <c r="S12" i="18"/>
  <c r="T12" i="18" s="1"/>
  <c r="S578" i="18"/>
  <c r="T578" i="18" s="1"/>
  <c r="S570" i="18"/>
  <c r="T570" i="18" s="1"/>
  <c r="S562" i="18"/>
  <c r="T562" i="18" s="1"/>
  <c r="S554" i="18"/>
  <c r="T554" i="18" s="1"/>
  <c r="S546" i="18"/>
  <c r="T546" i="18" s="1"/>
  <c r="S538" i="18"/>
  <c r="T538" i="18" s="1"/>
  <c r="S530" i="18"/>
  <c r="T530" i="18" s="1"/>
  <c r="S522" i="18"/>
  <c r="T522" i="18" s="1"/>
  <c r="S514" i="18"/>
  <c r="T514" i="18" s="1"/>
  <c r="S506" i="18"/>
  <c r="T506" i="18" s="1"/>
  <c r="S498" i="18"/>
  <c r="T498" i="18" s="1"/>
  <c r="S490" i="18"/>
  <c r="T490" i="18" s="1"/>
  <c r="S482" i="18"/>
  <c r="T482" i="18" s="1"/>
  <c r="S474" i="18"/>
  <c r="T474" i="18" s="1"/>
  <c r="S466" i="18"/>
  <c r="T466" i="18" s="1"/>
  <c r="S458" i="18"/>
  <c r="T458" i="18" s="1"/>
  <c r="S450" i="18"/>
  <c r="T450" i="18" s="1"/>
  <c r="S442" i="18"/>
  <c r="T442" i="18" s="1"/>
  <c r="S434" i="18"/>
  <c r="T434" i="18" s="1"/>
  <c r="S426" i="18"/>
  <c r="T426" i="18" s="1"/>
  <c r="S418" i="18"/>
  <c r="T418" i="18" s="1"/>
  <c r="S410" i="18"/>
  <c r="T410" i="18" s="1"/>
  <c r="S402" i="18"/>
  <c r="T402" i="18" s="1"/>
  <c r="S582" i="18"/>
  <c r="T582" i="18" s="1"/>
  <c r="S574" i="18"/>
  <c r="T574" i="18" s="1"/>
  <c r="S566" i="18"/>
  <c r="T566" i="18" s="1"/>
  <c r="S558" i="18"/>
  <c r="T558" i="18" s="1"/>
  <c r="S550" i="18"/>
  <c r="T550" i="18" s="1"/>
  <c r="S542" i="18"/>
  <c r="T542" i="18" s="1"/>
  <c r="S534" i="18"/>
  <c r="T534" i="18" s="1"/>
  <c r="S526" i="18"/>
  <c r="T526" i="18" s="1"/>
  <c r="S518" i="18"/>
  <c r="T518" i="18" s="1"/>
  <c r="S510" i="18"/>
  <c r="T510" i="18" s="1"/>
  <c r="S502" i="18"/>
  <c r="T502" i="18" s="1"/>
  <c r="S494" i="18"/>
  <c r="T494" i="18" s="1"/>
  <c r="S486" i="18"/>
  <c r="T486" i="18" s="1"/>
  <c r="S478" i="18"/>
  <c r="T478" i="18" s="1"/>
  <c r="S470" i="18"/>
  <c r="T470" i="18" s="1"/>
  <c r="S462" i="18"/>
  <c r="T462" i="18" s="1"/>
  <c r="S454" i="18"/>
  <c r="T454" i="18" s="1"/>
  <c r="S446" i="18"/>
  <c r="T446" i="18" s="1"/>
  <c r="S438" i="18"/>
  <c r="T438" i="18" s="1"/>
  <c r="S430" i="18"/>
  <c r="T430" i="18" s="1"/>
  <c r="S422" i="18"/>
  <c r="T422" i="18" s="1"/>
  <c r="S414" i="18"/>
  <c r="T414" i="18" s="1"/>
  <c r="S406" i="18"/>
  <c r="T406" i="18" s="1"/>
  <c r="S398" i="18"/>
  <c r="T398" i="18" s="1"/>
  <c r="S390" i="18"/>
  <c r="T390" i="18" s="1"/>
  <c r="S382" i="18"/>
  <c r="T382" i="18" s="1"/>
  <c r="S374" i="18"/>
  <c r="T374" i="18" s="1"/>
  <c r="S366" i="18"/>
  <c r="T366" i="18" s="1"/>
  <c r="S358" i="18"/>
  <c r="T358" i="18" s="1"/>
  <c r="S350" i="18"/>
  <c r="T350" i="18" s="1"/>
  <c r="S342" i="18"/>
  <c r="T342" i="18" s="1"/>
  <c r="S334" i="18"/>
  <c r="T334" i="18" s="1"/>
  <c r="S39" i="18"/>
  <c r="T39" i="18" s="1"/>
  <c r="S31" i="18"/>
  <c r="T31" i="18" s="1"/>
  <c r="S15" i="18"/>
  <c r="T15" i="18" s="1"/>
  <c r="S394" i="18"/>
  <c r="T394" i="18" s="1"/>
  <c r="S386" i="18"/>
  <c r="T386" i="18" s="1"/>
  <c r="S378" i="18"/>
  <c r="T378" i="18" s="1"/>
  <c r="S370" i="18"/>
  <c r="T370" i="18" s="1"/>
  <c r="S362" i="18"/>
  <c r="T362" i="18" s="1"/>
  <c r="S354" i="18"/>
  <c r="T354" i="18" s="1"/>
  <c r="S346" i="18"/>
  <c r="T346" i="18" s="1"/>
  <c r="S338" i="18"/>
  <c r="T338" i="18" s="1"/>
  <c r="S330" i="18"/>
  <c r="T330" i="18" s="1"/>
  <c r="S322" i="18"/>
  <c r="T322" i="18" s="1"/>
  <c r="S314" i="18"/>
  <c r="T314" i="18" s="1"/>
  <c r="S306" i="18"/>
  <c r="T306" i="18" s="1"/>
  <c r="S298" i="18"/>
  <c r="T298" i="18" s="1"/>
  <c r="S290" i="18"/>
  <c r="T290" i="18" s="1"/>
  <c r="S282" i="18"/>
  <c r="T282" i="18" s="1"/>
  <c r="S274" i="18"/>
  <c r="T274" i="18" s="1"/>
  <c r="S266" i="18"/>
  <c r="T266" i="18" s="1"/>
  <c r="S258" i="18"/>
  <c r="T258" i="18" s="1"/>
  <c r="S250" i="18"/>
  <c r="T250" i="18" s="1"/>
  <c r="S242" i="18"/>
  <c r="T242" i="18" s="1"/>
  <c r="S234" i="18"/>
  <c r="T234" i="18" s="1"/>
  <c r="S226" i="18"/>
  <c r="T226" i="18" s="1"/>
  <c r="S218" i="18"/>
  <c r="T218" i="18" s="1"/>
  <c r="S210" i="18"/>
  <c r="T210" i="18" s="1"/>
  <c r="S202" i="18"/>
  <c r="T202" i="18" s="1"/>
  <c r="S194" i="18"/>
  <c r="T194" i="18" s="1"/>
  <c r="S186" i="18"/>
  <c r="T186" i="18" s="1"/>
  <c r="S178" i="18"/>
  <c r="T178" i="18" s="1"/>
  <c r="S170" i="18"/>
  <c r="T170" i="18" s="1"/>
  <c r="S162" i="18"/>
  <c r="T162" i="18" s="1"/>
  <c r="S154" i="18"/>
  <c r="T154" i="18" s="1"/>
  <c r="S146" i="18"/>
  <c r="T146" i="18" s="1"/>
  <c r="S138" i="18"/>
  <c r="T138" i="18" s="1"/>
  <c r="S130" i="18"/>
  <c r="T130" i="18" s="1"/>
  <c r="S122" i="18"/>
  <c r="T122" i="18" s="1"/>
  <c r="S114" i="18"/>
  <c r="T114" i="18" s="1"/>
  <c r="S106" i="18"/>
  <c r="T106" i="18" s="1"/>
  <c r="S98" i="18"/>
  <c r="T98" i="18" s="1"/>
  <c r="S90" i="18"/>
  <c r="T90" i="18" s="1"/>
  <c r="S82" i="18"/>
  <c r="T82" i="18" s="1"/>
  <c r="S74" i="18"/>
  <c r="T74" i="18" s="1"/>
  <c r="S66" i="18"/>
  <c r="T66" i="18" s="1"/>
  <c r="S551" i="18"/>
  <c r="T551" i="18" s="1"/>
  <c r="S543" i="18"/>
  <c r="T543" i="18" s="1"/>
  <c r="S535" i="18"/>
  <c r="T535" i="18" s="1"/>
  <c r="S527" i="18"/>
  <c r="T527" i="18" s="1"/>
  <c r="S511" i="18"/>
  <c r="T511" i="18" s="1"/>
  <c r="S351" i="18"/>
  <c r="T351" i="18" s="1"/>
  <c r="S335" i="18"/>
  <c r="T335" i="18" s="1"/>
  <c r="S319" i="18"/>
  <c r="T319" i="18" s="1"/>
  <c r="S311" i="18"/>
  <c r="T311" i="18" s="1"/>
  <c r="S303" i="18"/>
  <c r="T303" i="18" s="1"/>
  <c r="S295" i="18"/>
  <c r="T295" i="18" s="1"/>
  <c r="S287" i="18"/>
  <c r="T287" i="18" s="1"/>
  <c r="S279" i="18"/>
  <c r="T279" i="18" s="1"/>
  <c r="S271" i="18"/>
  <c r="T271" i="18" s="1"/>
  <c r="S255" i="18"/>
  <c r="T255" i="18" s="1"/>
  <c r="S239" i="18"/>
  <c r="T239" i="18" s="1"/>
  <c r="S231" i="18"/>
  <c r="T231" i="18" s="1"/>
  <c r="S223" i="18"/>
  <c r="T223" i="18" s="1"/>
  <c r="S215" i="18"/>
  <c r="T215" i="18" s="1"/>
  <c r="S207" i="18"/>
  <c r="T207" i="18" s="1"/>
  <c r="S191" i="18"/>
  <c r="T191" i="18" s="1"/>
  <c r="S183" i="18"/>
  <c r="T183" i="18" s="1"/>
  <c r="S175" i="18"/>
  <c r="T175" i="18" s="1"/>
  <c r="S167" i="18"/>
  <c r="T167" i="18" s="1"/>
  <c r="S159" i="18"/>
  <c r="T159" i="18" s="1"/>
  <c r="S151" i="18"/>
  <c r="T151" i="18" s="1"/>
  <c r="S143" i="18"/>
  <c r="T143" i="18" s="1"/>
  <c r="S135" i="18"/>
  <c r="T135" i="18" s="1"/>
  <c r="S127" i="18"/>
  <c r="T127" i="18" s="1"/>
  <c r="S119" i="18"/>
  <c r="T119" i="18" s="1"/>
  <c r="S111" i="18"/>
  <c r="T111" i="18" s="1"/>
  <c r="S103" i="18"/>
  <c r="T103" i="18" s="1"/>
  <c r="S95" i="18"/>
  <c r="T95" i="18" s="1"/>
  <c r="S87" i="18"/>
  <c r="T87" i="18" s="1"/>
  <c r="S79" i="18"/>
  <c r="T79" i="18" s="1"/>
  <c r="S71" i="18"/>
  <c r="T71" i="18" s="1"/>
  <c r="S63" i="18"/>
  <c r="T63" i="18" s="1"/>
  <c r="S55" i="18"/>
  <c r="T55" i="18" s="1"/>
  <c r="S23" i="18"/>
  <c r="T23" i="18" s="1"/>
  <c r="S326" i="18"/>
  <c r="T326" i="18" s="1"/>
  <c r="S318" i="18"/>
  <c r="T318" i="18" s="1"/>
  <c r="S310" i="18"/>
  <c r="T310" i="18" s="1"/>
  <c r="S302" i="18"/>
  <c r="T302" i="18" s="1"/>
  <c r="S294" i="18"/>
  <c r="T294" i="18" s="1"/>
  <c r="S286" i="18"/>
  <c r="T286" i="18" s="1"/>
  <c r="S278" i="18"/>
  <c r="T278" i="18" s="1"/>
  <c r="S270" i="18"/>
  <c r="T270" i="18" s="1"/>
  <c r="S262" i="18"/>
  <c r="T262" i="18" s="1"/>
  <c r="S254" i="18"/>
  <c r="T254" i="18" s="1"/>
  <c r="S246" i="18"/>
  <c r="T246" i="18" s="1"/>
  <c r="S238" i="18"/>
  <c r="T238" i="18" s="1"/>
  <c r="S230" i="18"/>
  <c r="T230" i="18" s="1"/>
  <c r="S222" i="18"/>
  <c r="T222" i="18" s="1"/>
  <c r="S214" i="18"/>
  <c r="T214" i="18" s="1"/>
  <c r="S206" i="18"/>
  <c r="T206" i="18" s="1"/>
  <c r="S198" i="18"/>
  <c r="T198" i="18" s="1"/>
  <c r="S190" i="18"/>
  <c r="T190" i="18" s="1"/>
  <c r="S182" i="18"/>
  <c r="T182" i="18" s="1"/>
  <c r="S174" i="18"/>
  <c r="T174" i="18" s="1"/>
  <c r="S166" i="18"/>
  <c r="T166" i="18" s="1"/>
  <c r="S158" i="18"/>
  <c r="T158" i="18" s="1"/>
  <c r="S150" i="18"/>
  <c r="T150" i="18" s="1"/>
  <c r="S142" i="18"/>
  <c r="T142" i="18" s="1"/>
  <c r="S134" i="18"/>
  <c r="T134" i="18" s="1"/>
  <c r="S126" i="18"/>
  <c r="T126" i="18" s="1"/>
  <c r="S118" i="18"/>
  <c r="T118" i="18" s="1"/>
  <c r="S110" i="18"/>
  <c r="T110" i="18" s="1"/>
  <c r="S102" i="18"/>
  <c r="T102" i="18" s="1"/>
  <c r="S94" i="18"/>
  <c r="T94" i="18" s="1"/>
  <c r="S86" i="18"/>
  <c r="T86" i="18" s="1"/>
  <c r="S78" i="18"/>
  <c r="T78" i="18" s="1"/>
  <c r="S70" i="18"/>
  <c r="T70" i="18" s="1"/>
  <c r="S62" i="18"/>
  <c r="T62" i="18" s="1"/>
  <c r="S54" i="18"/>
  <c r="T54" i="18" s="1"/>
  <c r="S46" i="18"/>
  <c r="T46" i="18" s="1"/>
  <c r="S38" i="18"/>
  <c r="T38" i="18" s="1"/>
  <c r="S30" i="18"/>
  <c r="T30" i="18" s="1"/>
  <c r="S29" i="18"/>
  <c r="T29" i="18" s="1"/>
  <c r="S13" i="18"/>
  <c r="T13" i="18" s="1"/>
  <c r="S22" i="18"/>
  <c r="T22" i="18" s="1"/>
  <c r="S531" i="18"/>
  <c r="T531" i="18" s="1"/>
  <c r="S523" i="18"/>
  <c r="T523" i="18" s="1"/>
  <c r="S507" i="18"/>
  <c r="T507" i="18" s="1"/>
  <c r="S499" i="18"/>
  <c r="T499" i="18" s="1"/>
  <c r="S291" i="18"/>
  <c r="T291" i="18" s="1"/>
  <c r="S283" i="18"/>
  <c r="T283" i="18" s="1"/>
  <c r="S267" i="18"/>
  <c r="T267" i="18" s="1"/>
  <c r="S227" i="18"/>
  <c r="T227" i="18" s="1"/>
  <c r="S219" i="18"/>
  <c r="T219" i="18" s="1"/>
  <c r="S211" i="18"/>
  <c r="T211" i="18" s="1"/>
  <c r="S203" i="18"/>
  <c r="T203" i="18" s="1"/>
  <c r="S187" i="18"/>
  <c r="T187" i="18" s="1"/>
  <c r="S179" i="18"/>
  <c r="T179" i="18" s="1"/>
  <c r="S171" i="18"/>
  <c r="T171" i="18" s="1"/>
  <c r="S163" i="18"/>
  <c r="T163" i="18" s="1"/>
  <c r="S155" i="18"/>
  <c r="T155" i="18" s="1"/>
  <c r="S147" i="18"/>
  <c r="T147" i="18" s="1"/>
  <c r="S139" i="18"/>
  <c r="T139" i="18" s="1"/>
  <c r="S131" i="18"/>
  <c r="T131" i="18" s="1"/>
  <c r="S123" i="18"/>
  <c r="T123" i="18" s="1"/>
  <c r="S115" i="18"/>
  <c r="T115" i="18" s="1"/>
  <c r="S107" i="18"/>
  <c r="T107" i="18" s="1"/>
  <c r="S99" i="18"/>
  <c r="T99" i="18" s="1"/>
  <c r="S91" i="18"/>
  <c r="T91" i="18" s="1"/>
  <c r="S83" i="18"/>
  <c r="T83" i="18" s="1"/>
  <c r="S75" i="18"/>
  <c r="T75" i="18" s="1"/>
  <c r="S67" i="18"/>
  <c r="T67" i="18" s="1"/>
  <c r="S59" i="18"/>
  <c r="T59" i="18" s="1"/>
  <c r="S51" i="18"/>
  <c r="T51" i="18" s="1"/>
  <c r="S35" i="18"/>
  <c r="T35" i="18" s="1"/>
  <c r="S27" i="18"/>
  <c r="T27" i="18" s="1"/>
  <c r="S19" i="18"/>
  <c r="T19" i="18" s="1"/>
  <c r="S11" i="18"/>
  <c r="T11" i="18" s="1"/>
  <c r="S584" i="18"/>
  <c r="T584" i="18" s="1"/>
  <c r="S576" i="18"/>
  <c r="T576" i="18" s="1"/>
  <c r="S568" i="18"/>
  <c r="T568" i="18" s="1"/>
  <c r="S560" i="18"/>
  <c r="T560" i="18" s="1"/>
  <c r="S552" i="18"/>
  <c r="T552" i="18" s="1"/>
  <c r="S544" i="18"/>
  <c r="T544" i="18" s="1"/>
  <c r="S536" i="18"/>
  <c r="T536" i="18" s="1"/>
  <c r="S528" i="18"/>
  <c r="T528" i="18" s="1"/>
  <c r="S520" i="18"/>
  <c r="T520" i="18" s="1"/>
  <c r="S512" i="18"/>
  <c r="T512" i="18" s="1"/>
  <c r="S504" i="18"/>
  <c r="T504" i="18" s="1"/>
  <c r="S496" i="18"/>
  <c r="T496" i="18" s="1"/>
  <c r="S488" i="18"/>
  <c r="T488" i="18" s="1"/>
  <c r="S480" i="18"/>
  <c r="T480" i="18" s="1"/>
  <c r="S472" i="18"/>
  <c r="T472" i="18" s="1"/>
  <c r="S464" i="18"/>
  <c r="T464" i="18" s="1"/>
  <c r="S456" i="18"/>
  <c r="T456" i="18" s="1"/>
  <c r="S448" i="18"/>
  <c r="T448" i="18" s="1"/>
  <c r="S440" i="18"/>
  <c r="T440" i="18" s="1"/>
  <c r="S432" i="18"/>
  <c r="T432" i="18" s="1"/>
  <c r="S424" i="18"/>
  <c r="T424" i="18" s="1"/>
  <c r="S416" i="18"/>
  <c r="T416" i="18" s="1"/>
  <c r="S408" i="18"/>
  <c r="T408" i="18" s="1"/>
  <c r="S400" i="18"/>
  <c r="T400" i="18" s="1"/>
  <c r="S392" i="18"/>
  <c r="T392" i="18" s="1"/>
  <c r="S384" i="18"/>
  <c r="T384" i="18" s="1"/>
  <c r="S376" i="18"/>
  <c r="T376" i="18" s="1"/>
  <c r="S368" i="18"/>
  <c r="T368" i="18" s="1"/>
  <c r="S360" i="18"/>
  <c r="T360" i="18" s="1"/>
  <c r="S352" i="18"/>
  <c r="T352" i="18" s="1"/>
  <c r="S344" i="18"/>
  <c r="T344" i="18" s="1"/>
  <c r="S336" i="18"/>
  <c r="T336" i="18" s="1"/>
  <c r="S328" i="18"/>
  <c r="T328" i="18" s="1"/>
  <c r="S320" i="18"/>
  <c r="T320" i="18" s="1"/>
  <c r="S312" i="18"/>
  <c r="T312" i="18" s="1"/>
  <c r="S304" i="18"/>
  <c r="T304" i="18" s="1"/>
  <c r="S296" i="18"/>
  <c r="T296" i="18" s="1"/>
  <c r="S288" i="18"/>
  <c r="T288" i="18" s="1"/>
  <c r="S280" i="18"/>
  <c r="T280" i="18" s="1"/>
  <c r="S272" i="18"/>
  <c r="T272" i="18" s="1"/>
  <c r="S264" i="18"/>
  <c r="T264" i="18" s="1"/>
  <c r="S256" i="18"/>
  <c r="T256" i="18" s="1"/>
  <c r="S248" i="18"/>
  <c r="T248" i="18" s="1"/>
  <c r="S240" i="18"/>
  <c r="T240" i="18" s="1"/>
  <c r="S232" i="18"/>
  <c r="T232" i="18" s="1"/>
  <c r="S224" i="18"/>
  <c r="T224" i="18" s="1"/>
  <c r="S216" i="18"/>
  <c r="T216" i="18" s="1"/>
  <c r="S208" i="18"/>
  <c r="T208" i="18" s="1"/>
  <c r="S200" i="18"/>
  <c r="T200" i="18" s="1"/>
  <c r="S192" i="18"/>
  <c r="T192" i="18" s="1"/>
  <c r="S184" i="18"/>
  <c r="T184" i="18" s="1"/>
  <c r="S176" i="18"/>
  <c r="T176" i="18" s="1"/>
  <c r="S168" i="18"/>
  <c r="T168" i="18" s="1"/>
  <c r="S160" i="18"/>
  <c r="T160" i="18" s="1"/>
  <c r="S152" i="18"/>
  <c r="T152" i="18" s="1"/>
  <c r="S144" i="18"/>
  <c r="T144" i="18" s="1"/>
  <c r="S136" i="18"/>
  <c r="T136" i="18" s="1"/>
  <c r="S128" i="18"/>
  <c r="T128" i="18" s="1"/>
  <c r="S120" i="18"/>
  <c r="T120" i="18" s="1"/>
  <c r="S112" i="18"/>
  <c r="T112" i="18" s="1"/>
  <c r="S104" i="18"/>
  <c r="T104" i="18" s="1"/>
  <c r="S96" i="18"/>
  <c r="T96" i="18" s="1"/>
  <c r="S88" i="18"/>
  <c r="T88" i="18" s="1"/>
  <c r="S80" i="18"/>
  <c r="T80" i="18" s="1"/>
  <c r="S72" i="18"/>
  <c r="T72" i="18" s="1"/>
  <c r="S64" i="18"/>
  <c r="T64" i="18" s="1"/>
  <c r="S56" i="18"/>
  <c r="T56" i="18" s="1"/>
  <c r="S48" i="18"/>
  <c r="T48" i="18" s="1"/>
  <c r="S40" i="18"/>
  <c r="T40" i="18" s="1"/>
  <c r="S32" i="18"/>
  <c r="T32" i="18" s="1"/>
  <c r="S24" i="18"/>
  <c r="T24" i="18" s="1"/>
  <c r="S16" i="18"/>
  <c r="T16" i="18" s="1"/>
  <c r="S583" i="18"/>
  <c r="T583" i="18" s="1"/>
  <c r="S575" i="18"/>
  <c r="T575" i="18" s="1"/>
  <c r="S567" i="18"/>
  <c r="T567" i="18" s="1"/>
  <c r="S559" i="18"/>
  <c r="T559" i="18" s="1"/>
  <c r="S519" i="18"/>
  <c r="T519" i="18" s="1"/>
  <c r="S503" i="18"/>
  <c r="T503" i="18" s="1"/>
  <c r="S495" i="18"/>
  <c r="T495" i="18" s="1"/>
  <c r="S487" i="18"/>
  <c r="T487" i="18" s="1"/>
  <c r="S479" i="18"/>
  <c r="T479" i="18" s="1"/>
  <c r="S471" i="18"/>
  <c r="T471" i="18" s="1"/>
  <c r="S463" i="18"/>
  <c r="T463" i="18" s="1"/>
  <c r="S455" i="18"/>
  <c r="T455" i="18" s="1"/>
  <c r="S447" i="18"/>
  <c r="T447" i="18" s="1"/>
  <c r="S439" i="18"/>
  <c r="T439" i="18" s="1"/>
  <c r="S431" i="18"/>
  <c r="T431" i="18" s="1"/>
  <c r="S423" i="18"/>
  <c r="T423" i="18" s="1"/>
  <c r="S415" i="18"/>
  <c r="T415" i="18" s="1"/>
  <c r="S407" i="18"/>
  <c r="T407" i="18" s="1"/>
  <c r="S399" i="18"/>
  <c r="T399" i="18" s="1"/>
  <c r="S391" i="18"/>
  <c r="T391" i="18" s="1"/>
  <c r="S383" i="18"/>
  <c r="T383" i="18" s="1"/>
  <c r="S375" i="18"/>
  <c r="T375" i="18" s="1"/>
  <c r="S367" i="18"/>
  <c r="T367" i="18" s="1"/>
  <c r="S359" i="18"/>
  <c r="T359" i="18" s="1"/>
  <c r="S343" i="18"/>
  <c r="T343" i="18" s="1"/>
  <c r="S327" i="18"/>
  <c r="T327" i="18" s="1"/>
  <c r="S263" i="18"/>
  <c r="T263" i="18" s="1"/>
  <c r="S247" i="18"/>
  <c r="T247" i="18" s="1"/>
  <c r="S199" i="18"/>
  <c r="T199" i="18" s="1"/>
  <c r="S47" i="18"/>
  <c r="T47" i="18" s="1"/>
  <c r="S14" i="18"/>
  <c r="T14" i="18" s="1"/>
  <c r="S581" i="18"/>
  <c r="T581" i="18" s="1"/>
  <c r="S573" i="18"/>
  <c r="T573" i="18" s="1"/>
  <c r="S565" i="18"/>
  <c r="T565" i="18" s="1"/>
  <c r="S557" i="18"/>
  <c r="T557" i="18" s="1"/>
  <c r="S549" i="18"/>
  <c r="T549" i="18" s="1"/>
  <c r="S541" i="18"/>
  <c r="T541" i="18" s="1"/>
  <c r="S533" i="18"/>
  <c r="T533" i="18" s="1"/>
  <c r="S525" i="18"/>
  <c r="T525" i="18" s="1"/>
  <c r="S517" i="18"/>
  <c r="T517" i="18" s="1"/>
  <c r="S509" i="18"/>
  <c r="T509" i="18" s="1"/>
  <c r="S501" i="18"/>
  <c r="T501" i="18" s="1"/>
  <c r="S493" i="18"/>
  <c r="T493" i="18" s="1"/>
  <c r="S485" i="18"/>
  <c r="T485" i="18" s="1"/>
  <c r="S477" i="18"/>
  <c r="T477" i="18" s="1"/>
  <c r="S469" i="18"/>
  <c r="T469" i="18" s="1"/>
  <c r="S461" i="18"/>
  <c r="T461" i="18" s="1"/>
  <c r="S453" i="18"/>
  <c r="T453" i="18" s="1"/>
  <c r="S445" i="18"/>
  <c r="T445" i="18" s="1"/>
  <c r="S437" i="18"/>
  <c r="T437" i="18" s="1"/>
  <c r="S429" i="18"/>
  <c r="T429" i="18" s="1"/>
  <c r="S421" i="18"/>
  <c r="T421" i="18" s="1"/>
  <c r="S413" i="18"/>
  <c r="T413" i="18" s="1"/>
  <c r="S405" i="18"/>
  <c r="T405" i="18" s="1"/>
  <c r="S397" i="18"/>
  <c r="T397" i="18" s="1"/>
  <c r="S389" i="18"/>
  <c r="T389" i="18" s="1"/>
  <c r="S381" i="18"/>
  <c r="T381" i="18" s="1"/>
  <c r="S373" i="18"/>
  <c r="T373" i="18" s="1"/>
  <c r="S365" i="18"/>
  <c r="T365" i="18" s="1"/>
  <c r="S357" i="18"/>
  <c r="T357" i="18" s="1"/>
  <c r="S349" i="18"/>
  <c r="T349" i="18" s="1"/>
  <c r="S341" i="18"/>
  <c r="T341" i="18" s="1"/>
  <c r="S333" i="18"/>
  <c r="T333" i="18" s="1"/>
  <c r="S325" i="18"/>
  <c r="T325" i="18" s="1"/>
  <c r="S317" i="18"/>
  <c r="T317" i="18" s="1"/>
  <c r="S309" i="18"/>
  <c r="T309" i="18" s="1"/>
  <c r="S301" i="18"/>
  <c r="T301" i="18" s="1"/>
  <c r="S293" i="18"/>
  <c r="T293" i="18" s="1"/>
  <c r="S285" i="18"/>
  <c r="T285" i="18" s="1"/>
  <c r="S277" i="18"/>
  <c r="T277" i="18" s="1"/>
  <c r="S269" i="18"/>
  <c r="T269" i="18" s="1"/>
  <c r="S261" i="18"/>
  <c r="T261" i="18" s="1"/>
  <c r="S253" i="18"/>
  <c r="T253" i="18" s="1"/>
  <c r="S245" i="18"/>
  <c r="T245" i="18" s="1"/>
  <c r="S237" i="18"/>
  <c r="T237" i="18" s="1"/>
  <c r="S229" i="18"/>
  <c r="T229" i="18" s="1"/>
  <c r="S221" i="18"/>
  <c r="T221" i="18" s="1"/>
  <c r="S213" i="18"/>
  <c r="T213" i="18" s="1"/>
  <c r="S205" i="18"/>
  <c r="T205" i="18" s="1"/>
  <c r="S197" i="18"/>
  <c r="T197" i="18" s="1"/>
  <c r="S189" i="18"/>
  <c r="T189" i="18" s="1"/>
  <c r="S181" i="18"/>
  <c r="T181" i="18" s="1"/>
  <c r="S173" i="18"/>
  <c r="T173" i="18" s="1"/>
  <c r="S165" i="18"/>
  <c r="T165" i="18" s="1"/>
  <c r="S157" i="18"/>
  <c r="T157" i="18" s="1"/>
  <c r="S149" i="18"/>
  <c r="T149" i="18" s="1"/>
  <c r="S141" i="18"/>
  <c r="T141" i="18" s="1"/>
  <c r="S133" i="18"/>
  <c r="T133" i="18" s="1"/>
  <c r="S125" i="18"/>
  <c r="T125" i="18" s="1"/>
  <c r="S117" i="18"/>
  <c r="T117" i="18" s="1"/>
  <c r="S109" i="18"/>
  <c r="T109" i="18" s="1"/>
  <c r="S101" i="18"/>
  <c r="T101" i="18" s="1"/>
  <c r="S93" i="18"/>
  <c r="T93" i="18" s="1"/>
  <c r="S85" i="18"/>
  <c r="T85" i="18" s="1"/>
  <c r="S77" i="18"/>
  <c r="T77" i="18" s="1"/>
  <c r="S69" i="18"/>
  <c r="T69" i="18" s="1"/>
  <c r="S61" i="18"/>
  <c r="T61" i="18" s="1"/>
  <c r="S53" i="18"/>
  <c r="T53" i="18" s="1"/>
  <c r="S45" i="18"/>
  <c r="T45" i="18" s="1"/>
  <c r="S37" i="18"/>
  <c r="T37" i="18" s="1"/>
  <c r="S21" i="18"/>
  <c r="T21" i="18" s="1"/>
  <c r="S580" i="18"/>
  <c r="T580" i="18" s="1"/>
  <c r="S572" i="18"/>
  <c r="T572" i="18" s="1"/>
  <c r="S564" i="18"/>
  <c r="T564" i="18" s="1"/>
  <c r="S556" i="18"/>
  <c r="T556" i="18" s="1"/>
  <c r="S548" i="18"/>
  <c r="T548" i="18" s="1"/>
  <c r="S540" i="18"/>
  <c r="T540" i="18" s="1"/>
  <c r="S532" i="18"/>
  <c r="T532" i="18" s="1"/>
  <c r="S524" i="18"/>
  <c r="T524" i="18" s="1"/>
  <c r="S516" i="18"/>
  <c r="T516" i="18" s="1"/>
  <c r="S508" i="18"/>
  <c r="T508" i="18" s="1"/>
  <c r="S500" i="18"/>
  <c r="T500" i="18" s="1"/>
  <c r="S492" i="18"/>
  <c r="T492" i="18" s="1"/>
  <c r="S484" i="18"/>
  <c r="T484" i="18" s="1"/>
  <c r="S476" i="18"/>
  <c r="T476" i="18" s="1"/>
  <c r="S468" i="18"/>
  <c r="T468" i="18" s="1"/>
  <c r="S460" i="18"/>
  <c r="T460" i="18" s="1"/>
  <c r="S452" i="18"/>
  <c r="T452" i="18" s="1"/>
  <c r="S444" i="18"/>
  <c r="T444" i="18" s="1"/>
  <c r="S436" i="18"/>
  <c r="T436" i="18" s="1"/>
  <c r="S428" i="18"/>
  <c r="T428" i="18" s="1"/>
  <c r="S420" i="18"/>
  <c r="T420" i="18" s="1"/>
  <c r="S412" i="18"/>
  <c r="T412" i="18" s="1"/>
  <c r="S404" i="18"/>
  <c r="T404" i="18" s="1"/>
  <c r="S396" i="18"/>
  <c r="T396" i="18" s="1"/>
  <c r="S388" i="18"/>
  <c r="T388" i="18" s="1"/>
  <c r="S380" i="18"/>
  <c r="T380" i="18" s="1"/>
  <c r="S372" i="18"/>
  <c r="T372" i="18" s="1"/>
  <c r="S364" i="18"/>
  <c r="T364" i="18" s="1"/>
  <c r="S356" i="18"/>
  <c r="T356" i="18" s="1"/>
  <c r="S348" i="18"/>
  <c r="T348" i="18" s="1"/>
  <c r="S340" i="18"/>
  <c r="T340" i="18" s="1"/>
  <c r="S332" i="18"/>
  <c r="T332" i="18" s="1"/>
  <c r="S324" i="18"/>
  <c r="T324" i="18" s="1"/>
  <c r="S316" i="18"/>
  <c r="T316" i="18" s="1"/>
  <c r="S308" i="18"/>
  <c r="T308" i="18" s="1"/>
  <c r="S300" i="18"/>
  <c r="T300" i="18" s="1"/>
  <c r="S292" i="18"/>
  <c r="T292" i="18" s="1"/>
  <c r="S284" i="18"/>
  <c r="T284" i="18" s="1"/>
  <c r="S276" i="18"/>
  <c r="T276" i="18" s="1"/>
  <c r="S268" i="18"/>
  <c r="T268" i="18" s="1"/>
  <c r="S260" i="18"/>
  <c r="T260" i="18" s="1"/>
  <c r="S252" i="18"/>
  <c r="T252" i="18" s="1"/>
  <c r="S244" i="18"/>
  <c r="T244" i="18" s="1"/>
  <c r="S236" i="18"/>
  <c r="T236" i="18" s="1"/>
  <c r="S228" i="18"/>
  <c r="T228" i="18" s="1"/>
  <c r="S220" i="18"/>
  <c r="T220" i="18" s="1"/>
  <c r="S212" i="18"/>
  <c r="T212" i="18" s="1"/>
  <c r="S204" i="18"/>
  <c r="T204" i="18" s="1"/>
  <c r="S196" i="18"/>
  <c r="T196" i="18" s="1"/>
  <c r="S188" i="18"/>
  <c r="T188" i="18" s="1"/>
  <c r="S180" i="18"/>
  <c r="T180" i="18" s="1"/>
  <c r="S172" i="18"/>
  <c r="T172" i="18" s="1"/>
  <c r="S164" i="18"/>
  <c r="T164" i="18" s="1"/>
  <c r="S156" i="18"/>
  <c r="T156" i="18" s="1"/>
  <c r="S148" i="18"/>
  <c r="T148" i="18" s="1"/>
  <c r="S140" i="18"/>
  <c r="T140" i="18" s="1"/>
  <c r="S132" i="18"/>
  <c r="T132" i="18" s="1"/>
  <c r="S124" i="18"/>
  <c r="T124" i="18" s="1"/>
  <c r="S116" i="18"/>
  <c r="T116" i="18" s="1"/>
  <c r="S108" i="18"/>
  <c r="T108" i="18" s="1"/>
  <c r="S100" i="18"/>
  <c r="T100" i="18" s="1"/>
  <c r="S92" i="18"/>
  <c r="T92" i="18" s="1"/>
  <c r="S84" i="18"/>
  <c r="T84" i="18" s="1"/>
  <c r="S76" i="18"/>
  <c r="T76" i="18" s="1"/>
  <c r="S68" i="18"/>
  <c r="T68" i="18" s="1"/>
  <c r="S60" i="18"/>
  <c r="T60" i="18" s="1"/>
  <c r="S52" i="18"/>
  <c r="T52" i="18" s="1"/>
  <c r="S44" i="18"/>
  <c r="T44" i="18" s="1"/>
  <c r="S36" i="18"/>
  <c r="T36" i="18" s="1"/>
  <c r="S28" i="18"/>
  <c r="T28" i="18" s="1"/>
  <c r="S20" i="18"/>
  <c r="T20" i="18" s="1"/>
  <c r="S579" i="18"/>
  <c r="T579" i="18" s="1"/>
  <c r="S571" i="18"/>
  <c r="T571" i="18" s="1"/>
  <c r="S563" i="18"/>
  <c r="T563" i="18" s="1"/>
  <c r="S555" i="18"/>
  <c r="T555" i="18" s="1"/>
  <c r="S547" i="18"/>
  <c r="T547" i="18" s="1"/>
  <c r="S539" i="18"/>
  <c r="T539" i="18" s="1"/>
  <c r="S515" i="18"/>
  <c r="T515" i="18" s="1"/>
  <c r="S491" i="18"/>
  <c r="T491" i="18" s="1"/>
  <c r="S483" i="18"/>
  <c r="T483" i="18" s="1"/>
  <c r="S475" i="18"/>
  <c r="T475" i="18" s="1"/>
  <c r="S467" i="18"/>
  <c r="T467" i="18" s="1"/>
  <c r="S459" i="18"/>
  <c r="T459" i="18" s="1"/>
  <c r="S451" i="18"/>
  <c r="T451" i="18" s="1"/>
  <c r="S443" i="18"/>
  <c r="T443" i="18" s="1"/>
  <c r="S435" i="18"/>
  <c r="T435" i="18" s="1"/>
  <c r="S427" i="18"/>
  <c r="T427" i="18" s="1"/>
  <c r="S419" i="18"/>
  <c r="T419" i="18" s="1"/>
  <c r="S411" i="18"/>
  <c r="T411" i="18" s="1"/>
  <c r="S403" i="18"/>
  <c r="T403" i="18" s="1"/>
  <c r="S395" i="18"/>
  <c r="T395" i="18" s="1"/>
  <c r="S387" i="18"/>
  <c r="T387" i="18" s="1"/>
  <c r="S379" i="18"/>
  <c r="T379" i="18" s="1"/>
  <c r="S371" i="18"/>
  <c r="T371" i="18" s="1"/>
  <c r="S363" i="18"/>
  <c r="T363" i="18" s="1"/>
  <c r="S355" i="18"/>
  <c r="T355" i="18" s="1"/>
  <c r="S347" i="18"/>
  <c r="T347" i="18" s="1"/>
  <c r="S339" i="18"/>
  <c r="T339" i="18" s="1"/>
  <c r="S331" i="18"/>
  <c r="T331" i="18" s="1"/>
  <c r="S323" i="18"/>
  <c r="T323" i="18" s="1"/>
  <c r="S315" i="18"/>
  <c r="T315" i="18" s="1"/>
  <c r="S307" i="18"/>
  <c r="T307" i="18" s="1"/>
  <c r="S299" i="18"/>
  <c r="T299" i="18" s="1"/>
  <c r="S275" i="18"/>
  <c r="T275" i="18" s="1"/>
  <c r="S259" i="18"/>
  <c r="T259" i="18" s="1"/>
  <c r="S251" i="18"/>
  <c r="T251" i="18" s="1"/>
  <c r="S243" i="18"/>
  <c r="T243" i="18" s="1"/>
  <c r="S235" i="18"/>
  <c r="T235" i="18" s="1"/>
  <c r="S195" i="18"/>
  <c r="T195" i="18" s="1"/>
  <c r="S43" i="18"/>
  <c r="T43" i="18" s="1"/>
  <c r="S58" i="18"/>
  <c r="T58" i="18" s="1"/>
  <c r="S50" i="18"/>
  <c r="T50" i="18" s="1"/>
  <c r="S42" i="18"/>
  <c r="T42" i="18" s="1"/>
  <c r="S34" i="18"/>
  <c r="T34" i="18" s="1"/>
  <c r="S26" i="18"/>
  <c r="T26" i="18" s="1"/>
  <c r="S18" i="18"/>
  <c r="T18" i="18" s="1"/>
  <c r="S585" i="18"/>
  <c r="T585" i="18" s="1"/>
  <c r="S577" i="18"/>
  <c r="T577" i="18" s="1"/>
  <c r="S569" i="18"/>
  <c r="T569" i="18" s="1"/>
  <c r="S561" i="18"/>
  <c r="T561" i="18" s="1"/>
  <c r="S553" i="18"/>
  <c r="T553" i="18" s="1"/>
  <c r="S545" i="18"/>
  <c r="T545" i="18" s="1"/>
  <c r="S537" i="18"/>
  <c r="T537" i="18" s="1"/>
  <c r="S529" i="18"/>
  <c r="T529" i="18" s="1"/>
  <c r="S521" i="18"/>
  <c r="T521" i="18" s="1"/>
  <c r="S513" i="18"/>
  <c r="T513" i="18" s="1"/>
  <c r="S505" i="18"/>
  <c r="T505" i="18" s="1"/>
  <c r="S497" i="18"/>
  <c r="T497" i="18" s="1"/>
  <c r="S489" i="18"/>
  <c r="T489" i="18" s="1"/>
  <c r="S481" i="18"/>
  <c r="T481" i="18" s="1"/>
  <c r="S473" i="18"/>
  <c r="T473" i="18" s="1"/>
  <c r="S465" i="18"/>
  <c r="T465" i="18" s="1"/>
  <c r="S457" i="18"/>
  <c r="T457" i="18" s="1"/>
  <c r="S449" i="18"/>
  <c r="T449" i="18" s="1"/>
  <c r="S441" i="18"/>
  <c r="T441" i="18" s="1"/>
  <c r="S433" i="18"/>
  <c r="T433" i="18" s="1"/>
  <c r="S425" i="18"/>
  <c r="T425" i="18" s="1"/>
  <c r="S417" i="18"/>
  <c r="T417" i="18" s="1"/>
  <c r="S409" i="18"/>
  <c r="T409" i="18" s="1"/>
  <c r="S401" i="18"/>
  <c r="T401" i="18" s="1"/>
  <c r="S393" i="18"/>
  <c r="T393" i="18" s="1"/>
  <c r="S385" i="18"/>
  <c r="T385" i="18" s="1"/>
  <c r="S377" i="18"/>
  <c r="T377" i="18" s="1"/>
  <c r="S369" i="18"/>
  <c r="T369" i="18" s="1"/>
  <c r="S361" i="18"/>
  <c r="T361" i="18" s="1"/>
  <c r="S353" i="18"/>
  <c r="T353" i="18" s="1"/>
  <c r="S345" i="18"/>
  <c r="T345" i="18" s="1"/>
  <c r="S337" i="18"/>
  <c r="T337" i="18" s="1"/>
  <c r="S329" i="18"/>
  <c r="T329" i="18" s="1"/>
  <c r="S321" i="18"/>
  <c r="T321" i="18" s="1"/>
  <c r="S313" i="18"/>
  <c r="T313" i="18" s="1"/>
  <c r="S305" i="18"/>
  <c r="T305" i="18" s="1"/>
  <c r="S297" i="18"/>
  <c r="T297" i="18" s="1"/>
  <c r="S289" i="18"/>
  <c r="T289" i="18" s="1"/>
  <c r="S281" i="18"/>
  <c r="T281" i="18" s="1"/>
  <c r="S273" i="18"/>
  <c r="T273" i="18" s="1"/>
  <c r="S265" i="18"/>
  <c r="T265" i="18" s="1"/>
  <c r="S257" i="18"/>
  <c r="T257" i="18" s="1"/>
  <c r="S249" i="18"/>
  <c r="T249" i="18" s="1"/>
  <c r="S241" i="18"/>
  <c r="T241" i="18" s="1"/>
  <c r="S233" i="18"/>
  <c r="T233" i="18" s="1"/>
  <c r="S225" i="18"/>
  <c r="T225" i="18" s="1"/>
  <c r="S217" i="18"/>
  <c r="T217" i="18" s="1"/>
  <c r="S209" i="18"/>
  <c r="T209" i="18" s="1"/>
  <c r="S201" i="18"/>
  <c r="T201" i="18" s="1"/>
  <c r="S193" i="18"/>
  <c r="T193" i="18" s="1"/>
  <c r="S185" i="18"/>
  <c r="T185" i="18" s="1"/>
  <c r="S177" i="18"/>
  <c r="T177" i="18" s="1"/>
  <c r="S169" i="18"/>
  <c r="T169" i="18" s="1"/>
  <c r="S161" i="18"/>
  <c r="T161" i="18" s="1"/>
  <c r="S153" i="18"/>
  <c r="T153" i="18" s="1"/>
  <c r="S145" i="18"/>
  <c r="T145" i="18" s="1"/>
  <c r="S137" i="18"/>
  <c r="T137" i="18" s="1"/>
  <c r="S129" i="18"/>
  <c r="T129" i="18" s="1"/>
  <c r="S121" i="18"/>
  <c r="T121" i="18" s="1"/>
  <c r="S113" i="18"/>
  <c r="T113" i="18" s="1"/>
  <c r="S105" i="18"/>
  <c r="T105" i="18" s="1"/>
  <c r="S97" i="18"/>
  <c r="T97" i="18" s="1"/>
  <c r="S89" i="18"/>
  <c r="T89" i="18" s="1"/>
  <c r="S81" i="18"/>
  <c r="T81" i="18" s="1"/>
  <c r="S73" i="18"/>
  <c r="T73" i="18" s="1"/>
  <c r="S65" i="18"/>
  <c r="T65" i="18" s="1"/>
  <c r="S57" i="18"/>
  <c r="T57" i="18" s="1"/>
  <c r="S49" i="18"/>
  <c r="T49" i="18" s="1"/>
  <c r="S41" i="18"/>
  <c r="T41" i="18" s="1"/>
  <c r="S33" i="18"/>
  <c r="T33" i="18" s="1"/>
  <c r="S25" i="18"/>
  <c r="T25" i="18" s="1"/>
  <c r="S17" i="18"/>
  <c r="T17" i="18" s="1"/>
  <c r="P583" i="18"/>
  <c r="Q583" i="18" s="1"/>
  <c r="P575" i="18"/>
  <c r="Q575" i="18" s="1"/>
  <c r="P567" i="18"/>
  <c r="Q567" i="18" s="1"/>
  <c r="P559" i="18"/>
  <c r="Q559" i="18" s="1"/>
  <c r="P551" i="18"/>
  <c r="Q551" i="18" s="1"/>
  <c r="P543" i="18"/>
  <c r="Q543" i="18" s="1"/>
  <c r="P535" i="18"/>
  <c r="Q535" i="18" s="1"/>
  <c r="P527" i="18"/>
  <c r="Q527" i="18" s="1"/>
  <c r="P519" i="18"/>
  <c r="Q519" i="18" s="1"/>
  <c r="P511" i="18"/>
  <c r="Q511" i="18" s="1"/>
  <c r="P503" i="18"/>
  <c r="Q503" i="18" s="1"/>
  <c r="P495" i="18"/>
  <c r="Q495" i="18" s="1"/>
  <c r="P487" i="18"/>
  <c r="Q487" i="18" s="1"/>
  <c r="P479" i="18"/>
  <c r="Q479" i="18" s="1"/>
  <c r="P471" i="18"/>
  <c r="Q471" i="18" s="1"/>
  <c r="P463" i="18"/>
  <c r="Q463" i="18" s="1"/>
  <c r="P455" i="18"/>
  <c r="Q455" i="18" s="1"/>
  <c r="P447" i="18"/>
  <c r="Q447" i="18" s="1"/>
  <c r="P439" i="18"/>
  <c r="Q439" i="18" s="1"/>
  <c r="P431" i="18"/>
  <c r="Q431" i="18" s="1"/>
  <c r="P423" i="18"/>
  <c r="Q423" i="18" s="1"/>
  <c r="P415" i="18"/>
  <c r="Q415" i="18" s="1"/>
  <c r="P407" i="18"/>
  <c r="Q407" i="18" s="1"/>
  <c r="P399" i="18"/>
  <c r="Q399" i="18" s="1"/>
  <c r="P391" i="18"/>
  <c r="Q391" i="18" s="1"/>
  <c r="P383" i="18"/>
  <c r="Q383" i="18" s="1"/>
  <c r="P375" i="18"/>
  <c r="Q375" i="18" s="1"/>
  <c r="P367" i="18"/>
  <c r="Q367" i="18" s="1"/>
  <c r="P359" i="18"/>
  <c r="Q359" i="18" s="1"/>
  <c r="P351" i="18"/>
  <c r="Q351" i="18" s="1"/>
  <c r="P343" i="18"/>
  <c r="Q343" i="18" s="1"/>
  <c r="P335" i="18"/>
  <c r="Q335" i="18" s="1"/>
  <c r="P327" i="18"/>
  <c r="Q327" i="18" s="1"/>
  <c r="P319" i="18"/>
  <c r="Q319" i="18" s="1"/>
  <c r="P311" i="18"/>
  <c r="Q311" i="18" s="1"/>
  <c r="P303" i="18"/>
  <c r="Q303" i="18" s="1"/>
  <c r="P295" i="18"/>
  <c r="Q295" i="18" s="1"/>
  <c r="P287" i="18"/>
  <c r="Q287" i="18" s="1"/>
  <c r="P580" i="18"/>
  <c r="Q580" i="18" s="1"/>
  <c r="P572" i="18"/>
  <c r="Q572" i="18" s="1"/>
  <c r="P564" i="18"/>
  <c r="Q564" i="18" s="1"/>
  <c r="P556" i="18"/>
  <c r="Q556" i="18" s="1"/>
  <c r="P548" i="18"/>
  <c r="Q548" i="18" s="1"/>
  <c r="P540" i="18"/>
  <c r="Q540" i="18" s="1"/>
  <c r="P532" i="18"/>
  <c r="Q532" i="18" s="1"/>
  <c r="P524" i="18"/>
  <c r="Q524" i="18" s="1"/>
  <c r="P516" i="18"/>
  <c r="Q516" i="18" s="1"/>
  <c r="P508" i="18"/>
  <c r="Q508" i="18" s="1"/>
  <c r="P500" i="18"/>
  <c r="Q500" i="18" s="1"/>
  <c r="P492" i="18"/>
  <c r="Q492" i="18" s="1"/>
  <c r="P484" i="18"/>
  <c r="Q484" i="18" s="1"/>
  <c r="P476" i="18"/>
  <c r="Q476" i="18" s="1"/>
  <c r="P468" i="18"/>
  <c r="Q468" i="18" s="1"/>
  <c r="P460" i="18"/>
  <c r="Q460" i="18" s="1"/>
  <c r="P452" i="18"/>
  <c r="Q452" i="18" s="1"/>
  <c r="P444" i="18"/>
  <c r="Q444" i="18" s="1"/>
  <c r="P436" i="18"/>
  <c r="Q436" i="18" s="1"/>
  <c r="P428" i="18"/>
  <c r="Q428" i="18" s="1"/>
  <c r="P420" i="18"/>
  <c r="Q420" i="18" s="1"/>
  <c r="P412" i="18"/>
  <c r="Q412" i="18" s="1"/>
  <c r="P404" i="18"/>
  <c r="Q404" i="18" s="1"/>
  <c r="P396" i="18"/>
  <c r="Q396" i="18" s="1"/>
  <c r="P388" i="18"/>
  <c r="Q388" i="18" s="1"/>
  <c r="P380" i="18"/>
  <c r="Q380" i="18" s="1"/>
  <c r="P372" i="18"/>
  <c r="Q372" i="18" s="1"/>
  <c r="P364" i="18"/>
  <c r="Q364" i="18" s="1"/>
  <c r="P356" i="18"/>
  <c r="Q356" i="18" s="1"/>
  <c r="P348" i="18"/>
  <c r="Q348" i="18" s="1"/>
  <c r="P340" i="18"/>
  <c r="Q340" i="18" s="1"/>
  <c r="P332" i="18"/>
  <c r="Q332" i="18" s="1"/>
  <c r="P324" i="18"/>
  <c r="Q324" i="18" s="1"/>
  <c r="P316" i="18"/>
  <c r="Q316" i="18" s="1"/>
  <c r="P308" i="18"/>
  <c r="Q308" i="18" s="1"/>
  <c r="P300" i="18"/>
  <c r="Q300" i="18" s="1"/>
  <c r="P292" i="18"/>
  <c r="Q292" i="18" s="1"/>
  <c r="P284" i="18"/>
  <c r="Q284" i="18" s="1"/>
  <c r="P276" i="18"/>
  <c r="Q276" i="18" s="1"/>
  <c r="P268" i="18"/>
  <c r="Q268" i="18" s="1"/>
  <c r="P260" i="18"/>
  <c r="Q260" i="18" s="1"/>
  <c r="P252" i="18"/>
  <c r="Q252" i="18" s="1"/>
  <c r="P244" i="18"/>
  <c r="Q244" i="18" s="1"/>
  <c r="P236" i="18"/>
  <c r="Q236" i="18" s="1"/>
  <c r="P13" i="18"/>
  <c r="Q13" i="18" s="1"/>
  <c r="P279" i="18"/>
  <c r="Q279" i="18" s="1"/>
  <c r="P271" i="18"/>
  <c r="Q271" i="18" s="1"/>
  <c r="P263" i="18"/>
  <c r="Q263" i="18" s="1"/>
  <c r="P255" i="18"/>
  <c r="Q255" i="18" s="1"/>
  <c r="P247" i="18"/>
  <c r="Q247" i="18" s="1"/>
  <c r="P239" i="18"/>
  <c r="Q239" i="18" s="1"/>
  <c r="P231" i="18"/>
  <c r="Q231" i="18" s="1"/>
  <c r="P223" i="18"/>
  <c r="Q223" i="18" s="1"/>
  <c r="P215" i="18"/>
  <c r="Q215" i="18" s="1"/>
  <c r="P207" i="18"/>
  <c r="Q207" i="18" s="1"/>
  <c r="P199" i="18"/>
  <c r="Q199" i="18" s="1"/>
  <c r="P191" i="18"/>
  <c r="Q191" i="18" s="1"/>
  <c r="P183" i="18"/>
  <c r="Q183" i="18" s="1"/>
  <c r="P175" i="18"/>
  <c r="Q175" i="18" s="1"/>
  <c r="P167" i="18"/>
  <c r="Q167" i="18" s="1"/>
  <c r="P159" i="18"/>
  <c r="Q159" i="18" s="1"/>
  <c r="P151" i="18"/>
  <c r="Q151" i="18" s="1"/>
  <c r="P143" i="18"/>
  <c r="Q143" i="18" s="1"/>
  <c r="P135" i="18"/>
  <c r="Q135" i="18" s="1"/>
  <c r="P127" i="18"/>
  <c r="Q127" i="18" s="1"/>
  <c r="P119" i="18"/>
  <c r="Q119" i="18" s="1"/>
  <c r="P111" i="18"/>
  <c r="Q111" i="18" s="1"/>
  <c r="P103" i="18"/>
  <c r="Q103" i="18" s="1"/>
  <c r="P95" i="18"/>
  <c r="Q95" i="18" s="1"/>
  <c r="P87" i="18"/>
  <c r="Q87" i="18" s="1"/>
  <c r="P79" i="18"/>
  <c r="Q79" i="18" s="1"/>
  <c r="P71" i="18"/>
  <c r="Q71" i="18" s="1"/>
  <c r="P63" i="18"/>
  <c r="Q63" i="18" s="1"/>
  <c r="P55" i="18"/>
  <c r="Q55" i="18" s="1"/>
  <c r="P47" i="18"/>
  <c r="Q47" i="18" s="1"/>
  <c r="P39" i="18"/>
  <c r="Q39" i="18" s="1"/>
  <c r="P31" i="18"/>
  <c r="Q31" i="18" s="1"/>
  <c r="P23" i="18"/>
  <c r="Q23" i="18" s="1"/>
  <c r="P15" i="18"/>
  <c r="Q15" i="18" s="1"/>
  <c r="P228" i="18"/>
  <c r="Q228" i="18" s="1"/>
  <c r="P220" i="18"/>
  <c r="Q220" i="18" s="1"/>
  <c r="P212" i="18"/>
  <c r="Q212" i="18" s="1"/>
  <c r="P204" i="18"/>
  <c r="Q204" i="18" s="1"/>
  <c r="P196" i="18"/>
  <c r="Q196" i="18" s="1"/>
  <c r="P188" i="18"/>
  <c r="Q188" i="18" s="1"/>
  <c r="P180" i="18"/>
  <c r="Q180" i="18" s="1"/>
  <c r="P172" i="18"/>
  <c r="Q172" i="18" s="1"/>
  <c r="P164" i="18"/>
  <c r="Q164" i="18" s="1"/>
  <c r="P156" i="18"/>
  <c r="Q156" i="18" s="1"/>
  <c r="P148" i="18"/>
  <c r="Q148" i="18" s="1"/>
  <c r="P140" i="18"/>
  <c r="Q140" i="18" s="1"/>
  <c r="P132" i="18"/>
  <c r="Q132" i="18" s="1"/>
  <c r="P124" i="18"/>
  <c r="Q124" i="18" s="1"/>
  <c r="P116" i="18"/>
  <c r="Q116" i="18" s="1"/>
  <c r="P108" i="18"/>
  <c r="Q108" i="18" s="1"/>
  <c r="P100" i="18"/>
  <c r="Q100" i="18" s="1"/>
  <c r="P92" i="18"/>
  <c r="Q92" i="18" s="1"/>
  <c r="P84" i="18"/>
  <c r="Q84" i="18" s="1"/>
  <c r="P76" i="18"/>
  <c r="Q76" i="18" s="1"/>
  <c r="P68" i="18"/>
  <c r="Q68" i="18" s="1"/>
  <c r="P60" i="18"/>
  <c r="Q60" i="18" s="1"/>
  <c r="P52" i="18"/>
  <c r="Q52" i="18" s="1"/>
  <c r="P44" i="18"/>
  <c r="Q44" i="18" s="1"/>
  <c r="P36" i="18"/>
  <c r="Q36" i="18" s="1"/>
  <c r="P28" i="18"/>
  <c r="Q28" i="18" s="1"/>
  <c r="P20" i="18"/>
  <c r="Q20" i="18" s="1"/>
  <c r="P12" i="18"/>
  <c r="Q12" i="18" s="1"/>
  <c r="P331" i="18"/>
  <c r="Q331" i="18" s="1"/>
  <c r="P323" i="18"/>
  <c r="Q323" i="18" s="1"/>
  <c r="P315" i="18"/>
  <c r="Q315" i="18" s="1"/>
  <c r="P307" i="18"/>
  <c r="Q307" i="18" s="1"/>
  <c r="P299" i="18"/>
  <c r="Q299" i="18" s="1"/>
  <c r="P291" i="18"/>
  <c r="Q291" i="18" s="1"/>
  <c r="P283" i="18"/>
  <c r="Q283" i="18" s="1"/>
  <c r="P275" i="18"/>
  <c r="Q275" i="18" s="1"/>
  <c r="P267" i="18"/>
  <c r="Q267" i="18" s="1"/>
  <c r="P259" i="18"/>
  <c r="Q259" i="18" s="1"/>
  <c r="P251" i="18"/>
  <c r="Q251" i="18" s="1"/>
  <c r="P243" i="18"/>
  <c r="Q243" i="18" s="1"/>
  <c r="P235" i="18"/>
  <c r="Q235" i="18" s="1"/>
  <c r="P227" i="18"/>
  <c r="Q227" i="18" s="1"/>
  <c r="P219" i="18"/>
  <c r="Q219" i="18" s="1"/>
  <c r="P211" i="18"/>
  <c r="Q211" i="18" s="1"/>
  <c r="P203" i="18"/>
  <c r="Q203" i="18" s="1"/>
  <c r="P195" i="18"/>
  <c r="Q195" i="18" s="1"/>
  <c r="P187" i="18"/>
  <c r="Q187" i="18" s="1"/>
  <c r="P179" i="18"/>
  <c r="Q179" i="18" s="1"/>
  <c r="P171" i="18"/>
  <c r="Q171" i="18" s="1"/>
  <c r="P163" i="18"/>
  <c r="Q163" i="18" s="1"/>
  <c r="P155" i="18"/>
  <c r="Q155" i="18" s="1"/>
  <c r="P147" i="18"/>
  <c r="Q147" i="18" s="1"/>
  <c r="P139" i="18"/>
  <c r="Q139" i="18" s="1"/>
  <c r="P43" i="18"/>
  <c r="Q43" i="18" s="1"/>
  <c r="P27" i="18"/>
  <c r="Q27" i="18" s="1"/>
  <c r="P19" i="18"/>
  <c r="Q19" i="18" s="1"/>
  <c r="P11" i="18"/>
  <c r="Q11" i="18" s="1"/>
  <c r="P585" i="18"/>
  <c r="Q585" i="18" s="1"/>
  <c r="P577" i="18"/>
  <c r="Q577" i="18" s="1"/>
  <c r="P569" i="18"/>
  <c r="Q569" i="18" s="1"/>
  <c r="P561" i="18"/>
  <c r="Q561" i="18" s="1"/>
  <c r="P553" i="18"/>
  <c r="Q553" i="18" s="1"/>
  <c r="P545" i="18"/>
  <c r="Q545" i="18" s="1"/>
  <c r="P537" i="18"/>
  <c r="Q537" i="18" s="1"/>
  <c r="P529" i="18"/>
  <c r="Q529" i="18" s="1"/>
  <c r="P521" i="18"/>
  <c r="Q521" i="18" s="1"/>
  <c r="P513" i="18"/>
  <c r="Q513" i="18" s="1"/>
  <c r="P505" i="18"/>
  <c r="Q505" i="18" s="1"/>
  <c r="P497" i="18"/>
  <c r="Q497" i="18" s="1"/>
  <c r="P489" i="18"/>
  <c r="Q489" i="18" s="1"/>
  <c r="P481" i="18"/>
  <c r="Q481" i="18" s="1"/>
  <c r="P473" i="18"/>
  <c r="Q473" i="18" s="1"/>
  <c r="P465" i="18"/>
  <c r="Q465" i="18" s="1"/>
  <c r="P457" i="18"/>
  <c r="Q457" i="18" s="1"/>
  <c r="P449" i="18"/>
  <c r="Q449" i="18" s="1"/>
  <c r="P441" i="18"/>
  <c r="Q441" i="18" s="1"/>
  <c r="P433" i="18"/>
  <c r="Q433" i="18" s="1"/>
  <c r="P425" i="18"/>
  <c r="Q425" i="18" s="1"/>
  <c r="P417" i="18"/>
  <c r="Q417" i="18" s="1"/>
  <c r="P409" i="18"/>
  <c r="Q409" i="18" s="1"/>
  <c r="P401" i="18"/>
  <c r="Q401" i="18" s="1"/>
  <c r="P393" i="18"/>
  <c r="Q393" i="18" s="1"/>
  <c r="P385" i="18"/>
  <c r="Q385" i="18" s="1"/>
  <c r="P377" i="18"/>
  <c r="Q377" i="18" s="1"/>
  <c r="P369" i="18"/>
  <c r="Q369" i="18" s="1"/>
  <c r="P361" i="18"/>
  <c r="Q361" i="18" s="1"/>
  <c r="P353" i="18"/>
  <c r="Q353" i="18" s="1"/>
  <c r="P345" i="18"/>
  <c r="Q345" i="18" s="1"/>
  <c r="P337" i="18"/>
  <c r="Q337" i="18" s="1"/>
  <c r="P329" i="18"/>
  <c r="Q329" i="18" s="1"/>
  <c r="P321" i="18"/>
  <c r="Q321" i="18" s="1"/>
  <c r="P313" i="18"/>
  <c r="Q313" i="18" s="1"/>
  <c r="P305" i="18"/>
  <c r="Q305" i="18" s="1"/>
  <c r="P297" i="18"/>
  <c r="Q297" i="18" s="1"/>
  <c r="P289" i="18"/>
  <c r="Q289" i="18" s="1"/>
  <c r="P281" i="18"/>
  <c r="Q281" i="18" s="1"/>
  <c r="P273" i="18"/>
  <c r="Q273" i="18" s="1"/>
  <c r="P265" i="18"/>
  <c r="Q265" i="18" s="1"/>
  <c r="P257" i="18"/>
  <c r="Q257" i="18" s="1"/>
  <c r="P249" i="18"/>
  <c r="Q249" i="18" s="1"/>
  <c r="P241" i="18"/>
  <c r="Q241" i="18" s="1"/>
  <c r="P233" i="18"/>
  <c r="Q233" i="18" s="1"/>
  <c r="P225" i="18"/>
  <c r="Q225" i="18" s="1"/>
  <c r="P217" i="18"/>
  <c r="Q217" i="18" s="1"/>
  <c r="P209" i="18"/>
  <c r="Q209" i="18" s="1"/>
  <c r="P201" i="18"/>
  <c r="Q201" i="18" s="1"/>
  <c r="P193" i="18"/>
  <c r="Q193" i="18" s="1"/>
  <c r="P185" i="18"/>
  <c r="Q185" i="18" s="1"/>
  <c r="P177" i="18"/>
  <c r="Q177" i="18" s="1"/>
  <c r="P169" i="18"/>
  <c r="Q169" i="18" s="1"/>
  <c r="P161" i="18"/>
  <c r="Q161" i="18" s="1"/>
  <c r="P153" i="18"/>
  <c r="Q153" i="18" s="1"/>
  <c r="P145" i="18"/>
  <c r="Q145" i="18" s="1"/>
  <c r="P137" i="18"/>
  <c r="Q137" i="18" s="1"/>
  <c r="P129" i="18"/>
  <c r="Q129" i="18" s="1"/>
  <c r="P121" i="18"/>
  <c r="Q121" i="18" s="1"/>
  <c r="P113" i="18"/>
  <c r="Q113" i="18" s="1"/>
  <c r="P105" i="18"/>
  <c r="Q105" i="18" s="1"/>
  <c r="P97" i="18"/>
  <c r="Q97" i="18" s="1"/>
  <c r="P89" i="18"/>
  <c r="Q89" i="18" s="1"/>
  <c r="P81" i="18"/>
  <c r="Q81" i="18" s="1"/>
  <c r="P73" i="18"/>
  <c r="Q73" i="18" s="1"/>
  <c r="P65" i="18"/>
  <c r="Q65" i="18" s="1"/>
  <c r="P57" i="18"/>
  <c r="Q57" i="18" s="1"/>
  <c r="P49" i="18"/>
  <c r="Q49" i="18" s="1"/>
  <c r="P41" i="18"/>
  <c r="Q41" i="18" s="1"/>
  <c r="P33" i="18"/>
  <c r="Q33" i="18" s="1"/>
  <c r="P25" i="18"/>
  <c r="Q25" i="18" s="1"/>
  <c r="P17" i="18"/>
  <c r="Q17" i="18" s="1"/>
  <c r="P14" i="18"/>
  <c r="Q14" i="18" s="1"/>
  <c r="P579" i="18"/>
  <c r="Q579" i="18" s="1"/>
  <c r="P571" i="18"/>
  <c r="Q571" i="18" s="1"/>
  <c r="P563" i="18"/>
  <c r="Q563" i="18" s="1"/>
  <c r="P555" i="18"/>
  <c r="Q555" i="18" s="1"/>
  <c r="P547" i="18"/>
  <c r="Q547" i="18" s="1"/>
  <c r="P539" i="18"/>
  <c r="Q539" i="18" s="1"/>
  <c r="P531" i="18"/>
  <c r="Q531" i="18" s="1"/>
  <c r="P523" i="18"/>
  <c r="Q523" i="18" s="1"/>
  <c r="P515" i="18"/>
  <c r="Q515" i="18" s="1"/>
  <c r="P507" i="18"/>
  <c r="Q507" i="18" s="1"/>
  <c r="P499" i="18"/>
  <c r="Q499" i="18" s="1"/>
  <c r="P491" i="18"/>
  <c r="Q491" i="18" s="1"/>
  <c r="P483" i="18"/>
  <c r="Q483" i="18" s="1"/>
  <c r="P475" i="18"/>
  <c r="Q475" i="18" s="1"/>
  <c r="P467" i="18"/>
  <c r="Q467" i="18" s="1"/>
  <c r="P459" i="18"/>
  <c r="Q459" i="18" s="1"/>
  <c r="P451" i="18"/>
  <c r="Q451" i="18" s="1"/>
  <c r="P443" i="18"/>
  <c r="Q443" i="18" s="1"/>
  <c r="P435" i="18"/>
  <c r="Q435" i="18" s="1"/>
  <c r="P427" i="18"/>
  <c r="Q427" i="18" s="1"/>
  <c r="P419" i="18"/>
  <c r="Q419" i="18" s="1"/>
  <c r="P411" i="18"/>
  <c r="Q411" i="18" s="1"/>
  <c r="P403" i="18"/>
  <c r="Q403" i="18" s="1"/>
  <c r="P395" i="18"/>
  <c r="Q395" i="18" s="1"/>
  <c r="P387" i="18"/>
  <c r="Q387" i="18" s="1"/>
  <c r="P379" i="18"/>
  <c r="Q379" i="18" s="1"/>
  <c r="P371" i="18"/>
  <c r="Q371" i="18" s="1"/>
  <c r="P363" i="18"/>
  <c r="Q363" i="18" s="1"/>
  <c r="P355" i="18"/>
  <c r="Q355" i="18" s="1"/>
  <c r="P347" i="18"/>
  <c r="Q347" i="18" s="1"/>
  <c r="P339" i="18"/>
  <c r="Q339" i="18" s="1"/>
  <c r="P131" i="18"/>
  <c r="Q131" i="18" s="1"/>
  <c r="P123" i="18"/>
  <c r="Q123" i="18" s="1"/>
  <c r="P115" i="18"/>
  <c r="Q115" i="18" s="1"/>
  <c r="P107" i="18"/>
  <c r="Q107" i="18" s="1"/>
  <c r="P99" i="18"/>
  <c r="Q99" i="18" s="1"/>
  <c r="P91" i="18"/>
  <c r="Q91" i="18" s="1"/>
  <c r="P83" i="18"/>
  <c r="Q83" i="18" s="1"/>
  <c r="P75" i="18"/>
  <c r="Q75" i="18" s="1"/>
  <c r="P67" i="18"/>
  <c r="Q67" i="18" s="1"/>
  <c r="P59" i="18"/>
  <c r="Q59" i="18" s="1"/>
  <c r="P51" i="18"/>
  <c r="Q51" i="18" s="1"/>
  <c r="P578" i="18"/>
  <c r="Q578" i="18" s="1"/>
  <c r="P570" i="18"/>
  <c r="Q570" i="18" s="1"/>
  <c r="P562" i="18"/>
  <c r="Q562" i="18" s="1"/>
  <c r="P554" i="18"/>
  <c r="Q554" i="18" s="1"/>
  <c r="P546" i="18"/>
  <c r="Q546" i="18" s="1"/>
  <c r="P538" i="18"/>
  <c r="Q538" i="18" s="1"/>
  <c r="P530" i="18"/>
  <c r="Q530" i="18" s="1"/>
  <c r="P522" i="18"/>
  <c r="Q522" i="18" s="1"/>
  <c r="P514" i="18"/>
  <c r="Q514" i="18" s="1"/>
  <c r="P506" i="18"/>
  <c r="Q506" i="18" s="1"/>
  <c r="P498" i="18"/>
  <c r="Q498" i="18" s="1"/>
  <c r="P490" i="18"/>
  <c r="Q490" i="18" s="1"/>
  <c r="P482" i="18"/>
  <c r="Q482" i="18" s="1"/>
  <c r="P474" i="18"/>
  <c r="Q474" i="18" s="1"/>
  <c r="P466" i="18"/>
  <c r="Q466" i="18" s="1"/>
  <c r="P458" i="18"/>
  <c r="Q458" i="18" s="1"/>
  <c r="P450" i="18"/>
  <c r="Q450" i="18" s="1"/>
  <c r="P442" i="18"/>
  <c r="Q442" i="18" s="1"/>
  <c r="P434" i="18"/>
  <c r="Q434" i="18" s="1"/>
  <c r="P426" i="18"/>
  <c r="Q426" i="18" s="1"/>
  <c r="P418" i="18"/>
  <c r="Q418" i="18" s="1"/>
  <c r="P410" i="18"/>
  <c r="Q410" i="18" s="1"/>
  <c r="P402" i="18"/>
  <c r="Q402" i="18" s="1"/>
  <c r="P394" i="18"/>
  <c r="Q394" i="18" s="1"/>
  <c r="P386" i="18"/>
  <c r="Q386" i="18" s="1"/>
  <c r="P378" i="18"/>
  <c r="Q378" i="18" s="1"/>
  <c r="P370" i="18"/>
  <c r="Q370" i="18" s="1"/>
  <c r="P362" i="18"/>
  <c r="Q362" i="18" s="1"/>
  <c r="P354" i="18"/>
  <c r="Q354" i="18" s="1"/>
  <c r="P346" i="18"/>
  <c r="Q346" i="18" s="1"/>
  <c r="P338" i="18"/>
  <c r="Q338" i="18" s="1"/>
  <c r="P330" i="18"/>
  <c r="Q330" i="18" s="1"/>
  <c r="P322" i="18"/>
  <c r="Q322" i="18" s="1"/>
  <c r="P314" i="18"/>
  <c r="Q314" i="18" s="1"/>
  <c r="P306" i="18"/>
  <c r="Q306" i="18" s="1"/>
  <c r="P298" i="18"/>
  <c r="Q298" i="18" s="1"/>
  <c r="P290" i="18"/>
  <c r="Q290" i="18" s="1"/>
  <c r="P282" i="18"/>
  <c r="Q282" i="18" s="1"/>
  <c r="P274" i="18"/>
  <c r="Q274" i="18" s="1"/>
  <c r="P266" i="18"/>
  <c r="Q266" i="18" s="1"/>
  <c r="P258" i="18"/>
  <c r="Q258" i="18" s="1"/>
  <c r="P250" i="18"/>
  <c r="Q250" i="18" s="1"/>
  <c r="P242" i="18"/>
  <c r="Q242" i="18" s="1"/>
  <c r="P234" i="18"/>
  <c r="Q234" i="18" s="1"/>
  <c r="P226" i="18"/>
  <c r="Q226" i="18" s="1"/>
  <c r="P218" i="18"/>
  <c r="Q218" i="18" s="1"/>
  <c r="P210" i="18"/>
  <c r="Q210" i="18" s="1"/>
  <c r="P202" i="18"/>
  <c r="Q202" i="18" s="1"/>
  <c r="P194" i="18"/>
  <c r="Q194" i="18" s="1"/>
  <c r="P186" i="18"/>
  <c r="Q186" i="18" s="1"/>
  <c r="P178" i="18"/>
  <c r="Q178" i="18" s="1"/>
  <c r="P170" i="18"/>
  <c r="Q170" i="18" s="1"/>
  <c r="P162" i="18"/>
  <c r="Q162" i="18" s="1"/>
  <c r="P154" i="18"/>
  <c r="Q154" i="18" s="1"/>
  <c r="P146" i="18"/>
  <c r="Q146" i="18" s="1"/>
  <c r="P138" i="18"/>
  <c r="Q138" i="18" s="1"/>
  <c r="P130" i="18"/>
  <c r="Q130" i="18" s="1"/>
  <c r="P122" i="18"/>
  <c r="Q122" i="18" s="1"/>
  <c r="P114" i="18"/>
  <c r="Q114" i="18" s="1"/>
  <c r="P106" i="18"/>
  <c r="Q106" i="18" s="1"/>
  <c r="P98" i="18"/>
  <c r="Q98" i="18" s="1"/>
  <c r="P90" i="18"/>
  <c r="Q90" i="18" s="1"/>
  <c r="P82" i="18"/>
  <c r="Q82" i="18" s="1"/>
  <c r="P74" i="18"/>
  <c r="Q74" i="18" s="1"/>
  <c r="P66" i="18"/>
  <c r="Q66" i="18" s="1"/>
  <c r="P58" i="18"/>
  <c r="Q58" i="18" s="1"/>
  <c r="P50" i="18"/>
  <c r="Q50" i="18" s="1"/>
  <c r="P42" i="18"/>
  <c r="Q42" i="18" s="1"/>
  <c r="P34" i="18"/>
  <c r="Q34" i="18" s="1"/>
  <c r="P26" i="18"/>
  <c r="Q26" i="18" s="1"/>
  <c r="P18" i="18"/>
  <c r="Q18" i="18" s="1"/>
  <c r="P582" i="18"/>
  <c r="Q582" i="18" s="1"/>
  <c r="P574" i="18"/>
  <c r="Q574" i="18" s="1"/>
  <c r="P566" i="18"/>
  <c r="Q566" i="18" s="1"/>
  <c r="P558" i="18"/>
  <c r="Q558" i="18" s="1"/>
  <c r="P550" i="18"/>
  <c r="Q550" i="18" s="1"/>
  <c r="P542" i="18"/>
  <c r="Q542" i="18" s="1"/>
  <c r="P534" i="18"/>
  <c r="Q534" i="18" s="1"/>
  <c r="P526" i="18"/>
  <c r="Q526" i="18" s="1"/>
  <c r="P518" i="18"/>
  <c r="Q518" i="18" s="1"/>
  <c r="P510" i="18"/>
  <c r="Q510" i="18" s="1"/>
  <c r="P502" i="18"/>
  <c r="Q502" i="18" s="1"/>
  <c r="P494" i="18"/>
  <c r="Q494" i="18" s="1"/>
  <c r="P486" i="18"/>
  <c r="Q486" i="18" s="1"/>
  <c r="P478" i="18"/>
  <c r="Q478" i="18" s="1"/>
  <c r="P470" i="18"/>
  <c r="Q470" i="18" s="1"/>
  <c r="P462" i="18"/>
  <c r="Q462" i="18" s="1"/>
  <c r="P454" i="18"/>
  <c r="Q454" i="18" s="1"/>
  <c r="P446" i="18"/>
  <c r="Q446" i="18" s="1"/>
  <c r="P438" i="18"/>
  <c r="Q438" i="18" s="1"/>
  <c r="P430" i="18"/>
  <c r="Q430" i="18" s="1"/>
  <c r="P422" i="18"/>
  <c r="Q422" i="18" s="1"/>
  <c r="P414" i="18"/>
  <c r="Q414" i="18" s="1"/>
  <c r="P406" i="18"/>
  <c r="Q406" i="18" s="1"/>
  <c r="P398" i="18"/>
  <c r="Q398" i="18" s="1"/>
  <c r="P390" i="18"/>
  <c r="Q390" i="18" s="1"/>
  <c r="P382" i="18"/>
  <c r="Q382" i="18" s="1"/>
  <c r="P374" i="18"/>
  <c r="Q374" i="18" s="1"/>
  <c r="P366" i="18"/>
  <c r="Q366" i="18" s="1"/>
  <c r="P358" i="18"/>
  <c r="Q358" i="18" s="1"/>
  <c r="P350" i="18"/>
  <c r="Q350" i="18" s="1"/>
  <c r="P342" i="18"/>
  <c r="Q342" i="18" s="1"/>
  <c r="P334" i="18"/>
  <c r="Q334" i="18" s="1"/>
  <c r="P326" i="18"/>
  <c r="Q326" i="18" s="1"/>
  <c r="P318" i="18"/>
  <c r="Q318" i="18" s="1"/>
  <c r="P310" i="18"/>
  <c r="Q310" i="18" s="1"/>
  <c r="P302" i="18"/>
  <c r="Q302" i="18" s="1"/>
  <c r="P294" i="18"/>
  <c r="Q294" i="18" s="1"/>
  <c r="P286" i="18"/>
  <c r="Q286" i="18" s="1"/>
  <c r="P278" i="18"/>
  <c r="Q278" i="18" s="1"/>
  <c r="P270" i="18"/>
  <c r="Q270" i="18" s="1"/>
  <c r="P262" i="18"/>
  <c r="Q262" i="18" s="1"/>
  <c r="P254" i="18"/>
  <c r="Q254" i="18" s="1"/>
  <c r="P246" i="18"/>
  <c r="Q246" i="18" s="1"/>
  <c r="P238" i="18"/>
  <c r="Q238" i="18" s="1"/>
  <c r="P230" i="18"/>
  <c r="Q230" i="18" s="1"/>
  <c r="P222" i="18"/>
  <c r="Q222" i="18" s="1"/>
  <c r="P214" i="18"/>
  <c r="Q214" i="18" s="1"/>
  <c r="P206" i="18"/>
  <c r="Q206" i="18" s="1"/>
  <c r="P198" i="18"/>
  <c r="Q198" i="18" s="1"/>
  <c r="P190" i="18"/>
  <c r="Q190" i="18" s="1"/>
  <c r="P182" i="18"/>
  <c r="Q182" i="18" s="1"/>
  <c r="P174" i="18"/>
  <c r="Q174" i="18" s="1"/>
  <c r="P166" i="18"/>
  <c r="Q166" i="18" s="1"/>
  <c r="P158" i="18"/>
  <c r="Q158" i="18" s="1"/>
  <c r="P150" i="18"/>
  <c r="Q150" i="18" s="1"/>
  <c r="P142" i="18"/>
  <c r="Q142" i="18" s="1"/>
  <c r="P134" i="18"/>
  <c r="Q134" i="18" s="1"/>
  <c r="P126" i="18"/>
  <c r="Q126" i="18" s="1"/>
  <c r="P118" i="18"/>
  <c r="Q118" i="18" s="1"/>
  <c r="P110" i="18"/>
  <c r="Q110" i="18" s="1"/>
  <c r="P102" i="18"/>
  <c r="Q102" i="18" s="1"/>
  <c r="P94" i="18"/>
  <c r="Q94" i="18" s="1"/>
  <c r="P86" i="18"/>
  <c r="Q86" i="18" s="1"/>
  <c r="P78" i="18"/>
  <c r="Q78" i="18" s="1"/>
  <c r="P70" i="18"/>
  <c r="Q70" i="18" s="1"/>
  <c r="P62" i="18"/>
  <c r="Q62" i="18" s="1"/>
  <c r="P54" i="18"/>
  <c r="Q54" i="18" s="1"/>
  <c r="P46" i="18"/>
  <c r="Q46" i="18" s="1"/>
  <c r="P38" i="18"/>
  <c r="Q38" i="18" s="1"/>
  <c r="P30" i="18"/>
  <c r="Q30" i="18" s="1"/>
  <c r="P22" i="18"/>
  <c r="Q22" i="18" s="1"/>
  <c r="P581" i="18"/>
  <c r="Q581" i="18" s="1"/>
  <c r="P573" i="18"/>
  <c r="Q573" i="18" s="1"/>
  <c r="P565" i="18"/>
  <c r="Q565" i="18" s="1"/>
  <c r="P557" i="18"/>
  <c r="Q557" i="18" s="1"/>
  <c r="P549" i="18"/>
  <c r="Q549" i="18" s="1"/>
  <c r="P541" i="18"/>
  <c r="Q541" i="18" s="1"/>
  <c r="P533" i="18"/>
  <c r="Q533" i="18" s="1"/>
  <c r="P525" i="18"/>
  <c r="Q525" i="18" s="1"/>
  <c r="P517" i="18"/>
  <c r="Q517" i="18" s="1"/>
  <c r="P509" i="18"/>
  <c r="Q509" i="18" s="1"/>
  <c r="P501" i="18"/>
  <c r="Q501" i="18" s="1"/>
  <c r="P493" i="18"/>
  <c r="Q493" i="18" s="1"/>
  <c r="P485" i="18"/>
  <c r="Q485" i="18" s="1"/>
  <c r="P477" i="18"/>
  <c r="Q477" i="18" s="1"/>
  <c r="P469" i="18"/>
  <c r="Q469" i="18" s="1"/>
  <c r="P461" i="18"/>
  <c r="Q461" i="18" s="1"/>
  <c r="P453" i="18"/>
  <c r="Q453" i="18" s="1"/>
  <c r="P445" i="18"/>
  <c r="Q445" i="18" s="1"/>
  <c r="P437" i="18"/>
  <c r="Q437" i="18" s="1"/>
  <c r="P429" i="18"/>
  <c r="Q429" i="18" s="1"/>
  <c r="P421" i="18"/>
  <c r="Q421" i="18" s="1"/>
  <c r="P413" i="18"/>
  <c r="Q413" i="18" s="1"/>
  <c r="P405" i="18"/>
  <c r="Q405" i="18" s="1"/>
  <c r="P397" i="18"/>
  <c r="Q397" i="18" s="1"/>
  <c r="P389" i="18"/>
  <c r="Q389" i="18" s="1"/>
  <c r="P381" i="18"/>
  <c r="Q381" i="18" s="1"/>
  <c r="P373" i="18"/>
  <c r="Q373" i="18" s="1"/>
  <c r="P365" i="18"/>
  <c r="Q365" i="18" s="1"/>
  <c r="P357" i="18"/>
  <c r="Q357" i="18" s="1"/>
  <c r="P349" i="18"/>
  <c r="Q349" i="18" s="1"/>
  <c r="P341" i="18"/>
  <c r="Q341" i="18" s="1"/>
  <c r="P333" i="18"/>
  <c r="Q333" i="18" s="1"/>
  <c r="P325" i="18"/>
  <c r="Q325" i="18" s="1"/>
  <c r="P317" i="18"/>
  <c r="Q317" i="18" s="1"/>
  <c r="P309" i="18"/>
  <c r="Q309" i="18" s="1"/>
  <c r="P301" i="18"/>
  <c r="Q301" i="18" s="1"/>
  <c r="P293" i="18"/>
  <c r="Q293" i="18" s="1"/>
  <c r="P285" i="18"/>
  <c r="Q285" i="18" s="1"/>
  <c r="P277" i="18"/>
  <c r="Q277" i="18" s="1"/>
  <c r="P269" i="18"/>
  <c r="Q269" i="18" s="1"/>
  <c r="P261" i="18"/>
  <c r="Q261" i="18" s="1"/>
  <c r="P253" i="18"/>
  <c r="Q253" i="18" s="1"/>
  <c r="P245" i="18"/>
  <c r="Q245" i="18" s="1"/>
  <c r="P237" i="18"/>
  <c r="Q237" i="18" s="1"/>
  <c r="P229" i="18"/>
  <c r="Q229" i="18" s="1"/>
  <c r="P221" i="18"/>
  <c r="Q221" i="18" s="1"/>
  <c r="P213" i="18"/>
  <c r="Q213" i="18" s="1"/>
  <c r="P205" i="18"/>
  <c r="Q205" i="18" s="1"/>
  <c r="P197" i="18"/>
  <c r="Q197" i="18" s="1"/>
  <c r="P189" i="18"/>
  <c r="Q189" i="18" s="1"/>
  <c r="P181" i="18"/>
  <c r="Q181" i="18" s="1"/>
  <c r="P173" i="18"/>
  <c r="Q173" i="18" s="1"/>
  <c r="P165" i="18"/>
  <c r="Q165" i="18" s="1"/>
  <c r="P157" i="18"/>
  <c r="Q157" i="18" s="1"/>
  <c r="P149" i="18"/>
  <c r="Q149" i="18" s="1"/>
  <c r="P141" i="18"/>
  <c r="Q141" i="18" s="1"/>
  <c r="P133" i="18"/>
  <c r="Q133" i="18" s="1"/>
  <c r="P125" i="18"/>
  <c r="Q125" i="18" s="1"/>
  <c r="P117" i="18"/>
  <c r="Q117" i="18" s="1"/>
  <c r="P109" i="18"/>
  <c r="Q109" i="18" s="1"/>
  <c r="P101" i="18"/>
  <c r="Q101" i="18" s="1"/>
  <c r="P93" i="18"/>
  <c r="Q93" i="18" s="1"/>
  <c r="P85" i="18"/>
  <c r="Q85" i="18" s="1"/>
  <c r="P77" i="18"/>
  <c r="Q77" i="18" s="1"/>
  <c r="P69" i="18"/>
  <c r="Q69" i="18" s="1"/>
  <c r="P61" i="18"/>
  <c r="Q61" i="18" s="1"/>
  <c r="P53" i="18"/>
  <c r="Q53" i="18" s="1"/>
  <c r="P45" i="18"/>
  <c r="Q45" i="18" s="1"/>
  <c r="P37" i="18"/>
  <c r="Q37" i="18" s="1"/>
  <c r="P29" i="18"/>
  <c r="Q29" i="18" s="1"/>
  <c r="P21" i="18"/>
  <c r="Q21" i="18" s="1"/>
  <c r="P35" i="18"/>
  <c r="Q35" i="18" s="1"/>
  <c r="P584" i="18"/>
  <c r="Q584" i="18" s="1"/>
  <c r="P576" i="18"/>
  <c r="Q576" i="18" s="1"/>
  <c r="P568" i="18"/>
  <c r="Q568" i="18" s="1"/>
  <c r="P560" i="18"/>
  <c r="Q560" i="18" s="1"/>
  <c r="P552" i="18"/>
  <c r="Q552" i="18" s="1"/>
  <c r="P544" i="18"/>
  <c r="Q544" i="18" s="1"/>
  <c r="P536" i="18"/>
  <c r="Q536" i="18" s="1"/>
  <c r="P528" i="18"/>
  <c r="Q528" i="18" s="1"/>
  <c r="P520" i="18"/>
  <c r="Q520" i="18" s="1"/>
  <c r="P512" i="18"/>
  <c r="Q512" i="18" s="1"/>
  <c r="P504" i="18"/>
  <c r="Q504" i="18" s="1"/>
  <c r="P496" i="18"/>
  <c r="Q496" i="18" s="1"/>
  <c r="P488" i="18"/>
  <c r="Q488" i="18" s="1"/>
  <c r="P480" i="18"/>
  <c r="Q480" i="18" s="1"/>
  <c r="P472" i="18"/>
  <c r="Q472" i="18" s="1"/>
  <c r="P464" i="18"/>
  <c r="Q464" i="18" s="1"/>
  <c r="P456" i="18"/>
  <c r="Q456" i="18" s="1"/>
  <c r="P448" i="18"/>
  <c r="Q448" i="18" s="1"/>
  <c r="P440" i="18"/>
  <c r="Q440" i="18" s="1"/>
  <c r="P432" i="18"/>
  <c r="Q432" i="18" s="1"/>
  <c r="P424" i="18"/>
  <c r="Q424" i="18" s="1"/>
  <c r="P416" i="18"/>
  <c r="Q416" i="18" s="1"/>
  <c r="P408" i="18"/>
  <c r="Q408" i="18" s="1"/>
  <c r="P400" i="18"/>
  <c r="Q400" i="18" s="1"/>
  <c r="P392" i="18"/>
  <c r="Q392" i="18" s="1"/>
  <c r="P384" i="18"/>
  <c r="Q384" i="18" s="1"/>
  <c r="P376" i="18"/>
  <c r="Q376" i="18" s="1"/>
  <c r="P368" i="18"/>
  <c r="Q368" i="18" s="1"/>
  <c r="P360" i="18"/>
  <c r="Q360" i="18" s="1"/>
  <c r="P352" i="18"/>
  <c r="Q352" i="18" s="1"/>
  <c r="P344" i="18"/>
  <c r="Q344" i="18" s="1"/>
  <c r="P336" i="18"/>
  <c r="Q336" i="18" s="1"/>
  <c r="P328" i="18"/>
  <c r="Q328" i="18" s="1"/>
  <c r="P320" i="18"/>
  <c r="Q320" i="18" s="1"/>
  <c r="P312" i="18"/>
  <c r="Q312" i="18" s="1"/>
  <c r="P304" i="18"/>
  <c r="Q304" i="18" s="1"/>
  <c r="P296" i="18"/>
  <c r="Q296" i="18" s="1"/>
  <c r="P288" i="18"/>
  <c r="Q288" i="18" s="1"/>
  <c r="P280" i="18"/>
  <c r="Q280" i="18" s="1"/>
  <c r="P272" i="18"/>
  <c r="Q272" i="18" s="1"/>
  <c r="P264" i="18"/>
  <c r="Q264" i="18" s="1"/>
  <c r="P256" i="18"/>
  <c r="Q256" i="18" s="1"/>
  <c r="P248" i="18"/>
  <c r="Q248" i="18" s="1"/>
  <c r="P240" i="18"/>
  <c r="Q240" i="18" s="1"/>
  <c r="P232" i="18"/>
  <c r="Q232" i="18" s="1"/>
  <c r="P224" i="18"/>
  <c r="Q224" i="18" s="1"/>
  <c r="P216" i="18"/>
  <c r="Q216" i="18" s="1"/>
  <c r="P208" i="18"/>
  <c r="Q208" i="18" s="1"/>
  <c r="P200" i="18"/>
  <c r="Q200" i="18" s="1"/>
  <c r="P192" i="18"/>
  <c r="Q192" i="18" s="1"/>
  <c r="P184" i="18"/>
  <c r="Q184" i="18" s="1"/>
  <c r="P176" i="18"/>
  <c r="Q176" i="18" s="1"/>
  <c r="P168" i="18"/>
  <c r="Q168" i="18" s="1"/>
  <c r="P160" i="18"/>
  <c r="Q160" i="18" s="1"/>
  <c r="P152" i="18"/>
  <c r="Q152" i="18" s="1"/>
  <c r="P144" i="18"/>
  <c r="Q144" i="18" s="1"/>
  <c r="P136" i="18"/>
  <c r="Q136" i="18" s="1"/>
  <c r="P128" i="18"/>
  <c r="Q128" i="18" s="1"/>
  <c r="P120" i="18"/>
  <c r="Q120" i="18" s="1"/>
  <c r="P112" i="18"/>
  <c r="Q112" i="18" s="1"/>
  <c r="P104" i="18"/>
  <c r="Q104" i="18" s="1"/>
  <c r="P96" i="18"/>
  <c r="Q96" i="18" s="1"/>
  <c r="P88" i="18"/>
  <c r="Q88" i="18" s="1"/>
  <c r="P80" i="18"/>
  <c r="Q80" i="18" s="1"/>
  <c r="P72" i="18"/>
  <c r="Q72" i="18" s="1"/>
  <c r="P64" i="18"/>
  <c r="Q64" i="18" s="1"/>
  <c r="P56" i="18"/>
  <c r="Q56" i="18" s="1"/>
  <c r="P48" i="18"/>
  <c r="Q48" i="18" s="1"/>
  <c r="P40" i="18"/>
  <c r="Q40" i="18" s="1"/>
  <c r="P32" i="18"/>
  <c r="Q32" i="18" s="1"/>
  <c r="P24" i="18"/>
  <c r="Q24" i="18" s="1"/>
  <c r="P16" i="18"/>
  <c r="Q16" i="18" s="1"/>
  <c r="M399" i="18"/>
  <c r="M471" i="18"/>
  <c r="M487" i="18"/>
  <c r="M583" i="18"/>
  <c r="M435" i="18"/>
  <c r="M578" i="18"/>
  <c r="M504" i="18"/>
  <c r="M180" i="18"/>
  <c r="M76" i="18"/>
  <c r="M165" i="18"/>
  <c r="M173" i="18"/>
  <c r="M188" i="18"/>
  <c r="M228" i="18"/>
  <c r="M260" i="18"/>
  <c r="M324" i="18"/>
  <c r="M121" i="18"/>
  <c r="M328" i="18"/>
  <c r="M336" i="18"/>
  <c r="M360" i="18"/>
  <c r="M400" i="18"/>
  <c r="M34" i="18"/>
  <c r="M408" i="18"/>
  <c r="M416" i="18"/>
  <c r="M440" i="18"/>
  <c r="M568" i="18"/>
  <c r="M171" i="18"/>
  <c r="M179" i="18"/>
  <c r="M186" i="18"/>
  <c r="M210" i="18"/>
  <c r="M338" i="18"/>
  <c r="M362" i="18"/>
  <c r="M370" i="18"/>
  <c r="M545" i="18"/>
  <c r="M553" i="18"/>
  <c r="M84" i="18"/>
  <c r="M92" i="18"/>
  <c r="M124" i="18"/>
  <c r="M355" i="18"/>
  <c r="M450" i="18"/>
  <c r="M458" i="18"/>
  <c r="M562" i="18"/>
  <c r="M132" i="18"/>
  <c r="M234" i="18"/>
  <c r="M368" i="18"/>
  <c r="M376" i="18"/>
  <c r="M503" i="18"/>
  <c r="M551" i="18"/>
  <c r="M566" i="18"/>
  <c r="M73" i="18"/>
  <c r="M80" i="18"/>
  <c r="M88" i="18"/>
  <c r="M96" i="18"/>
  <c r="M309" i="18"/>
  <c r="M317" i="18"/>
  <c r="M402" i="18"/>
  <c r="M465" i="18"/>
  <c r="M488" i="18"/>
  <c r="M520" i="18"/>
  <c r="M528" i="18"/>
  <c r="M169" i="18"/>
  <c r="M177" i="18"/>
  <c r="M311" i="18"/>
  <c r="M467" i="18"/>
  <c r="M475" i="18"/>
  <c r="M483" i="18"/>
  <c r="M514" i="18"/>
  <c r="M522" i="18"/>
  <c r="M577" i="18"/>
  <c r="M36" i="18"/>
  <c r="M60" i="18"/>
  <c r="M115" i="18"/>
  <c r="M138" i="18"/>
  <c r="M146" i="18"/>
  <c r="M359" i="18"/>
  <c r="M547" i="18"/>
  <c r="M570" i="18"/>
  <c r="M17" i="18"/>
  <c r="M25" i="18"/>
  <c r="M49" i="18"/>
  <c r="M64" i="18"/>
  <c r="M156" i="18"/>
  <c r="M164" i="18"/>
  <c r="M195" i="18"/>
  <c r="M218" i="18"/>
  <c r="M257" i="18"/>
  <c r="M272" i="18"/>
  <c r="M288" i="18"/>
  <c r="M296" i="18"/>
  <c r="M304" i="18"/>
  <c r="M320" i="18"/>
  <c r="M426" i="18"/>
  <c r="M434" i="18"/>
  <c r="M457" i="18"/>
  <c r="M464" i="18"/>
  <c r="M527" i="18"/>
  <c r="M11" i="18"/>
  <c r="M27" i="18"/>
  <c r="M43" i="18"/>
  <c r="M104" i="18"/>
  <c r="M112" i="18"/>
  <c r="M189" i="18"/>
  <c r="M205" i="18"/>
  <c r="M212" i="18"/>
  <c r="M243" i="18"/>
  <c r="M251" i="18"/>
  <c r="M344" i="18"/>
  <c r="M352" i="18"/>
  <c r="M375" i="18"/>
  <c r="M390" i="18"/>
  <c r="M544" i="18"/>
  <c r="M13" i="18"/>
  <c r="M145" i="18"/>
  <c r="M237" i="18"/>
  <c r="M276" i="18"/>
  <c r="M284" i="18"/>
  <c r="M292" i="18"/>
  <c r="M346" i="18"/>
  <c r="M384" i="18"/>
  <c r="M392" i="18"/>
  <c r="M415" i="18"/>
  <c r="M430" i="18"/>
  <c r="M538" i="18"/>
  <c r="M569" i="18"/>
  <c r="M576" i="18"/>
  <c r="M47" i="18"/>
  <c r="M55" i="18"/>
  <c r="M100" i="18"/>
  <c r="M108" i="18"/>
  <c r="M154" i="18"/>
  <c r="M162" i="18"/>
  <c r="M170" i="18"/>
  <c r="M262" i="18"/>
  <c r="M270" i="18"/>
  <c r="M278" i="18"/>
  <c r="M378" i="18"/>
  <c r="M386" i="18"/>
  <c r="M394" i="18"/>
  <c r="M424" i="18"/>
  <c r="M432" i="18"/>
  <c r="M462" i="18"/>
  <c r="M22" i="18"/>
  <c r="M29" i="18"/>
  <c r="M89" i="18"/>
  <c r="M153" i="18"/>
  <c r="M196" i="18"/>
  <c r="M204" i="18"/>
  <c r="M226" i="18"/>
  <c r="M233" i="18"/>
  <c r="M256" i="18"/>
  <c r="M303" i="18"/>
  <c r="M374" i="18"/>
  <c r="M403" i="18"/>
  <c r="M410" i="18"/>
  <c r="M417" i="18"/>
  <c r="M433" i="18"/>
  <c r="M447" i="18"/>
  <c r="M507" i="18"/>
  <c r="M536" i="18"/>
  <c r="M552" i="18"/>
  <c r="M560" i="18"/>
  <c r="M319" i="18"/>
  <c r="M23" i="18"/>
  <c r="M31" i="18"/>
  <c r="M46" i="18"/>
  <c r="M54" i="18"/>
  <c r="M68" i="18"/>
  <c r="M97" i="18"/>
  <c r="M120" i="18"/>
  <c r="M140" i="18"/>
  <c r="M147" i="18"/>
  <c r="M163" i="18"/>
  <c r="M213" i="18"/>
  <c r="M220" i="18"/>
  <c r="M242" i="18"/>
  <c r="M250" i="18"/>
  <c r="M258" i="18"/>
  <c r="M280" i="18"/>
  <c r="M297" i="18"/>
  <c r="M312" i="18"/>
  <c r="M339" i="18"/>
  <c r="M347" i="18"/>
  <c r="M354" i="18"/>
  <c r="M383" i="18"/>
  <c r="M398" i="18"/>
  <c r="M419" i="18"/>
  <c r="M427" i="18"/>
  <c r="M441" i="18"/>
  <c r="M449" i="18"/>
  <c r="M456" i="18"/>
  <c r="M478" i="18"/>
  <c r="M502" i="18"/>
  <c r="M531" i="18"/>
  <c r="M554" i="18"/>
  <c r="M575" i="18"/>
  <c r="M10" i="18"/>
  <c r="M18" i="18"/>
  <c r="M40" i="18"/>
  <c r="M85" i="18"/>
  <c r="M93" i="18"/>
  <c r="M129" i="18"/>
  <c r="M149" i="18"/>
  <c r="M157" i="18"/>
  <c r="M236" i="18"/>
  <c r="M244" i="18"/>
  <c r="M283" i="18"/>
  <c r="M291" i="18"/>
  <c r="M327" i="18"/>
  <c r="M341" i="18"/>
  <c r="M385" i="18"/>
  <c r="M407" i="18"/>
  <c r="M443" i="18"/>
  <c r="M472" i="18"/>
  <c r="M480" i="18"/>
  <c r="M496" i="18"/>
  <c r="M511" i="18"/>
  <c r="M526" i="18"/>
  <c r="M563" i="18"/>
  <c r="M584" i="18"/>
  <c r="M137" i="18"/>
  <c r="M20" i="18"/>
  <c r="M35" i="18"/>
  <c r="M50" i="18"/>
  <c r="M72" i="18"/>
  <c r="M101" i="18"/>
  <c r="M109" i="18"/>
  <c r="M116" i="18"/>
  <c r="M131" i="18"/>
  <c r="M187" i="18"/>
  <c r="M194" i="18"/>
  <c r="M202" i="18"/>
  <c r="M217" i="18"/>
  <c r="M254" i="18"/>
  <c r="M301" i="18"/>
  <c r="M308" i="18"/>
  <c r="M316" i="18"/>
  <c r="M322" i="18"/>
  <c r="M379" i="18"/>
  <c r="M423" i="18"/>
  <c r="M438" i="18"/>
  <c r="M459" i="18"/>
  <c r="M474" i="18"/>
  <c r="M490" i="18"/>
  <c r="M498" i="18"/>
  <c r="M513" i="18"/>
  <c r="M535" i="18"/>
  <c r="M558" i="18"/>
  <c r="M571" i="18"/>
  <c r="M264" i="18"/>
  <c r="M26" i="18"/>
  <c r="M32" i="18"/>
  <c r="M38" i="18"/>
  <c r="M57" i="18"/>
  <c r="M69" i="18"/>
  <c r="M123" i="18"/>
  <c r="M141" i="18"/>
  <c r="M161" i="18"/>
  <c r="M209" i="18"/>
  <c r="M221" i="18"/>
  <c r="M227" i="18"/>
  <c r="M259" i="18"/>
  <c r="M266" i="18"/>
  <c r="M273" i="18"/>
  <c r="M279" i="18"/>
  <c r="M289" i="18"/>
  <c r="M294" i="18"/>
  <c r="M299" i="18"/>
  <c r="M318" i="18"/>
  <c r="M323" i="18"/>
  <c r="M335" i="18"/>
  <c r="M345" i="18"/>
  <c r="M351" i="18"/>
  <c r="M363" i="18"/>
  <c r="M369" i="18"/>
  <c r="M393" i="18"/>
  <c r="M411" i="18"/>
  <c r="M431" i="18"/>
  <c r="M454" i="18"/>
  <c r="M479" i="18"/>
  <c r="M491" i="18"/>
  <c r="M497" i="18"/>
  <c r="M521" i="18"/>
  <c r="M539" i="18"/>
  <c r="M559" i="18"/>
  <c r="M582" i="18"/>
  <c r="M12" i="18"/>
  <c r="M19" i="18"/>
  <c r="M33" i="18"/>
  <c r="M39" i="18"/>
  <c r="M51" i="18"/>
  <c r="M81" i="18"/>
  <c r="M99" i="18"/>
  <c r="M105" i="18"/>
  <c r="M117" i="18"/>
  <c r="M130" i="18"/>
  <c r="M148" i="18"/>
  <c r="M155" i="18"/>
  <c r="M172" i="18"/>
  <c r="M178" i="18"/>
  <c r="M185" i="18"/>
  <c r="M197" i="18"/>
  <c r="M203" i="18"/>
  <c r="M245" i="18"/>
  <c r="M267" i="18"/>
  <c r="M274" i="18"/>
  <c r="M290" i="18"/>
  <c r="M307" i="18"/>
  <c r="M313" i="18"/>
  <c r="M329" i="18"/>
  <c r="M340" i="18"/>
  <c r="M358" i="18"/>
  <c r="M382" i="18"/>
  <c r="M387" i="18"/>
  <c r="M406" i="18"/>
  <c r="M418" i="18"/>
  <c r="M425" i="18"/>
  <c r="M442" i="18"/>
  <c r="M448" i="18"/>
  <c r="M455" i="18"/>
  <c r="M466" i="18"/>
  <c r="M473" i="18"/>
  <c r="M486" i="18"/>
  <c r="M510" i="18"/>
  <c r="M515" i="18"/>
  <c r="M534" i="18"/>
  <c r="M546" i="18"/>
  <c r="M241" i="18"/>
  <c r="M275" i="18"/>
  <c r="M285" i="18"/>
  <c r="M295" i="18"/>
  <c r="M14" i="18"/>
  <c r="M21" i="18"/>
  <c r="M28" i="18"/>
  <c r="M52" i="18"/>
  <c r="M65" i="18"/>
  <c r="M77" i="18"/>
  <c r="M107" i="18"/>
  <c r="M113" i="18"/>
  <c r="M125" i="18"/>
  <c r="M193" i="18"/>
  <c r="M211" i="18"/>
  <c r="M229" i="18"/>
  <c r="M235" i="18"/>
  <c r="M255" i="18"/>
  <c r="M315" i="18"/>
  <c r="M325" i="18"/>
  <c r="M331" i="18"/>
  <c r="M337" i="18"/>
  <c r="M353" i="18"/>
  <c r="M366" i="18"/>
  <c r="M371" i="18"/>
  <c r="M377" i="18"/>
  <c r="M395" i="18"/>
  <c r="M401" i="18"/>
  <c r="M414" i="18"/>
  <c r="M439" i="18"/>
  <c r="M463" i="18"/>
  <c r="M481" i="18"/>
  <c r="M494" i="18"/>
  <c r="M499" i="18"/>
  <c r="M505" i="18"/>
  <c r="M523" i="18"/>
  <c r="M529" i="18"/>
  <c r="M542" i="18"/>
  <c r="M567" i="18"/>
  <c r="M41" i="18"/>
  <c r="M225" i="18"/>
  <c r="M343" i="18"/>
  <c r="M367" i="18"/>
  <c r="M495" i="18"/>
  <c r="M518" i="18"/>
  <c r="M543" i="18"/>
  <c r="M555" i="18"/>
  <c r="M561" i="18"/>
  <c r="M585" i="18"/>
  <c r="M15" i="18"/>
  <c r="M30" i="18"/>
  <c r="M61" i="18"/>
  <c r="M133" i="18"/>
  <c r="M139" i="18"/>
  <c r="M181" i="18"/>
  <c r="M201" i="18"/>
  <c r="M219" i="18"/>
  <c r="M248" i="18"/>
  <c r="M263" i="18"/>
  <c r="M271" i="18"/>
  <c r="M282" i="18"/>
  <c r="M287" i="18"/>
  <c r="M321" i="18"/>
  <c r="M333" i="18"/>
  <c r="M361" i="18"/>
  <c r="M391" i="18"/>
  <c r="M409" i="18"/>
  <c r="M422" i="18"/>
  <c r="M446" i="18"/>
  <c r="M451" i="18"/>
  <c r="M470" i="18"/>
  <c r="M482" i="18"/>
  <c r="M489" i="18"/>
  <c r="M506" i="18"/>
  <c r="M512" i="18"/>
  <c r="M519" i="18"/>
  <c r="M530" i="18"/>
  <c r="M537" i="18"/>
  <c r="M550" i="18"/>
  <c r="M574" i="18"/>
  <c r="M579" i="18"/>
  <c r="M16" i="18"/>
  <c r="M24" i="18"/>
  <c r="M44" i="18"/>
  <c r="M45" i="18"/>
  <c r="M134" i="18"/>
  <c r="M135" i="18"/>
  <c r="M198" i="18"/>
  <c r="M199" i="18"/>
  <c r="M253" i="18"/>
  <c r="M252" i="18"/>
  <c r="M452" i="18"/>
  <c r="M453" i="18"/>
  <c r="M580" i="18"/>
  <c r="M581" i="18"/>
  <c r="M62" i="18"/>
  <c r="M63" i="18"/>
  <c r="M78" i="18"/>
  <c r="M79" i="18"/>
  <c r="M94" i="18"/>
  <c r="M95" i="18"/>
  <c r="M158" i="18"/>
  <c r="M159" i="18"/>
  <c r="M222" i="18"/>
  <c r="M223" i="18"/>
  <c r="M306" i="18"/>
  <c r="M83" i="18"/>
  <c r="M82" i="18"/>
  <c r="M174" i="18"/>
  <c r="M175" i="18"/>
  <c r="M349" i="18"/>
  <c r="M348" i="18"/>
  <c r="M37" i="18"/>
  <c r="M42" i="18"/>
  <c r="M118" i="18"/>
  <c r="M119" i="18"/>
  <c r="M182" i="18"/>
  <c r="M183" i="18"/>
  <c r="M246" i="18"/>
  <c r="M247" i="18"/>
  <c r="M59" i="18"/>
  <c r="M58" i="18"/>
  <c r="M75" i="18"/>
  <c r="M74" i="18"/>
  <c r="M91" i="18"/>
  <c r="M90" i="18"/>
  <c r="M142" i="18"/>
  <c r="M143" i="18"/>
  <c r="M206" i="18"/>
  <c r="M207" i="18"/>
  <c r="M269" i="18"/>
  <c r="M268" i="18"/>
  <c r="M238" i="18"/>
  <c r="M239" i="18"/>
  <c r="M102" i="18"/>
  <c r="M103" i="18"/>
  <c r="M166" i="18"/>
  <c r="M167" i="18"/>
  <c r="M230" i="18"/>
  <c r="M231" i="18"/>
  <c r="M388" i="18"/>
  <c r="M389" i="18"/>
  <c r="M516" i="18"/>
  <c r="M517" i="18"/>
  <c r="M67" i="18"/>
  <c r="M66" i="18"/>
  <c r="M110" i="18"/>
  <c r="M111" i="18"/>
  <c r="M70" i="18"/>
  <c r="M71" i="18"/>
  <c r="M86" i="18"/>
  <c r="M87" i="18"/>
  <c r="M126" i="18"/>
  <c r="M127" i="18"/>
  <c r="M190" i="18"/>
  <c r="M191" i="18"/>
  <c r="M150" i="18"/>
  <c r="M151" i="18"/>
  <c r="M214" i="18"/>
  <c r="M215" i="18"/>
  <c r="M286" i="18"/>
  <c r="M293" i="18"/>
  <c r="M300" i="18"/>
  <c r="M326" i="18"/>
  <c r="M330" i="18"/>
  <c r="M350" i="18"/>
  <c r="M412" i="18"/>
  <c r="M413" i="18"/>
  <c r="M476" i="18"/>
  <c r="M477" i="18"/>
  <c r="M540" i="18"/>
  <c r="M541" i="18"/>
  <c r="M48" i="18"/>
  <c r="M56" i="18"/>
  <c r="M98" i="18"/>
  <c r="M106" i="18"/>
  <c r="M114" i="18"/>
  <c r="M122" i="18"/>
  <c r="M372" i="18"/>
  <c r="M373" i="18"/>
  <c r="M436" i="18"/>
  <c r="M437" i="18"/>
  <c r="M500" i="18"/>
  <c r="M501" i="18"/>
  <c r="M564" i="18"/>
  <c r="M565" i="18"/>
  <c r="M53" i="18"/>
  <c r="M396" i="18"/>
  <c r="M397" i="18"/>
  <c r="M460" i="18"/>
  <c r="M461" i="18"/>
  <c r="M524" i="18"/>
  <c r="M525" i="18"/>
  <c r="M128" i="18"/>
  <c r="M136" i="18"/>
  <c r="M144" i="18"/>
  <c r="M152" i="18"/>
  <c r="M160" i="18"/>
  <c r="M168" i="18"/>
  <c r="M176" i="18"/>
  <c r="M184" i="18"/>
  <c r="M192" i="18"/>
  <c r="M200" i="18"/>
  <c r="M208" i="18"/>
  <c r="M216" i="18"/>
  <c r="M224" i="18"/>
  <c r="M232" i="18"/>
  <c r="M240" i="18"/>
  <c r="M261" i="18"/>
  <c r="M277" i="18"/>
  <c r="M305" i="18"/>
  <c r="M332" i="18"/>
  <c r="M342" i="18"/>
  <c r="M356" i="18"/>
  <c r="M357" i="18"/>
  <c r="M420" i="18"/>
  <c r="M421" i="18"/>
  <c r="M484" i="18"/>
  <c r="M485" i="18"/>
  <c r="M548" i="18"/>
  <c r="M549" i="18"/>
  <c r="M298" i="18"/>
  <c r="M302" i="18"/>
  <c r="M310" i="18"/>
  <c r="M314" i="18"/>
  <c r="M380" i="18"/>
  <c r="M381" i="18"/>
  <c r="M444" i="18"/>
  <c r="M445" i="18"/>
  <c r="M508" i="18"/>
  <c r="M509" i="18"/>
  <c r="M572" i="18"/>
  <c r="M573" i="18"/>
  <c r="M249" i="18"/>
  <c r="M265" i="18"/>
  <c r="M281" i="18"/>
  <c r="M404" i="18"/>
  <c r="M405" i="18"/>
  <c r="M468" i="18"/>
  <c r="M469" i="18"/>
  <c r="M532" i="18"/>
  <c r="M533" i="18"/>
  <c r="M334" i="18"/>
  <c r="M364" i="18"/>
  <c r="M365" i="18"/>
  <c r="M428" i="18"/>
  <c r="M429" i="18"/>
  <c r="M492" i="18"/>
  <c r="M493" i="18"/>
  <c r="M556" i="18"/>
  <c r="M557" i="18"/>
  <c r="L586" i="17"/>
  <c r="N405" i="18" l="1"/>
  <c r="X405" i="18"/>
  <c r="Y405" i="18" s="1"/>
  <c r="Z405" i="18" s="1"/>
  <c r="N460" i="18"/>
  <c r="X460" i="18"/>
  <c r="Y460" i="18" s="1"/>
  <c r="Z460" i="18" s="1"/>
  <c r="N389" i="18"/>
  <c r="X389" i="18"/>
  <c r="Y389" i="18" s="1"/>
  <c r="Z389" i="18" s="1"/>
  <c r="N158" i="18"/>
  <c r="X158" i="18"/>
  <c r="Y158" i="18" s="1"/>
  <c r="Z158" i="18" s="1"/>
  <c r="N451" i="18"/>
  <c r="X451" i="18"/>
  <c r="Y451" i="18" s="1"/>
  <c r="Z451" i="18" s="1"/>
  <c r="N439" i="18"/>
  <c r="X439" i="18"/>
  <c r="Y439" i="18" s="1"/>
  <c r="Z439" i="18" s="1"/>
  <c r="N425" i="18"/>
  <c r="X425" i="18"/>
  <c r="Y425" i="18" s="1"/>
  <c r="Z425" i="18" s="1"/>
  <c r="N318" i="18"/>
  <c r="X318" i="18"/>
  <c r="Y318" i="18" s="1"/>
  <c r="Z318" i="18" s="1"/>
  <c r="N316" i="18"/>
  <c r="X316" i="18"/>
  <c r="Y316" i="18" s="1"/>
  <c r="Z316" i="18" s="1"/>
  <c r="N441" i="18"/>
  <c r="X441" i="18"/>
  <c r="Y441" i="18" s="1"/>
  <c r="Z441" i="18" s="1"/>
  <c r="N432" i="18"/>
  <c r="X432" i="18"/>
  <c r="Y432" i="18" s="1"/>
  <c r="Z432" i="18" s="1"/>
  <c r="N104" i="18"/>
  <c r="X104" i="18"/>
  <c r="Y104" i="18" s="1"/>
  <c r="Z104" i="18" s="1"/>
  <c r="N88" i="18"/>
  <c r="X88" i="18"/>
  <c r="Y88" i="18" s="1"/>
  <c r="Z88" i="18" s="1"/>
  <c r="N404" i="18"/>
  <c r="X404" i="18"/>
  <c r="Y404" i="18" s="1"/>
  <c r="Z404" i="18" s="1"/>
  <c r="N397" i="18"/>
  <c r="X397" i="18"/>
  <c r="Y397" i="18" s="1"/>
  <c r="Z397" i="18" s="1"/>
  <c r="N388" i="18"/>
  <c r="X388" i="18"/>
  <c r="Y388" i="18" s="1"/>
  <c r="Z388" i="18" s="1"/>
  <c r="N453" i="18"/>
  <c r="X453" i="18"/>
  <c r="Y453" i="18" s="1"/>
  <c r="Z453" i="18" s="1"/>
  <c r="N518" i="18"/>
  <c r="X518" i="18"/>
  <c r="Y518" i="18" s="1"/>
  <c r="Z518" i="18" s="1"/>
  <c r="N14" i="18"/>
  <c r="X14" i="18"/>
  <c r="Y14" i="18" s="1"/>
  <c r="Z14" i="18" s="1"/>
  <c r="N81" i="18"/>
  <c r="X81" i="18"/>
  <c r="Y81" i="18" s="1"/>
  <c r="Z81" i="18" s="1"/>
  <c r="N32" i="18"/>
  <c r="X32" i="18"/>
  <c r="Y32" i="18" s="1"/>
  <c r="Z32" i="18" s="1"/>
  <c r="N407" i="18"/>
  <c r="X407" i="18"/>
  <c r="Y407" i="18" s="1"/>
  <c r="Z407" i="18" s="1"/>
  <c r="N297" i="18"/>
  <c r="X297" i="18"/>
  <c r="Y297" i="18" s="1"/>
  <c r="Z297" i="18" s="1"/>
  <c r="N424" i="18"/>
  <c r="X424" i="18"/>
  <c r="Y424" i="18" s="1"/>
  <c r="Z424" i="18" s="1"/>
  <c r="N538" i="18"/>
  <c r="X538" i="18"/>
  <c r="Y538" i="18" s="1"/>
  <c r="Z538" i="18" s="1"/>
  <c r="N320" i="18"/>
  <c r="X320" i="18"/>
  <c r="Y320" i="18" s="1"/>
  <c r="Z320" i="18" s="1"/>
  <c r="N80" i="18"/>
  <c r="X80" i="18"/>
  <c r="Y80" i="18" s="1"/>
  <c r="Z80" i="18" s="1"/>
  <c r="N171" i="18"/>
  <c r="X171" i="18"/>
  <c r="Y171" i="18" s="1"/>
  <c r="Z171" i="18" s="1"/>
  <c r="N471" i="18"/>
  <c r="X471" i="18"/>
  <c r="Y471" i="18" s="1"/>
  <c r="Z471" i="18" s="1"/>
  <c r="N364" i="18"/>
  <c r="X364" i="18"/>
  <c r="Y364" i="18" s="1"/>
  <c r="Z364" i="18" s="1"/>
  <c r="N281" i="18"/>
  <c r="X281" i="18"/>
  <c r="Y281" i="18" s="1"/>
  <c r="Z281" i="18" s="1"/>
  <c r="N444" i="18"/>
  <c r="X444" i="18"/>
  <c r="Y444" i="18" s="1"/>
  <c r="Z444" i="18" s="1"/>
  <c r="N548" i="18"/>
  <c r="X548" i="18"/>
  <c r="Y548" i="18" s="1"/>
  <c r="Z548" i="18" s="1"/>
  <c r="N332" i="18"/>
  <c r="X332" i="18"/>
  <c r="Y332" i="18" s="1"/>
  <c r="Z332" i="18" s="1"/>
  <c r="N208" i="18"/>
  <c r="X208" i="18"/>
  <c r="Y208" i="18" s="1"/>
  <c r="Z208" i="18" s="1"/>
  <c r="N144" i="18"/>
  <c r="X144" i="18"/>
  <c r="Y144" i="18" s="1"/>
  <c r="Z144" i="18" s="1"/>
  <c r="N396" i="18"/>
  <c r="X396" i="18"/>
  <c r="Y396" i="18" s="1"/>
  <c r="Z396" i="18" s="1"/>
  <c r="N373" i="18"/>
  <c r="X373" i="18"/>
  <c r="Y373" i="18" s="1"/>
  <c r="Z373" i="18" s="1"/>
  <c r="N541" i="18"/>
  <c r="X541" i="18"/>
  <c r="Y541" i="18" s="1"/>
  <c r="Z541" i="18" s="1"/>
  <c r="N326" i="18"/>
  <c r="X326" i="18"/>
  <c r="Y326" i="18" s="1"/>
  <c r="Z326" i="18" s="1"/>
  <c r="N191" i="18"/>
  <c r="X191" i="18"/>
  <c r="Y191" i="18" s="1"/>
  <c r="Z191" i="18" s="1"/>
  <c r="N111" i="18"/>
  <c r="X111" i="18"/>
  <c r="Y111" i="18" s="1"/>
  <c r="Z111" i="18" s="1"/>
  <c r="N231" i="18"/>
  <c r="X231" i="18"/>
  <c r="Y231" i="18" s="1"/>
  <c r="Z231" i="18" s="1"/>
  <c r="N268" i="18"/>
  <c r="X268" i="18"/>
  <c r="Y268" i="18" s="1"/>
  <c r="Z268" i="18" s="1"/>
  <c r="N74" i="18"/>
  <c r="X74" i="18"/>
  <c r="Y74" i="18" s="1"/>
  <c r="Z74" i="18" s="1"/>
  <c r="N119" i="18"/>
  <c r="X119" i="18"/>
  <c r="Y119" i="18" s="1"/>
  <c r="Z119" i="18" s="1"/>
  <c r="N82" i="18"/>
  <c r="X82" i="18"/>
  <c r="Y82" i="18" s="1"/>
  <c r="Z82" i="18" s="1"/>
  <c r="N94" i="18"/>
  <c r="X94" i="18"/>
  <c r="Y94" i="18" s="1"/>
  <c r="Z94" i="18" s="1"/>
  <c r="N452" i="18"/>
  <c r="X452" i="18"/>
  <c r="Y452" i="18" s="1"/>
  <c r="Z452" i="18" s="1"/>
  <c r="N44" i="18"/>
  <c r="X44" i="18"/>
  <c r="Y44" i="18" s="1"/>
  <c r="Z44" i="18" s="1"/>
  <c r="N519" i="18"/>
  <c r="X519" i="18"/>
  <c r="Y519" i="18" s="1"/>
  <c r="Z519" i="18" s="1"/>
  <c r="N422" i="18"/>
  <c r="X422" i="18"/>
  <c r="Y422" i="18" s="1"/>
  <c r="Z422" i="18" s="1"/>
  <c r="N271" i="18"/>
  <c r="X271" i="18"/>
  <c r="Y271" i="18" s="1"/>
  <c r="Z271" i="18" s="1"/>
  <c r="N61" i="18"/>
  <c r="X61" i="18"/>
  <c r="Y61" i="18" s="1"/>
  <c r="Z61" i="18" s="1"/>
  <c r="N495" i="18"/>
  <c r="X495" i="18"/>
  <c r="Y495" i="18" s="1"/>
  <c r="Z495" i="18" s="1"/>
  <c r="N523" i="18"/>
  <c r="X523" i="18"/>
  <c r="Y523" i="18" s="1"/>
  <c r="Z523" i="18" s="1"/>
  <c r="N401" i="18"/>
  <c r="X401" i="18"/>
  <c r="Y401" i="18" s="1"/>
  <c r="Z401" i="18" s="1"/>
  <c r="N325" i="18"/>
  <c r="X325" i="18"/>
  <c r="Y325" i="18" s="1"/>
  <c r="Z325" i="18" s="1"/>
  <c r="N113" i="18"/>
  <c r="X113" i="18"/>
  <c r="Y113" i="18" s="1"/>
  <c r="Z113" i="18" s="1"/>
  <c r="N295" i="18"/>
  <c r="X295" i="18"/>
  <c r="Y295" i="18" s="1"/>
  <c r="Z295" i="18" s="1"/>
  <c r="N486" i="18"/>
  <c r="X486" i="18"/>
  <c r="Y486" i="18" s="1"/>
  <c r="Z486" i="18" s="1"/>
  <c r="N406" i="18"/>
  <c r="X406" i="18"/>
  <c r="Y406" i="18" s="1"/>
  <c r="Z406" i="18" s="1"/>
  <c r="N290" i="18"/>
  <c r="X290" i="18"/>
  <c r="Y290" i="18" s="1"/>
  <c r="Z290" i="18" s="1"/>
  <c r="N172" i="18"/>
  <c r="X172" i="18"/>
  <c r="Y172" i="18" s="1"/>
  <c r="Z172" i="18" s="1"/>
  <c r="N51" i="18"/>
  <c r="X51" i="18"/>
  <c r="Y51" i="18" s="1"/>
  <c r="Z51" i="18" s="1"/>
  <c r="N521" i="18"/>
  <c r="X521" i="18"/>
  <c r="Y521" i="18" s="1"/>
  <c r="Z521" i="18" s="1"/>
  <c r="N369" i="18"/>
  <c r="X369" i="18"/>
  <c r="Y369" i="18" s="1"/>
  <c r="Z369" i="18" s="1"/>
  <c r="N294" i="18"/>
  <c r="X294" i="18"/>
  <c r="Y294" i="18" s="1"/>
  <c r="Z294" i="18" s="1"/>
  <c r="N209" i="18"/>
  <c r="X209" i="18"/>
  <c r="Y209" i="18" s="1"/>
  <c r="Z209" i="18" s="1"/>
  <c r="N26" i="18"/>
  <c r="X26" i="18"/>
  <c r="Y26" i="18" s="1"/>
  <c r="Z26" i="18" s="1"/>
  <c r="N474" i="18"/>
  <c r="X474" i="18"/>
  <c r="Y474" i="18" s="1"/>
  <c r="Z474" i="18" s="1"/>
  <c r="N301" i="18"/>
  <c r="X301" i="18"/>
  <c r="Y301" i="18" s="1"/>
  <c r="Z301" i="18" s="1"/>
  <c r="N109" i="18"/>
  <c r="X109" i="18"/>
  <c r="Y109" i="18" s="1"/>
  <c r="Z109" i="18" s="1"/>
  <c r="N563" i="18"/>
  <c r="X563" i="18"/>
  <c r="Y563" i="18" s="1"/>
  <c r="Z563" i="18" s="1"/>
  <c r="N385" i="18"/>
  <c r="X385" i="18"/>
  <c r="Y385" i="18" s="1"/>
  <c r="Z385" i="18" s="1"/>
  <c r="N149" i="18"/>
  <c r="X149" i="18"/>
  <c r="Y149" i="18" s="1"/>
  <c r="Z149" i="18" s="1"/>
  <c r="N554" i="18"/>
  <c r="X554" i="18"/>
  <c r="Y554" i="18" s="1"/>
  <c r="Z554" i="18" s="1"/>
  <c r="N419" i="18"/>
  <c r="X419" i="18"/>
  <c r="Y419" i="18" s="1"/>
  <c r="Z419" i="18" s="1"/>
  <c r="N280" i="18"/>
  <c r="X280" i="18"/>
  <c r="Y280" i="18" s="1"/>
  <c r="Z280" i="18" s="1"/>
  <c r="N140" i="18"/>
  <c r="X140" i="18"/>
  <c r="Y140" i="18" s="1"/>
  <c r="Z140" i="18" s="1"/>
  <c r="N319" i="18"/>
  <c r="X319" i="18"/>
  <c r="Y319" i="18" s="1"/>
  <c r="Z319" i="18" s="1"/>
  <c r="N410" i="18"/>
  <c r="X410" i="18"/>
  <c r="Y410" i="18" s="1"/>
  <c r="Z410" i="18" s="1"/>
  <c r="N196" i="18"/>
  <c r="X196" i="18"/>
  <c r="Y196" i="18" s="1"/>
  <c r="Z196" i="18" s="1"/>
  <c r="N394" i="18"/>
  <c r="X394" i="18"/>
  <c r="Y394" i="18" s="1"/>
  <c r="Z394" i="18" s="1"/>
  <c r="N154" i="18"/>
  <c r="X154" i="18"/>
  <c r="Y154" i="18" s="1"/>
  <c r="Z154" i="18" s="1"/>
  <c r="N430" i="18"/>
  <c r="X430" i="18"/>
  <c r="Y430" i="18" s="1"/>
  <c r="Z430" i="18" s="1"/>
  <c r="N237" i="18"/>
  <c r="X237" i="18"/>
  <c r="Y237" i="18" s="1"/>
  <c r="Z237" i="18" s="1"/>
  <c r="N251" i="18"/>
  <c r="X251" i="18"/>
  <c r="Y251" i="18" s="1"/>
  <c r="Z251" i="18" s="1"/>
  <c r="N27" i="18"/>
  <c r="X27" i="18"/>
  <c r="Y27" i="18" s="1"/>
  <c r="Z27" i="18" s="1"/>
  <c r="N304" i="18"/>
  <c r="X304" i="18"/>
  <c r="Y304" i="18" s="1"/>
  <c r="Z304" i="18" s="1"/>
  <c r="N156" i="18"/>
  <c r="X156" i="18"/>
  <c r="Y156" i="18" s="1"/>
  <c r="Z156" i="18" s="1"/>
  <c r="N146" i="18"/>
  <c r="X146" i="18"/>
  <c r="Y146" i="18" s="1"/>
  <c r="Z146" i="18" s="1"/>
  <c r="N483" i="18"/>
  <c r="X483" i="18"/>
  <c r="Y483" i="18" s="1"/>
  <c r="Z483" i="18" s="1"/>
  <c r="N488" i="18"/>
  <c r="X488" i="18"/>
  <c r="Y488" i="18" s="1"/>
  <c r="Z488" i="18" s="1"/>
  <c r="N73" i="18"/>
  <c r="X73" i="18"/>
  <c r="Y73" i="18" s="1"/>
  <c r="Z73" i="18" s="1"/>
  <c r="N562" i="18"/>
  <c r="X562" i="18"/>
  <c r="Y562" i="18" s="1"/>
  <c r="Z562" i="18" s="1"/>
  <c r="N545" i="18"/>
  <c r="X545" i="18"/>
  <c r="Y545" i="18" s="1"/>
  <c r="Z545" i="18" s="1"/>
  <c r="N568" i="18"/>
  <c r="X568" i="18"/>
  <c r="Y568" i="18" s="1"/>
  <c r="Z568" i="18" s="1"/>
  <c r="N328" i="18"/>
  <c r="X328" i="18"/>
  <c r="Y328" i="18" s="1"/>
  <c r="Z328" i="18" s="1"/>
  <c r="N76" i="18"/>
  <c r="X76" i="18"/>
  <c r="Y76" i="18" s="1"/>
  <c r="Z76" i="18" s="1"/>
  <c r="N399" i="18"/>
  <c r="X399" i="18"/>
  <c r="Y399" i="18" s="1"/>
  <c r="Z399" i="18" s="1"/>
  <c r="N298" i="18"/>
  <c r="X298" i="18"/>
  <c r="Y298" i="18" s="1"/>
  <c r="Z298" i="18" s="1"/>
  <c r="N56" i="18"/>
  <c r="X56" i="18"/>
  <c r="Y56" i="18" s="1"/>
  <c r="Z56" i="18" s="1"/>
  <c r="N90" i="18"/>
  <c r="X90" i="18"/>
  <c r="Y90" i="18" s="1"/>
  <c r="Z90" i="18" s="1"/>
  <c r="N537" i="18"/>
  <c r="X537" i="18"/>
  <c r="Y537" i="18" s="1"/>
  <c r="Z537" i="18" s="1"/>
  <c r="N542" i="18"/>
  <c r="X542" i="18"/>
  <c r="Y542" i="18" s="1"/>
  <c r="Z542" i="18" s="1"/>
  <c r="N313" i="18"/>
  <c r="X313" i="18"/>
  <c r="Y313" i="18" s="1"/>
  <c r="Z313" i="18" s="1"/>
  <c r="N38" i="18"/>
  <c r="X38" i="18"/>
  <c r="Y38" i="18" s="1"/>
  <c r="Z38" i="18" s="1"/>
  <c r="N236" i="18"/>
  <c r="X236" i="18"/>
  <c r="Y236" i="18" s="1"/>
  <c r="Z236" i="18" s="1"/>
  <c r="N312" i="18"/>
  <c r="X312" i="18"/>
  <c r="Y312" i="18" s="1"/>
  <c r="Z312" i="18" s="1"/>
  <c r="N170" i="18"/>
  <c r="X170" i="18"/>
  <c r="Y170" i="18" s="1"/>
  <c r="Z170" i="18" s="1"/>
  <c r="N352" i="18"/>
  <c r="X352" i="18"/>
  <c r="Y352" i="18" s="1"/>
  <c r="Z352" i="18" s="1"/>
  <c r="N528" i="18"/>
  <c r="X528" i="18"/>
  <c r="Y528" i="18" s="1"/>
  <c r="Z528" i="18" s="1"/>
  <c r="N179" i="18"/>
  <c r="X179" i="18"/>
  <c r="Y179" i="18" s="1"/>
  <c r="Z179" i="18" s="1"/>
  <c r="N487" i="18"/>
  <c r="X487" i="18"/>
  <c r="Y487" i="18" s="1"/>
  <c r="Z487" i="18" s="1"/>
  <c r="N445" i="18"/>
  <c r="X445" i="18"/>
  <c r="Y445" i="18" s="1"/>
  <c r="Z445" i="18" s="1"/>
  <c r="N436" i="18"/>
  <c r="X436" i="18"/>
  <c r="Y436" i="18" s="1"/>
  <c r="Z436" i="18" s="1"/>
  <c r="N238" i="18"/>
  <c r="X238" i="18"/>
  <c r="Y238" i="18" s="1"/>
  <c r="Z238" i="18" s="1"/>
  <c r="N45" i="18"/>
  <c r="X45" i="18"/>
  <c r="Y45" i="18" s="1"/>
  <c r="Z45" i="18" s="1"/>
  <c r="N529" i="18"/>
  <c r="X529" i="18"/>
  <c r="Y529" i="18" s="1"/>
  <c r="Z529" i="18" s="1"/>
  <c r="N418" i="18"/>
  <c r="X418" i="18"/>
  <c r="Y418" i="18" s="1"/>
  <c r="Z418" i="18" s="1"/>
  <c r="N221" i="18"/>
  <c r="X221" i="18"/>
  <c r="Y221" i="18" s="1"/>
  <c r="Z221" i="18" s="1"/>
  <c r="N157" i="18"/>
  <c r="X157" i="18"/>
  <c r="Y157" i="18" s="1"/>
  <c r="Z157" i="18" s="1"/>
  <c r="N204" i="18"/>
  <c r="X204" i="18"/>
  <c r="Y204" i="18" s="1"/>
  <c r="Z204" i="18" s="1"/>
  <c r="N43" i="18"/>
  <c r="X43" i="18"/>
  <c r="Y43" i="18" s="1"/>
  <c r="Z43" i="18" s="1"/>
  <c r="N553" i="18"/>
  <c r="X553" i="18"/>
  <c r="Y553" i="18" s="1"/>
  <c r="Z553" i="18" s="1"/>
  <c r="N557" i="18"/>
  <c r="X557" i="18"/>
  <c r="Y557" i="18" s="1"/>
  <c r="Z557" i="18" s="1"/>
  <c r="N305" i="18"/>
  <c r="X305" i="18"/>
  <c r="Y305" i="18" s="1"/>
  <c r="Z305" i="18" s="1"/>
  <c r="N372" i="18"/>
  <c r="X372" i="18"/>
  <c r="Y372" i="18" s="1"/>
  <c r="Z372" i="18" s="1"/>
  <c r="N300" i="18"/>
  <c r="X300" i="18"/>
  <c r="Y300" i="18" s="1"/>
  <c r="Z300" i="18" s="1"/>
  <c r="N110" i="18"/>
  <c r="X110" i="18"/>
  <c r="Y110" i="18" s="1"/>
  <c r="Z110" i="18" s="1"/>
  <c r="N230" i="18"/>
  <c r="X230" i="18"/>
  <c r="Y230" i="18" s="1"/>
  <c r="Z230" i="18" s="1"/>
  <c r="N269" i="18"/>
  <c r="X269" i="18"/>
  <c r="Y269" i="18" s="1"/>
  <c r="Z269" i="18" s="1"/>
  <c r="N75" i="18"/>
  <c r="X75" i="18"/>
  <c r="Y75" i="18" s="1"/>
  <c r="Z75" i="18" s="1"/>
  <c r="N118" i="18"/>
  <c r="X118" i="18"/>
  <c r="Y118" i="18" s="1"/>
  <c r="Z118" i="18" s="1"/>
  <c r="N83" i="18"/>
  <c r="X83" i="18"/>
  <c r="Y83" i="18" s="1"/>
  <c r="Z83" i="18" s="1"/>
  <c r="N79" i="18"/>
  <c r="X79" i="18"/>
  <c r="Y79" i="18" s="1"/>
  <c r="Z79" i="18" s="1"/>
  <c r="N252" i="18"/>
  <c r="X252" i="18"/>
  <c r="Y252" i="18" s="1"/>
  <c r="Z252" i="18" s="1"/>
  <c r="N24" i="18"/>
  <c r="X24" i="18"/>
  <c r="Y24" i="18" s="1"/>
  <c r="Z24" i="18" s="1"/>
  <c r="N512" i="18"/>
  <c r="X512" i="18"/>
  <c r="Y512" i="18" s="1"/>
  <c r="Z512" i="18" s="1"/>
  <c r="N409" i="18"/>
  <c r="X409" i="18"/>
  <c r="Y409" i="18" s="1"/>
  <c r="Z409" i="18" s="1"/>
  <c r="N263" i="18"/>
  <c r="X263" i="18"/>
  <c r="Y263" i="18" s="1"/>
  <c r="Z263" i="18" s="1"/>
  <c r="N30" i="18"/>
  <c r="X30" i="18"/>
  <c r="Y30" i="18" s="1"/>
  <c r="Z30" i="18" s="1"/>
  <c r="N367" i="18"/>
  <c r="X367" i="18"/>
  <c r="Y367" i="18" s="1"/>
  <c r="Z367" i="18" s="1"/>
  <c r="N505" i="18"/>
  <c r="X505" i="18"/>
  <c r="Y505" i="18" s="1"/>
  <c r="Z505" i="18" s="1"/>
  <c r="N395" i="18"/>
  <c r="X395" i="18"/>
  <c r="Y395" i="18" s="1"/>
  <c r="Z395" i="18" s="1"/>
  <c r="N315" i="18"/>
  <c r="X315" i="18"/>
  <c r="Y315" i="18" s="1"/>
  <c r="Z315" i="18" s="1"/>
  <c r="N107" i="18"/>
  <c r="X107" i="18"/>
  <c r="Y107" i="18" s="1"/>
  <c r="Z107" i="18" s="1"/>
  <c r="N285" i="18"/>
  <c r="X285" i="18"/>
  <c r="Y285" i="18" s="1"/>
  <c r="Z285" i="18" s="1"/>
  <c r="N473" i="18"/>
  <c r="X473" i="18"/>
  <c r="Y473" i="18" s="1"/>
  <c r="Z473" i="18" s="1"/>
  <c r="N387" i="18"/>
  <c r="X387" i="18"/>
  <c r="Y387" i="18" s="1"/>
  <c r="Z387" i="18" s="1"/>
  <c r="N274" i="18"/>
  <c r="X274" i="18"/>
  <c r="Y274" i="18" s="1"/>
  <c r="Z274" i="18" s="1"/>
  <c r="N155" i="18"/>
  <c r="X155" i="18"/>
  <c r="Y155" i="18" s="1"/>
  <c r="Z155" i="18" s="1"/>
  <c r="N39" i="18"/>
  <c r="X39" i="18"/>
  <c r="Y39" i="18" s="1"/>
  <c r="Z39" i="18" s="1"/>
  <c r="N497" i="18"/>
  <c r="X497" i="18"/>
  <c r="Y497" i="18" s="1"/>
  <c r="Z497" i="18" s="1"/>
  <c r="N363" i="18"/>
  <c r="X363" i="18"/>
  <c r="Y363" i="18" s="1"/>
  <c r="Z363" i="18" s="1"/>
  <c r="N289" i="18"/>
  <c r="X289" i="18"/>
  <c r="Y289" i="18" s="1"/>
  <c r="Z289" i="18" s="1"/>
  <c r="N161" i="18"/>
  <c r="X161" i="18"/>
  <c r="Y161" i="18" s="1"/>
  <c r="Z161" i="18" s="1"/>
  <c r="N264" i="18"/>
  <c r="X264" i="18"/>
  <c r="Y264" i="18" s="1"/>
  <c r="Z264" i="18" s="1"/>
  <c r="N459" i="18"/>
  <c r="X459" i="18"/>
  <c r="Y459" i="18" s="1"/>
  <c r="Z459" i="18" s="1"/>
  <c r="N254" i="18"/>
  <c r="X254" i="18"/>
  <c r="Y254" i="18" s="1"/>
  <c r="Z254" i="18" s="1"/>
  <c r="N101" i="18"/>
  <c r="X101" i="18"/>
  <c r="Y101" i="18" s="1"/>
  <c r="Z101" i="18" s="1"/>
  <c r="N526" i="18"/>
  <c r="X526" i="18"/>
  <c r="Y526" i="18" s="1"/>
  <c r="Z526" i="18" s="1"/>
  <c r="N341" i="18"/>
  <c r="X341" i="18"/>
  <c r="Y341" i="18" s="1"/>
  <c r="Z341" i="18" s="1"/>
  <c r="N129" i="18"/>
  <c r="X129" i="18"/>
  <c r="Y129" i="18" s="1"/>
  <c r="Z129" i="18" s="1"/>
  <c r="N531" i="18"/>
  <c r="X531" i="18"/>
  <c r="Y531" i="18" s="1"/>
  <c r="Z531" i="18" s="1"/>
  <c r="N398" i="18"/>
  <c r="X398" i="18"/>
  <c r="Y398" i="18" s="1"/>
  <c r="Z398" i="18" s="1"/>
  <c r="N258" i="18"/>
  <c r="X258" i="18"/>
  <c r="Y258" i="18" s="1"/>
  <c r="Z258" i="18" s="1"/>
  <c r="N120" i="18"/>
  <c r="X120" i="18"/>
  <c r="Y120" i="18" s="1"/>
  <c r="Z120" i="18" s="1"/>
  <c r="N560" i="18"/>
  <c r="X560" i="18"/>
  <c r="Y560" i="18" s="1"/>
  <c r="Z560" i="18" s="1"/>
  <c r="N403" i="18"/>
  <c r="X403" i="18"/>
  <c r="Y403" i="18" s="1"/>
  <c r="Z403" i="18" s="1"/>
  <c r="N153" i="18"/>
  <c r="X153" i="18"/>
  <c r="Y153" i="18" s="1"/>
  <c r="Z153" i="18" s="1"/>
  <c r="N386" i="18"/>
  <c r="X386" i="18"/>
  <c r="Y386" i="18" s="1"/>
  <c r="Z386" i="18" s="1"/>
  <c r="N108" i="18"/>
  <c r="X108" i="18"/>
  <c r="Y108" i="18" s="1"/>
  <c r="Z108" i="18" s="1"/>
  <c r="N415" i="18"/>
  <c r="X415" i="18"/>
  <c r="Y415" i="18" s="1"/>
  <c r="Z415" i="18" s="1"/>
  <c r="N145" i="18"/>
  <c r="X145" i="18"/>
  <c r="Y145" i="18" s="1"/>
  <c r="Z145" i="18" s="1"/>
  <c r="N243" i="18"/>
  <c r="X243" i="18"/>
  <c r="Y243" i="18" s="1"/>
  <c r="Z243" i="18" s="1"/>
  <c r="N11" i="18"/>
  <c r="X11" i="18"/>
  <c r="Y11" i="18" s="1"/>
  <c r="Z11" i="18" s="1"/>
  <c r="N296" i="18"/>
  <c r="X296" i="18"/>
  <c r="Y296" i="18" s="1"/>
  <c r="Z296" i="18" s="1"/>
  <c r="N64" i="18"/>
  <c r="X64" i="18"/>
  <c r="Y64" i="18" s="1"/>
  <c r="Z64" i="18" s="1"/>
  <c r="N138" i="18"/>
  <c r="X138" i="18"/>
  <c r="Y138" i="18" s="1"/>
  <c r="Z138" i="18" s="1"/>
  <c r="N475" i="18"/>
  <c r="X475" i="18"/>
  <c r="Y475" i="18" s="1"/>
  <c r="Z475" i="18" s="1"/>
  <c r="N465" i="18"/>
  <c r="X465" i="18"/>
  <c r="Y465" i="18" s="1"/>
  <c r="Z465" i="18" s="1"/>
  <c r="N566" i="18"/>
  <c r="X566" i="18"/>
  <c r="Y566" i="18" s="1"/>
  <c r="Z566" i="18" s="1"/>
  <c r="N458" i="18"/>
  <c r="X458" i="18"/>
  <c r="Y458" i="18" s="1"/>
  <c r="Z458" i="18" s="1"/>
  <c r="N370" i="18"/>
  <c r="X370" i="18"/>
  <c r="Y370" i="18" s="1"/>
  <c r="Z370" i="18" s="1"/>
  <c r="N440" i="18"/>
  <c r="X440" i="18"/>
  <c r="Y440" i="18" s="1"/>
  <c r="Z440" i="18" s="1"/>
  <c r="N121" i="18"/>
  <c r="X121" i="18"/>
  <c r="Y121" i="18" s="1"/>
  <c r="Z121" i="18" s="1"/>
  <c r="N180" i="18"/>
  <c r="X180" i="18"/>
  <c r="Y180" i="18" s="1"/>
  <c r="Z180" i="18" s="1"/>
  <c r="N428" i="18"/>
  <c r="X428" i="18"/>
  <c r="Y428" i="18" s="1"/>
  <c r="Z428" i="18" s="1"/>
  <c r="N160" i="18"/>
  <c r="X160" i="18"/>
  <c r="Y160" i="18" s="1"/>
  <c r="Z160" i="18" s="1"/>
  <c r="N71" i="18"/>
  <c r="X71" i="18"/>
  <c r="Y71" i="18" s="1"/>
  <c r="Z71" i="18" s="1"/>
  <c r="N134" i="18"/>
  <c r="X134" i="18"/>
  <c r="Y134" i="18" s="1"/>
  <c r="Z134" i="18" s="1"/>
  <c r="N337" i="18"/>
  <c r="X337" i="18"/>
  <c r="Y337" i="18" s="1"/>
  <c r="Z337" i="18" s="1"/>
  <c r="N559" i="18"/>
  <c r="X559" i="18"/>
  <c r="Y559" i="18" s="1"/>
  <c r="Z559" i="18" s="1"/>
  <c r="N131" i="18"/>
  <c r="X131" i="18"/>
  <c r="Y131" i="18" s="1"/>
  <c r="Z131" i="18" s="1"/>
  <c r="N433" i="18"/>
  <c r="X433" i="18"/>
  <c r="Y433" i="18" s="1"/>
  <c r="Z433" i="18" s="1"/>
  <c r="N426" i="18"/>
  <c r="X426" i="18"/>
  <c r="Y426" i="18" s="1"/>
  <c r="Z426" i="18" s="1"/>
  <c r="N549" i="18"/>
  <c r="X549" i="18"/>
  <c r="Y549" i="18" s="1"/>
  <c r="Z549" i="18" s="1"/>
  <c r="N48" i="18"/>
  <c r="X48" i="18"/>
  <c r="Y48" i="18" s="1"/>
  <c r="Z48" i="18" s="1"/>
  <c r="N91" i="18"/>
  <c r="X91" i="18"/>
  <c r="Y91" i="18" s="1"/>
  <c r="Z91" i="18" s="1"/>
  <c r="N530" i="18"/>
  <c r="X530" i="18"/>
  <c r="Y530" i="18" s="1"/>
  <c r="Z530" i="18" s="1"/>
  <c r="N414" i="18"/>
  <c r="X414" i="18"/>
  <c r="Y414" i="18" s="1"/>
  <c r="Z414" i="18" s="1"/>
  <c r="N178" i="18"/>
  <c r="X178" i="18"/>
  <c r="Y178" i="18" s="1"/>
  <c r="Z178" i="18" s="1"/>
  <c r="N490" i="18"/>
  <c r="X490" i="18"/>
  <c r="Y490" i="18" s="1"/>
  <c r="Z490" i="18" s="1"/>
  <c r="N427" i="18"/>
  <c r="X427" i="18"/>
  <c r="Y427" i="18" s="1"/>
  <c r="Z427" i="18" s="1"/>
  <c r="N162" i="18"/>
  <c r="X162" i="18"/>
  <c r="Y162" i="18" s="1"/>
  <c r="Z162" i="18" s="1"/>
  <c r="N164" i="18"/>
  <c r="X164" i="18"/>
  <c r="Y164" i="18" s="1"/>
  <c r="Z164" i="18" s="1"/>
  <c r="N265" i="18"/>
  <c r="X265" i="18"/>
  <c r="Y265" i="18" s="1"/>
  <c r="Z265" i="18" s="1"/>
  <c r="N485" i="18"/>
  <c r="X485" i="18"/>
  <c r="Y485" i="18" s="1"/>
  <c r="Z485" i="18" s="1"/>
  <c r="N136" i="18"/>
  <c r="X136" i="18"/>
  <c r="Y136" i="18" s="1"/>
  <c r="Z136" i="18" s="1"/>
  <c r="N540" i="18"/>
  <c r="X540" i="18"/>
  <c r="Y540" i="18" s="1"/>
  <c r="Z540" i="18" s="1"/>
  <c r="N556" i="18"/>
  <c r="X556" i="18"/>
  <c r="Y556" i="18" s="1"/>
  <c r="Z556" i="18" s="1"/>
  <c r="N380" i="18"/>
  <c r="X380" i="18"/>
  <c r="Y380" i="18" s="1"/>
  <c r="Z380" i="18" s="1"/>
  <c r="N277" i="18"/>
  <c r="X277" i="18"/>
  <c r="Y277" i="18" s="1"/>
  <c r="Z277" i="18" s="1"/>
  <c r="N565" i="18"/>
  <c r="X565" i="18"/>
  <c r="Y565" i="18" s="1"/>
  <c r="Z565" i="18" s="1"/>
  <c r="N293" i="18"/>
  <c r="X293" i="18"/>
  <c r="Y293" i="18" s="1"/>
  <c r="Z293" i="18" s="1"/>
  <c r="N66" i="18"/>
  <c r="X66" i="18"/>
  <c r="Y66" i="18" s="1"/>
  <c r="Z66" i="18" s="1"/>
  <c r="N207" i="18"/>
  <c r="X207" i="18"/>
  <c r="Y207" i="18" s="1"/>
  <c r="Z207" i="18" s="1"/>
  <c r="N306" i="18"/>
  <c r="X306" i="18"/>
  <c r="Y306" i="18" s="1"/>
  <c r="Z306" i="18" s="1"/>
  <c r="N16" i="18"/>
  <c r="X16" i="18"/>
  <c r="Y16" i="18" s="1"/>
  <c r="Z16" i="18" s="1"/>
  <c r="N391" i="18"/>
  <c r="X391" i="18"/>
  <c r="Y391" i="18" s="1"/>
  <c r="Z391" i="18" s="1"/>
  <c r="N15" i="18"/>
  <c r="X15" i="18"/>
  <c r="Y15" i="18" s="1"/>
  <c r="Z15" i="18" s="1"/>
  <c r="N499" i="18"/>
  <c r="X499" i="18"/>
  <c r="Y499" i="18" s="1"/>
  <c r="Z499" i="18" s="1"/>
  <c r="N255" i="18"/>
  <c r="X255" i="18"/>
  <c r="Y255" i="18" s="1"/>
  <c r="Z255" i="18" s="1"/>
  <c r="N275" i="18"/>
  <c r="X275" i="18"/>
  <c r="Y275" i="18" s="1"/>
  <c r="Z275" i="18" s="1"/>
  <c r="N466" i="18"/>
  <c r="X466" i="18"/>
  <c r="Y466" i="18" s="1"/>
  <c r="Z466" i="18" s="1"/>
  <c r="N267" i="18"/>
  <c r="X267" i="18"/>
  <c r="Y267" i="18" s="1"/>
  <c r="Z267" i="18" s="1"/>
  <c r="N148" i="18"/>
  <c r="X148" i="18"/>
  <c r="Y148" i="18" s="1"/>
  <c r="Z148" i="18" s="1"/>
  <c r="N33" i="18"/>
  <c r="X33" i="18"/>
  <c r="Y33" i="18" s="1"/>
  <c r="Z33" i="18" s="1"/>
  <c r="N491" i="18"/>
  <c r="X491" i="18"/>
  <c r="Y491" i="18" s="1"/>
  <c r="Z491" i="18" s="1"/>
  <c r="N351" i="18"/>
  <c r="X351" i="18"/>
  <c r="Y351" i="18" s="1"/>
  <c r="Z351" i="18" s="1"/>
  <c r="N279" i="18"/>
  <c r="X279" i="18"/>
  <c r="Y279" i="18" s="1"/>
  <c r="Z279" i="18" s="1"/>
  <c r="N141" i="18"/>
  <c r="X141" i="18"/>
  <c r="Y141" i="18" s="1"/>
  <c r="Z141" i="18" s="1"/>
  <c r="N571" i="18"/>
  <c r="X571" i="18"/>
  <c r="Y571" i="18" s="1"/>
  <c r="Z571" i="18" s="1"/>
  <c r="N438" i="18"/>
  <c r="X438" i="18"/>
  <c r="Y438" i="18" s="1"/>
  <c r="Z438" i="18" s="1"/>
  <c r="N217" i="18"/>
  <c r="X217" i="18"/>
  <c r="Y217" i="18" s="1"/>
  <c r="Z217" i="18" s="1"/>
  <c r="N72" i="18"/>
  <c r="X72" i="18"/>
  <c r="Y72" i="18" s="1"/>
  <c r="Z72" i="18" s="1"/>
  <c r="N327" i="18"/>
  <c r="X327" i="18"/>
  <c r="Y327" i="18" s="1"/>
  <c r="Z327" i="18" s="1"/>
  <c r="N93" i="18"/>
  <c r="X93" i="18"/>
  <c r="Y93" i="18" s="1"/>
  <c r="Z93" i="18" s="1"/>
  <c r="N502" i="18"/>
  <c r="X502" i="18"/>
  <c r="Y502" i="18" s="1"/>
  <c r="Z502" i="18" s="1"/>
  <c r="N383" i="18"/>
  <c r="X383" i="18"/>
  <c r="Y383" i="18" s="1"/>
  <c r="Z383" i="18" s="1"/>
  <c r="N250" i="18"/>
  <c r="X250" i="18"/>
  <c r="Y250" i="18" s="1"/>
  <c r="Z250" i="18" s="1"/>
  <c r="N97" i="18"/>
  <c r="X97" i="18"/>
  <c r="Y97" i="18" s="1"/>
  <c r="Z97" i="18" s="1"/>
  <c r="N552" i="18"/>
  <c r="X552" i="18"/>
  <c r="Y552" i="18" s="1"/>
  <c r="Z552" i="18" s="1"/>
  <c r="N374" i="18"/>
  <c r="X374" i="18"/>
  <c r="Y374" i="18" s="1"/>
  <c r="Z374" i="18" s="1"/>
  <c r="N89" i="18"/>
  <c r="X89" i="18"/>
  <c r="Y89" i="18" s="1"/>
  <c r="Z89" i="18" s="1"/>
  <c r="N378" i="18"/>
  <c r="X378" i="18"/>
  <c r="Y378" i="18" s="1"/>
  <c r="Z378" i="18" s="1"/>
  <c r="N100" i="18"/>
  <c r="X100" i="18"/>
  <c r="Y100" i="18" s="1"/>
  <c r="Z100" i="18" s="1"/>
  <c r="N392" i="18"/>
  <c r="X392" i="18"/>
  <c r="Y392" i="18" s="1"/>
  <c r="Z392" i="18" s="1"/>
  <c r="N13" i="18"/>
  <c r="X13" i="18"/>
  <c r="Y13" i="18" s="1"/>
  <c r="Z13" i="18" s="1"/>
  <c r="N212" i="18"/>
  <c r="X212" i="18"/>
  <c r="Y212" i="18" s="1"/>
  <c r="Z212" i="18" s="1"/>
  <c r="N527" i="18"/>
  <c r="X527" i="18"/>
  <c r="Y527" i="18" s="1"/>
  <c r="Z527" i="18" s="1"/>
  <c r="N288" i="18"/>
  <c r="X288" i="18"/>
  <c r="Y288" i="18" s="1"/>
  <c r="Z288" i="18" s="1"/>
  <c r="N49" i="18"/>
  <c r="X49" i="18"/>
  <c r="Y49" i="18" s="1"/>
  <c r="Z49" i="18" s="1"/>
  <c r="N115" i="18"/>
  <c r="X115" i="18"/>
  <c r="Y115" i="18" s="1"/>
  <c r="Z115" i="18" s="1"/>
  <c r="N467" i="18"/>
  <c r="X467" i="18"/>
  <c r="Y467" i="18" s="1"/>
  <c r="Z467" i="18" s="1"/>
  <c r="N402" i="18"/>
  <c r="X402" i="18"/>
  <c r="Y402" i="18" s="1"/>
  <c r="Z402" i="18" s="1"/>
  <c r="N551" i="18"/>
  <c r="X551" i="18"/>
  <c r="Y551" i="18" s="1"/>
  <c r="Z551" i="18" s="1"/>
  <c r="N450" i="18"/>
  <c r="X450" i="18"/>
  <c r="Y450" i="18" s="1"/>
  <c r="Z450" i="18" s="1"/>
  <c r="N362" i="18"/>
  <c r="X362" i="18"/>
  <c r="Y362" i="18" s="1"/>
  <c r="Z362" i="18" s="1"/>
  <c r="N416" i="18"/>
  <c r="X416" i="18"/>
  <c r="Y416" i="18" s="1"/>
  <c r="Z416" i="18" s="1"/>
  <c r="N324" i="18"/>
  <c r="X324" i="18"/>
  <c r="Y324" i="18" s="1"/>
  <c r="Z324" i="18" s="1"/>
  <c r="N504" i="18"/>
  <c r="X504" i="18"/>
  <c r="Y504" i="18" s="1"/>
  <c r="Z504" i="18" s="1"/>
  <c r="N508" i="18"/>
  <c r="X508" i="18"/>
  <c r="Y508" i="18" s="1"/>
  <c r="Z508" i="18" s="1"/>
  <c r="N437" i="18"/>
  <c r="X437" i="18"/>
  <c r="Y437" i="18" s="1"/>
  <c r="Z437" i="18" s="1"/>
  <c r="N239" i="18"/>
  <c r="X239" i="18"/>
  <c r="Y239" i="18" s="1"/>
  <c r="Z239" i="18" s="1"/>
  <c r="N580" i="18"/>
  <c r="X580" i="18"/>
  <c r="Y580" i="18" s="1"/>
  <c r="Z580" i="18" s="1"/>
  <c r="N543" i="18"/>
  <c r="X543" i="18"/>
  <c r="Y543" i="18" s="1"/>
  <c r="Z543" i="18" s="1"/>
  <c r="N21" i="18"/>
  <c r="X21" i="18"/>
  <c r="Y21" i="18" s="1"/>
  <c r="Z21" i="18" s="1"/>
  <c r="N185" i="18"/>
  <c r="X185" i="18"/>
  <c r="Y185" i="18" s="1"/>
  <c r="Z185" i="18" s="1"/>
  <c r="N227" i="18"/>
  <c r="X227" i="18"/>
  <c r="Y227" i="18" s="1"/>
  <c r="Z227" i="18" s="1"/>
  <c r="N137" i="18"/>
  <c r="X137" i="18"/>
  <c r="Y137" i="18" s="1"/>
  <c r="Z137" i="18" s="1"/>
  <c r="N163" i="18"/>
  <c r="X163" i="18"/>
  <c r="Y163" i="18" s="1"/>
  <c r="Z163" i="18" s="1"/>
  <c r="N569" i="18"/>
  <c r="X569" i="18"/>
  <c r="Y569" i="18" s="1"/>
  <c r="Z569" i="18" s="1"/>
  <c r="N522" i="18"/>
  <c r="X522" i="18"/>
  <c r="Y522" i="18" s="1"/>
  <c r="Z522" i="18" s="1"/>
  <c r="N360" i="18"/>
  <c r="X360" i="18"/>
  <c r="Y360" i="18" s="1"/>
  <c r="Z360" i="18" s="1"/>
  <c r="N216" i="18"/>
  <c r="X216" i="18"/>
  <c r="Y216" i="18" s="1"/>
  <c r="Z216" i="18" s="1"/>
  <c r="N150" i="18"/>
  <c r="X150" i="18"/>
  <c r="Y150" i="18" s="1"/>
  <c r="Z150" i="18" s="1"/>
  <c r="N174" i="18"/>
  <c r="X174" i="18"/>
  <c r="Y174" i="18" s="1"/>
  <c r="Z174" i="18" s="1"/>
  <c r="N282" i="18"/>
  <c r="X282" i="18"/>
  <c r="Y282" i="18" s="1"/>
  <c r="Z282" i="18" s="1"/>
  <c r="N331" i="18"/>
  <c r="X331" i="18"/>
  <c r="Y331" i="18" s="1"/>
  <c r="Z331" i="18" s="1"/>
  <c r="N307" i="18"/>
  <c r="X307" i="18"/>
  <c r="Y307" i="18" s="1"/>
  <c r="Z307" i="18" s="1"/>
  <c r="N299" i="18"/>
  <c r="X299" i="18"/>
  <c r="Y299" i="18" s="1"/>
  <c r="Z299" i="18" s="1"/>
  <c r="N308" i="18"/>
  <c r="X308" i="18"/>
  <c r="Y308" i="18" s="1"/>
  <c r="Z308" i="18" s="1"/>
  <c r="N575" i="18"/>
  <c r="X575" i="18"/>
  <c r="Y575" i="18" s="1"/>
  <c r="Z575" i="18" s="1"/>
  <c r="N417" i="18"/>
  <c r="X417" i="18"/>
  <c r="Y417" i="18" s="1"/>
  <c r="Z417" i="18" s="1"/>
  <c r="N344" i="18"/>
  <c r="X344" i="18"/>
  <c r="Y344" i="18" s="1"/>
  <c r="Z344" i="18" s="1"/>
  <c r="N514" i="18"/>
  <c r="X514" i="18"/>
  <c r="Y514" i="18" s="1"/>
  <c r="Z514" i="18" s="1"/>
  <c r="N132" i="18"/>
  <c r="X132" i="18"/>
  <c r="Y132" i="18" s="1"/>
  <c r="Z132" i="18" s="1"/>
  <c r="N165" i="18"/>
  <c r="X165" i="18"/>
  <c r="Y165" i="18" s="1"/>
  <c r="Z165" i="18" s="1"/>
  <c r="N334" i="18"/>
  <c r="X334" i="18"/>
  <c r="Y334" i="18" s="1"/>
  <c r="Z334" i="18" s="1"/>
  <c r="N381" i="18"/>
  <c r="X381" i="18"/>
  <c r="Y381" i="18" s="1"/>
  <c r="Z381" i="18" s="1"/>
  <c r="N200" i="18"/>
  <c r="X200" i="18"/>
  <c r="Y200" i="18" s="1"/>
  <c r="Z200" i="18" s="1"/>
  <c r="N53" i="18"/>
  <c r="X53" i="18"/>
  <c r="Y53" i="18" s="1"/>
  <c r="Z53" i="18" s="1"/>
  <c r="N190" i="18"/>
  <c r="X190" i="18"/>
  <c r="Y190" i="18" s="1"/>
  <c r="Z190" i="18" s="1"/>
  <c r="N533" i="18"/>
  <c r="X533" i="18"/>
  <c r="Y533" i="18" s="1"/>
  <c r="Z533" i="18" s="1"/>
  <c r="N249" i="18"/>
  <c r="X249" i="18"/>
  <c r="Y249" i="18" s="1"/>
  <c r="Z249" i="18" s="1"/>
  <c r="N484" i="18"/>
  <c r="X484" i="18"/>
  <c r="Y484" i="18" s="1"/>
  <c r="Z484" i="18" s="1"/>
  <c r="N192" i="18"/>
  <c r="X192" i="18"/>
  <c r="Y192" i="18" s="1"/>
  <c r="Z192" i="18" s="1"/>
  <c r="N128" i="18"/>
  <c r="X128" i="18"/>
  <c r="Y128" i="18" s="1"/>
  <c r="Z128" i="18" s="1"/>
  <c r="N122" i="18"/>
  <c r="X122" i="18"/>
  <c r="Y122" i="18" s="1"/>
  <c r="Z122" i="18" s="1"/>
  <c r="N477" i="18"/>
  <c r="X477" i="18"/>
  <c r="Y477" i="18" s="1"/>
  <c r="Z477" i="18" s="1"/>
  <c r="N127" i="18"/>
  <c r="X127" i="18"/>
  <c r="Y127" i="18" s="1"/>
  <c r="Z127" i="18" s="1"/>
  <c r="N167" i="18"/>
  <c r="X167" i="18"/>
  <c r="Y167" i="18" s="1"/>
  <c r="Z167" i="18" s="1"/>
  <c r="N58" i="18"/>
  <c r="X58" i="18"/>
  <c r="Y58" i="18" s="1"/>
  <c r="Z58" i="18" s="1"/>
  <c r="N42" i="18"/>
  <c r="X42" i="18"/>
  <c r="Y42" i="18" s="1"/>
  <c r="Z42" i="18" s="1"/>
  <c r="N78" i="18"/>
  <c r="X78" i="18"/>
  <c r="Y78" i="18" s="1"/>
  <c r="Z78" i="18" s="1"/>
  <c r="N253" i="18"/>
  <c r="X253" i="18"/>
  <c r="Y253" i="18" s="1"/>
  <c r="Z253" i="18" s="1"/>
  <c r="N506" i="18"/>
  <c r="X506" i="18"/>
  <c r="Y506" i="18" s="1"/>
  <c r="Z506" i="18" s="1"/>
  <c r="N248" i="18"/>
  <c r="X248" i="18"/>
  <c r="Y248" i="18" s="1"/>
  <c r="Z248" i="18" s="1"/>
  <c r="N343" i="18"/>
  <c r="X343" i="18"/>
  <c r="Y343" i="18" s="1"/>
  <c r="Z343" i="18" s="1"/>
  <c r="N377" i="18"/>
  <c r="X377" i="18"/>
  <c r="Y377" i="18" s="1"/>
  <c r="Z377" i="18" s="1"/>
  <c r="N77" i="18"/>
  <c r="X77" i="18"/>
  <c r="Y77" i="18" s="1"/>
  <c r="Z77" i="18" s="1"/>
  <c r="N382" i="18"/>
  <c r="X382" i="18"/>
  <c r="Y382" i="18" s="1"/>
  <c r="Z382" i="18" s="1"/>
  <c r="N511" i="18"/>
  <c r="X511" i="18"/>
  <c r="Y511" i="18" s="1"/>
  <c r="Z511" i="18" s="1"/>
  <c r="N493" i="18"/>
  <c r="X493" i="18"/>
  <c r="Y493" i="18" s="1"/>
  <c r="Z493" i="18" s="1"/>
  <c r="N532" i="18"/>
  <c r="X532" i="18"/>
  <c r="Y532" i="18" s="1"/>
  <c r="Z532" i="18" s="1"/>
  <c r="N573" i="18"/>
  <c r="X573" i="18"/>
  <c r="Y573" i="18" s="1"/>
  <c r="Z573" i="18" s="1"/>
  <c r="N314" i="18"/>
  <c r="X314" i="18"/>
  <c r="Y314" i="18" s="1"/>
  <c r="Z314" i="18" s="1"/>
  <c r="N421" i="18"/>
  <c r="X421" i="18"/>
  <c r="Y421" i="18" s="1"/>
  <c r="Z421" i="18" s="1"/>
  <c r="N261" i="18"/>
  <c r="X261" i="18"/>
  <c r="Y261" i="18" s="1"/>
  <c r="Z261" i="18" s="1"/>
  <c r="N184" i="18"/>
  <c r="X184" i="18"/>
  <c r="Y184" i="18" s="1"/>
  <c r="Z184" i="18" s="1"/>
  <c r="N525" i="18"/>
  <c r="X525" i="18"/>
  <c r="Y525" i="18" s="1"/>
  <c r="Z525" i="18" s="1"/>
  <c r="N564" i="18"/>
  <c r="X564" i="18"/>
  <c r="Y564" i="18" s="1"/>
  <c r="Z564" i="18" s="1"/>
  <c r="N114" i="18"/>
  <c r="X114" i="18"/>
  <c r="Y114" i="18" s="1"/>
  <c r="Z114" i="18" s="1"/>
  <c r="N476" i="18"/>
  <c r="X476" i="18"/>
  <c r="Y476" i="18" s="1"/>
  <c r="Z476" i="18" s="1"/>
  <c r="N286" i="18"/>
  <c r="X286" i="18"/>
  <c r="Y286" i="18" s="1"/>
  <c r="Z286" i="18" s="1"/>
  <c r="N126" i="18"/>
  <c r="X126" i="18"/>
  <c r="Y126" i="18" s="1"/>
  <c r="Z126" i="18" s="1"/>
  <c r="N67" i="18"/>
  <c r="X67" i="18"/>
  <c r="Y67" i="18" s="1"/>
  <c r="Z67" i="18" s="1"/>
  <c r="N166" i="18"/>
  <c r="X166" i="18"/>
  <c r="Y166" i="18" s="1"/>
  <c r="Z166" i="18" s="1"/>
  <c r="N206" i="18"/>
  <c r="X206" i="18"/>
  <c r="Y206" i="18" s="1"/>
  <c r="Z206" i="18" s="1"/>
  <c r="N59" i="18"/>
  <c r="X59" i="18"/>
  <c r="Y59" i="18" s="1"/>
  <c r="Z59" i="18" s="1"/>
  <c r="N37" i="18"/>
  <c r="X37" i="18"/>
  <c r="Y37" i="18" s="1"/>
  <c r="Z37" i="18" s="1"/>
  <c r="N223" i="18"/>
  <c r="X223" i="18"/>
  <c r="Y223" i="18" s="1"/>
  <c r="Z223" i="18" s="1"/>
  <c r="N63" i="18"/>
  <c r="X63" i="18"/>
  <c r="Y63" i="18" s="1"/>
  <c r="Z63" i="18" s="1"/>
  <c r="N199" i="18"/>
  <c r="X199" i="18"/>
  <c r="Y199" i="18" s="1"/>
  <c r="Z199" i="18" s="1"/>
  <c r="N579" i="18"/>
  <c r="X579" i="18"/>
  <c r="Y579" i="18" s="1"/>
  <c r="Z579" i="18" s="1"/>
  <c r="N489" i="18"/>
  <c r="X489" i="18"/>
  <c r="Y489" i="18" s="1"/>
  <c r="Z489" i="18" s="1"/>
  <c r="N361" i="18"/>
  <c r="X361" i="18"/>
  <c r="Y361" i="18" s="1"/>
  <c r="Z361" i="18" s="1"/>
  <c r="N219" i="18"/>
  <c r="X219" i="18"/>
  <c r="Y219" i="18" s="1"/>
  <c r="Z219" i="18" s="1"/>
  <c r="N585" i="18"/>
  <c r="X585" i="18"/>
  <c r="Y585" i="18" s="1"/>
  <c r="Z585" i="18" s="1"/>
  <c r="N225" i="18"/>
  <c r="X225" i="18"/>
  <c r="Y225" i="18" s="1"/>
  <c r="Z225" i="18" s="1"/>
  <c r="N494" i="18"/>
  <c r="X494" i="18"/>
  <c r="Y494" i="18" s="1"/>
  <c r="Z494" i="18" s="1"/>
  <c r="N371" i="18"/>
  <c r="X371" i="18"/>
  <c r="Y371" i="18" s="1"/>
  <c r="Z371" i="18" s="1"/>
  <c r="N235" i="18"/>
  <c r="X235" i="18"/>
  <c r="Y235" i="18" s="1"/>
  <c r="Z235" i="18" s="1"/>
  <c r="N65" i="18"/>
  <c r="X65" i="18"/>
  <c r="Y65" i="18" s="1"/>
  <c r="Z65" i="18" s="1"/>
  <c r="N241" i="18"/>
  <c r="X241" i="18"/>
  <c r="Y241" i="18" s="1"/>
  <c r="Z241" i="18" s="1"/>
  <c r="N455" i="18"/>
  <c r="X455" i="18"/>
  <c r="Y455" i="18" s="1"/>
  <c r="Z455" i="18" s="1"/>
  <c r="N358" i="18"/>
  <c r="X358" i="18"/>
  <c r="Y358" i="18" s="1"/>
  <c r="Z358" i="18" s="1"/>
  <c r="N245" i="18"/>
  <c r="X245" i="18"/>
  <c r="Y245" i="18" s="1"/>
  <c r="Z245" i="18" s="1"/>
  <c r="N130" i="18"/>
  <c r="X130" i="18"/>
  <c r="Y130" i="18" s="1"/>
  <c r="Z130" i="18" s="1"/>
  <c r="N19" i="18"/>
  <c r="X19" i="18"/>
  <c r="Y19" i="18" s="1"/>
  <c r="Z19" i="18" s="1"/>
  <c r="N479" i="18"/>
  <c r="X479" i="18"/>
  <c r="Y479" i="18" s="1"/>
  <c r="Z479" i="18" s="1"/>
  <c r="N345" i="18"/>
  <c r="X345" i="18"/>
  <c r="Y345" i="18" s="1"/>
  <c r="Z345" i="18" s="1"/>
  <c r="N273" i="18"/>
  <c r="X273" i="18"/>
  <c r="Y273" i="18" s="1"/>
  <c r="Z273" i="18" s="1"/>
  <c r="N123" i="18"/>
  <c r="X123" i="18"/>
  <c r="Y123" i="18" s="1"/>
  <c r="Z123" i="18" s="1"/>
  <c r="N558" i="18"/>
  <c r="X558" i="18"/>
  <c r="Y558" i="18" s="1"/>
  <c r="Z558" i="18" s="1"/>
  <c r="N423" i="18"/>
  <c r="X423" i="18"/>
  <c r="Y423" i="18" s="1"/>
  <c r="Z423" i="18" s="1"/>
  <c r="N202" i="18"/>
  <c r="X202" i="18"/>
  <c r="Y202" i="18" s="1"/>
  <c r="Z202" i="18" s="1"/>
  <c r="N50" i="18"/>
  <c r="X50" i="18"/>
  <c r="Y50" i="18" s="1"/>
  <c r="Z50" i="18" s="1"/>
  <c r="N496" i="18"/>
  <c r="X496" i="18"/>
  <c r="Y496" i="18" s="1"/>
  <c r="Z496" i="18" s="1"/>
  <c r="N291" i="18"/>
  <c r="X291" i="18"/>
  <c r="Y291" i="18" s="1"/>
  <c r="Z291" i="18" s="1"/>
  <c r="N85" i="18"/>
  <c r="X85" i="18"/>
  <c r="Y85" i="18" s="1"/>
  <c r="Z85" i="18" s="1"/>
  <c r="N478" i="18"/>
  <c r="X478" i="18"/>
  <c r="Y478" i="18" s="1"/>
  <c r="Z478" i="18" s="1"/>
  <c r="N354" i="18"/>
  <c r="X354" i="18"/>
  <c r="Y354" i="18" s="1"/>
  <c r="Z354" i="18" s="1"/>
  <c r="N242" i="18"/>
  <c r="X242" i="18"/>
  <c r="Y242" i="18" s="1"/>
  <c r="Z242" i="18" s="1"/>
  <c r="N68" i="18"/>
  <c r="X68" i="18"/>
  <c r="Y68" i="18" s="1"/>
  <c r="Z68" i="18" s="1"/>
  <c r="N536" i="18"/>
  <c r="X536" i="18"/>
  <c r="Y536" i="18" s="1"/>
  <c r="Z536" i="18" s="1"/>
  <c r="N303" i="18"/>
  <c r="X303" i="18"/>
  <c r="Y303" i="18" s="1"/>
  <c r="Z303" i="18" s="1"/>
  <c r="N29" i="18"/>
  <c r="X29" i="18"/>
  <c r="Y29" i="18" s="1"/>
  <c r="Z29" i="18" s="1"/>
  <c r="N278" i="18"/>
  <c r="X278" i="18"/>
  <c r="Y278" i="18" s="1"/>
  <c r="Z278" i="18" s="1"/>
  <c r="N55" i="18"/>
  <c r="X55" i="18"/>
  <c r="Y55" i="18" s="1"/>
  <c r="Z55" i="18" s="1"/>
  <c r="N384" i="18"/>
  <c r="X384" i="18"/>
  <c r="Y384" i="18" s="1"/>
  <c r="Z384" i="18" s="1"/>
  <c r="N544" i="18"/>
  <c r="X544" i="18"/>
  <c r="Y544" i="18" s="1"/>
  <c r="Z544" i="18" s="1"/>
  <c r="N205" i="18"/>
  <c r="X205" i="18"/>
  <c r="Y205" i="18" s="1"/>
  <c r="Z205" i="18" s="1"/>
  <c r="N464" i="18"/>
  <c r="X464" i="18"/>
  <c r="Y464" i="18" s="1"/>
  <c r="Z464" i="18" s="1"/>
  <c r="N272" i="18"/>
  <c r="X272" i="18"/>
  <c r="Y272" i="18" s="1"/>
  <c r="Z272" i="18" s="1"/>
  <c r="N25" i="18"/>
  <c r="X25" i="18"/>
  <c r="Y25" i="18" s="1"/>
  <c r="Z25" i="18" s="1"/>
  <c r="N60" i="18"/>
  <c r="X60" i="18"/>
  <c r="Y60" i="18" s="1"/>
  <c r="Z60" i="18" s="1"/>
  <c r="N311" i="18"/>
  <c r="X311" i="18"/>
  <c r="Y311" i="18" s="1"/>
  <c r="Z311" i="18" s="1"/>
  <c r="N317" i="18"/>
  <c r="X317" i="18"/>
  <c r="Y317" i="18" s="1"/>
  <c r="Z317" i="18" s="1"/>
  <c r="N503" i="18"/>
  <c r="X503" i="18"/>
  <c r="Y503" i="18" s="1"/>
  <c r="Z503" i="18" s="1"/>
  <c r="N355" i="18"/>
  <c r="X355" i="18"/>
  <c r="Y355" i="18" s="1"/>
  <c r="Z355" i="18" s="1"/>
  <c r="N338" i="18"/>
  <c r="X338" i="18"/>
  <c r="Y338" i="18" s="1"/>
  <c r="Z338" i="18" s="1"/>
  <c r="N408" i="18"/>
  <c r="X408" i="18"/>
  <c r="Y408" i="18" s="1"/>
  <c r="Z408" i="18" s="1"/>
  <c r="N260" i="18"/>
  <c r="X260" i="18"/>
  <c r="Y260" i="18" s="1"/>
  <c r="Z260" i="18" s="1"/>
  <c r="N578" i="18"/>
  <c r="X578" i="18"/>
  <c r="Y578" i="18" s="1"/>
  <c r="Z578" i="18" s="1"/>
  <c r="N224" i="18"/>
  <c r="X224" i="18"/>
  <c r="Y224" i="18" s="1"/>
  <c r="Z224" i="18" s="1"/>
  <c r="N151" i="18"/>
  <c r="X151" i="18"/>
  <c r="Y151" i="18" s="1"/>
  <c r="Z151" i="18" s="1"/>
  <c r="N175" i="18"/>
  <c r="X175" i="18"/>
  <c r="Y175" i="18" s="1"/>
  <c r="Z175" i="18" s="1"/>
  <c r="N287" i="18"/>
  <c r="X287" i="18"/>
  <c r="Y287" i="18" s="1"/>
  <c r="Z287" i="18" s="1"/>
  <c r="N193" i="18"/>
  <c r="X193" i="18"/>
  <c r="Y193" i="18" s="1"/>
  <c r="Z193" i="18" s="1"/>
  <c r="N99" i="18"/>
  <c r="X99" i="18"/>
  <c r="Y99" i="18" s="1"/>
  <c r="Z99" i="18" s="1"/>
  <c r="N498" i="18"/>
  <c r="X498" i="18"/>
  <c r="Y498" i="18" s="1"/>
  <c r="Z498" i="18" s="1"/>
  <c r="N31" i="18"/>
  <c r="X31" i="18"/>
  <c r="Y31" i="18" s="1"/>
  <c r="Z31" i="18" s="1"/>
  <c r="N284" i="18"/>
  <c r="X284" i="18"/>
  <c r="Y284" i="18" s="1"/>
  <c r="Z284" i="18" s="1"/>
  <c r="N547" i="18"/>
  <c r="X547" i="18"/>
  <c r="Y547" i="18" s="1"/>
  <c r="Z547" i="18" s="1"/>
  <c r="N234" i="18"/>
  <c r="X234" i="18"/>
  <c r="Y234" i="18" s="1"/>
  <c r="Z234" i="18" s="1"/>
  <c r="N173" i="18"/>
  <c r="X173" i="18"/>
  <c r="Y173" i="18" s="1"/>
  <c r="Z173" i="18" s="1"/>
  <c r="N342" i="18"/>
  <c r="X342" i="18"/>
  <c r="Y342" i="18" s="1"/>
  <c r="Z342" i="18" s="1"/>
  <c r="N330" i="18"/>
  <c r="X330" i="18"/>
  <c r="Y330" i="18" s="1"/>
  <c r="Z330" i="18" s="1"/>
  <c r="N182" i="18"/>
  <c r="X182" i="18"/>
  <c r="Y182" i="18" s="1"/>
  <c r="Z182" i="18" s="1"/>
  <c r="N446" i="18"/>
  <c r="X446" i="18"/>
  <c r="Y446" i="18" s="1"/>
  <c r="Z446" i="18" s="1"/>
  <c r="N125" i="18"/>
  <c r="X125" i="18"/>
  <c r="Y125" i="18" s="1"/>
  <c r="Z125" i="18" s="1"/>
  <c r="N539" i="18"/>
  <c r="X539" i="18"/>
  <c r="Y539" i="18" s="1"/>
  <c r="Z539" i="18" s="1"/>
  <c r="N116" i="18"/>
  <c r="X116" i="18"/>
  <c r="Y116" i="18" s="1"/>
  <c r="Z116" i="18" s="1"/>
  <c r="N23" i="18"/>
  <c r="X23" i="18"/>
  <c r="Y23" i="18" s="1"/>
  <c r="Z23" i="18" s="1"/>
  <c r="N359" i="18"/>
  <c r="X359" i="18"/>
  <c r="Y359" i="18" s="1"/>
  <c r="Z359" i="18" s="1"/>
  <c r="N481" i="18"/>
  <c r="X481" i="18"/>
  <c r="Y481" i="18" s="1"/>
  <c r="Z481" i="18" s="1"/>
  <c r="N366" i="18"/>
  <c r="X366" i="18"/>
  <c r="Y366" i="18" s="1"/>
  <c r="Z366" i="18" s="1"/>
  <c r="N229" i="18"/>
  <c r="X229" i="18"/>
  <c r="Y229" i="18" s="1"/>
  <c r="Z229" i="18" s="1"/>
  <c r="N52" i="18"/>
  <c r="X52" i="18"/>
  <c r="Y52" i="18" s="1"/>
  <c r="Z52" i="18" s="1"/>
  <c r="N546" i="18"/>
  <c r="X546" i="18"/>
  <c r="Y546" i="18" s="1"/>
  <c r="Z546" i="18" s="1"/>
  <c r="N448" i="18"/>
  <c r="X448" i="18"/>
  <c r="Y448" i="18" s="1"/>
  <c r="Z448" i="18" s="1"/>
  <c r="N340" i="18"/>
  <c r="X340" i="18"/>
  <c r="Y340" i="18" s="1"/>
  <c r="Z340" i="18" s="1"/>
  <c r="N203" i="18"/>
  <c r="X203" i="18"/>
  <c r="Y203" i="18" s="1"/>
  <c r="Z203" i="18" s="1"/>
  <c r="N117" i="18"/>
  <c r="X117" i="18"/>
  <c r="Y117" i="18" s="1"/>
  <c r="Z117" i="18" s="1"/>
  <c r="N12" i="18"/>
  <c r="X12" i="18"/>
  <c r="Y12" i="18" s="1"/>
  <c r="Z12" i="18" s="1"/>
  <c r="N454" i="18"/>
  <c r="X454" i="18"/>
  <c r="Y454" i="18" s="1"/>
  <c r="Z454" i="18" s="1"/>
  <c r="N335" i="18"/>
  <c r="X335" i="18"/>
  <c r="Y335" i="18" s="1"/>
  <c r="Z335" i="18" s="1"/>
  <c r="N266" i="18"/>
  <c r="X266" i="18"/>
  <c r="Y266" i="18" s="1"/>
  <c r="Z266" i="18" s="1"/>
  <c r="N69" i="18"/>
  <c r="X69" i="18"/>
  <c r="Y69" i="18" s="1"/>
  <c r="Z69" i="18" s="1"/>
  <c r="N535" i="18"/>
  <c r="X535" i="18"/>
  <c r="Y535" i="18" s="1"/>
  <c r="Z535" i="18" s="1"/>
  <c r="N379" i="18"/>
  <c r="X379" i="18"/>
  <c r="Y379" i="18" s="1"/>
  <c r="Z379" i="18" s="1"/>
  <c r="N194" i="18"/>
  <c r="X194" i="18"/>
  <c r="Y194" i="18" s="1"/>
  <c r="Z194" i="18" s="1"/>
  <c r="N35" i="18"/>
  <c r="X35" i="18"/>
  <c r="Y35" i="18" s="1"/>
  <c r="Z35" i="18" s="1"/>
  <c r="N480" i="18"/>
  <c r="X480" i="18"/>
  <c r="Y480" i="18" s="1"/>
  <c r="Z480" i="18" s="1"/>
  <c r="N283" i="18"/>
  <c r="X283" i="18"/>
  <c r="Y283" i="18" s="1"/>
  <c r="Z283" i="18" s="1"/>
  <c r="N40" i="18"/>
  <c r="X40" i="18"/>
  <c r="Y40" i="18" s="1"/>
  <c r="Z40" i="18" s="1"/>
  <c r="N456" i="18"/>
  <c r="X456" i="18"/>
  <c r="Y456" i="18" s="1"/>
  <c r="Z456" i="18" s="1"/>
  <c r="N347" i="18"/>
  <c r="X347" i="18"/>
  <c r="Y347" i="18" s="1"/>
  <c r="Z347" i="18" s="1"/>
  <c r="N220" i="18"/>
  <c r="X220" i="18"/>
  <c r="Y220" i="18" s="1"/>
  <c r="Z220" i="18" s="1"/>
  <c r="N54" i="18"/>
  <c r="X54" i="18"/>
  <c r="Y54" i="18" s="1"/>
  <c r="Z54" i="18" s="1"/>
  <c r="N507" i="18"/>
  <c r="X507" i="18"/>
  <c r="Y507" i="18" s="1"/>
  <c r="Z507" i="18" s="1"/>
  <c r="N256" i="18"/>
  <c r="X256" i="18"/>
  <c r="Y256" i="18" s="1"/>
  <c r="Z256" i="18" s="1"/>
  <c r="N22" i="18"/>
  <c r="X22" i="18"/>
  <c r="Y22" i="18" s="1"/>
  <c r="Z22" i="18" s="1"/>
  <c r="N270" i="18"/>
  <c r="X270" i="18"/>
  <c r="Y270" i="18" s="1"/>
  <c r="Z270" i="18" s="1"/>
  <c r="N47" i="18"/>
  <c r="X47" i="18"/>
  <c r="Y47" i="18" s="1"/>
  <c r="Z47" i="18" s="1"/>
  <c r="N346" i="18"/>
  <c r="X346" i="18"/>
  <c r="Y346" i="18" s="1"/>
  <c r="Z346" i="18" s="1"/>
  <c r="N390" i="18"/>
  <c r="X390" i="18"/>
  <c r="Y390" i="18" s="1"/>
  <c r="Z390" i="18" s="1"/>
  <c r="N189" i="18"/>
  <c r="X189" i="18"/>
  <c r="Y189" i="18" s="1"/>
  <c r="Z189" i="18" s="1"/>
  <c r="N457" i="18"/>
  <c r="X457" i="18"/>
  <c r="Y457" i="18" s="1"/>
  <c r="Z457" i="18" s="1"/>
  <c r="N257" i="18"/>
  <c r="X257" i="18"/>
  <c r="Y257" i="18" s="1"/>
  <c r="Z257" i="18" s="1"/>
  <c r="N17" i="18"/>
  <c r="X17" i="18"/>
  <c r="Y17" i="18" s="1"/>
  <c r="Z17" i="18" s="1"/>
  <c r="N36" i="18"/>
  <c r="X36" i="18"/>
  <c r="Y36" i="18" s="1"/>
  <c r="Z36" i="18" s="1"/>
  <c r="N177" i="18"/>
  <c r="X177" i="18"/>
  <c r="Y177" i="18" s="1"/>
  <c r="Z177" i="18" s="1"/>
  <c r="N309" i="18"/>
  <c r="X309" i="18"/>
  <c r="Y309" i="18" s="1"/>
  <c r="Z309" i="18" s="1"/>
  <c r="N376" i="18"/>
  <c r="X376" i="18"/>
  <c r="Y376" i="18" s="1"/>
  <c r="Z376" i="18" s="1"/>
  <c r="N124" i="18"/>
  <c r="X124" i="18"/>
  <c r="Y124" i="18" s="1"/>
  <c r="Z124" i="18" s="1"/>
  <c r="N210" i="18"/>
  <c r="X210" i="18"/>
  <c r="Y210" i="18" s="1"/>
  <c r="Z210" i="18" s="1"/>
  <c r="N34" i="18"/>
  <c r="X34" i="18"/>
  <c r="Y34" i="18" s="1"/>
  <c r="Z34" i="18" s="1"/>
  <c r="N228" i="18"/>
  <c r="X228" i="18"/>
  <c r="Y228" i="18" s="1"/>
  <c r="Z228" i="18" s="1"/>
  <c r="N435" i="18"/>
  <c r="X435" i="18"/>
  <c r="Y435" i="18" s="1"/>
  <c r="Z435" i="18" s="1"/>
  <c r="N356" i="18"/>
  <c r="X356" i="18"/>
  <c r="Y356" i="18" s="1"/>
  <c r="Z356" i="18" s="1"/>
  <c r="N350" i="18"/>
  <c r="X350" i="18"/>
  <c r="Y350" i="18" s="1"/>
  <c r="Z350" i="18" s="1"/>
  <c r="N183" i="18"/>
  <c r="X183" i="18"/>
  <c r="Y183" i="18" s="1"/>
  <c r="Z183" i="18" s="1"/>
  <c r="N139" i="18"/>
  <c r="X139" i="18"/>
  <c r="Y139" i="18" s="1"/>
  <c r="Z139" i="18" s="1"/>
  <c r="N515" i="18"/>
  <c r="X515" i="18"/>
  <c r="Y515" i="18" s="1"/>
  <c r="Z515" i="18" s="1"/>
  <c r="N411" i="18"/>
  <c r="X411" i="18"/>
  <c r="Y411" i="18" s="1"/>
  <c r="Z411" i="18" s="1"/>
  <c r="N443" i="18"/>
  <c r="X443" i="18"/>
  <c r="Y443" i="18" s="1"/>
  <c r="Z443" i="18" s="1"/>
  <c r="N226" i="18"/>
  <c r="X226" i="18"/>
  <c r="Y226" i="18" s="1"/>
  <c r="Z226" i="18" s="1"/>
  <c r="N195" i="18"/>
  <c r="X195" i="18"/>
  <c r="Y195" i="18" s="1"/>
  <c r="Z195" i="18" s="1"/>
  <c r="N84" i="18"/>
  <c r="X84" i="18"/>
  <c r="Y84" i="18" s="1"/>
  <c r="Z84" i="18" s="1"/>
  <c r="N365" i="18"/>
  <c r="X365" i="18"/>
  <c r="Y365" i="18" s="1"/>
  <c r="Z365" i="18" s="1"/>
  <c r="N152" i="18"/>
  <c r="X152" i="18"/>
  <c r="Y152" i="18" s="1"/>
  <c r="Z152" i="18" s="1"/>
  <c r="N70" i="18"/>
  <c r="X70" i="18"/>
  <c r="Y70" i="18" s="1"/>
  <c r="Z70" i="18" s="1"/>
  <c r="N95" i="18"/>
  <c r="X95" i="18"/>
  <c r="Y95" i="18" s="1"/>
  <c r="Z95" i="18" s="1"/>
  <c r="N133" i="18"/>
  <c r="X133" i="18"/>
  <c r="Y133" i="18" s="1"/>
  <c r="Z133" i="18" s="1"/>
  <c r="N510" i="18"/>
  <c r="X510" i="18"/>
  <c r="Y510" i="18" s="1"/>
  <c r="Z510" i="18" s="1"/>
  <c r="N393" i="18"/>
  <c r="X393" i="18"/>
  <c r="Y393" i="18" s="1"/>
  <c r="Z393" i="18" s="1"/>
  <c r="N584" i="18"/>
  <c r="X584" i="18"/>
  <c r="Y584" i="18" s="1"/>
  <c r="Z584" i="18" s="1"/>
  <c r="N147" i="18"/>
  <c r="X147" i="18"/>
  <c r="Y147" i="18" s="1"/>
  <c r="Z147" i="18" s="1"/>
  <c r="N276" i="18"/>
  <c r="X276" i="18"/>
  <c r="Y276" i="18" s="1"/>
  <c r="Z276" i="18" s="1"/>
  <c r="N520" i="18"/>
  <c r="X520" i="18"/>
  <c r="Y520" i="18" s="1"/>
  <c r="Z520" i="18" s="1"/>
  <c r="N336" i="18"/>
  <c r="X336" i="18"/>
  <c r="Y336" i="18" s="1"/>
  <c r="Z336" i="18" s="1"/>
  <c r="N492" i="18"/>
  <c r="X492" i="18"/>
  <c r="Y492" i="18" s="1"/>
  <c r="Z492" i="18" s="1"/>
  <c r="N469" i="18"/>
  <c r="X469" i="18"/>
  <c r="Y469" i="18" s="1"/>
  <c r="Z469" i="18" s="1"/>
  <c r="N572" i="18"/>
  <c r="X572" i="18"/>
  <c r="Y572" i="18" s="1"/>
  <c r="Z572" i="18" s="1"/>
  <c r="N310" i="18"/>
  <c r="X310" i="18"/>
  <c r="Y310" i="18" s="1"/>
  <c r="Z310" i="18" s="1"/>
  <c r="N420" i="18"/>
  <c r="X420" i="18"/>
  <c r="Y420" i="18" s="1"/>
  <c r="Z420" i="18" s="1"/>
  <c r="N240" i="18"/>
  <c r="X240" i="18"/>
  <c r="Y240" i="18" s="1"/>
  <c r="Z240" i="18" s="1"/>
  <c r="N176" i="18"/>
  <c r="X176" i="18"/>
  <c r="Y176" i="18" s="1"/>
  <c r="Z176" i="18" s="1"/>
  <c r="N524" i="18"/>
  <c r="X524" i="18"/>
  <c r="Y524" i="18" s="1"/>
  <c r="Z524" i="18" s="1"/>
  <c r="N501" i="18"/>
  <c r="X501" i="18"/>
  <c r="Y501" i="18" s="1"/>
  <c r="Z501" i="18" s="1"/>
  <c r="N106" i="18"/>
  <c r="X106" i="18"/>
  <c r="Y106" i="18" s="1"/>
  <c r="Z106" i="18" s="1"/>
  <c r="N413" i="18"/>
  <c r="X413" i="18"/>
  <c r="Y413" i="18" s="1"/>
  <c r="Z413" i="18" s="1"/>
  <c r="N215" i="18"/>
  <c r="X215" i="18"/>
  <c r="Y215" i="18" s="1"/>
  <c r="Z215" i="18" s="1"/>
  <c r="N87" i="18"/>
  <c r="X87" i="18"/>
  <c r="Y87" i="18" s="1"/>
  <c r="Z87" i="18" s="1"/>
  <c r="N517" i="18"/>
  <c r="X517" i="18"/>
  <c r="Y517" i="18" s="1"/>
  <c r="Z517" i="18" s="1"/>
  <c r="N103" i="18"/>
  <c r="X103" i="18"/>
  <c r="Y103" i="18" s="1"/>
  <c r="Z103" i="18" s="1"/>
  <c r="N143" i="18"/>
  <c r="X143" i="18"/>
  <c r="Y143" i="18" s="1"/>
  <c r="Z143" i="18" s="1"/>
  <c r="N247" i="18"/>
  <c r="X247" i="18"/>
  <c r="Y247" i="18" s="1"/>
  <c r="Z247" i="18" s="1"/>
  <c r="N348" i="18"/>
  <c r="X348" i="18"/>
  <c r="Y348" i="18" s="1"/>
  <c r="Z348" i="18" s="1"/>
  <c r="N222" i="18"/>
  <c r="X222" i="18"/>
  <c r="Y222" i="18" s="1"/>
  <c r="Z222" i="18" s="1"/>
  <c r="N62" i="18"/>
  <c r="X62" i="18"/>
  <c r="Y62" i="18" s="1"/>
  <c r="Z62" i="18" s="1"/>
  <c r="N198" i="18"/>
  <c r="X198" i="18"/>
  <c r="Y198" i="18" s="1"/>
  <c r="Z198" i="18" s="1"/>
  <c r="N574" i="18"/>
  <c r="X574" i="18"/>
  <c r="Y574" i="18" s="1"/>
  <c r="Z574" i="18" s="1"/>
  <c r="N482" i="18"/>
  <c r="X482" i="18"/>
  <c r="Y482" i="18" s="1"/>
  <c r="Z482" i="18" s="1"/>
  <c r="N333" i="18"/>
  <c r="X333" i="18"/>
  <c r="Y333" i="18" s="1"/>
  <c r="Z333" i="18" s="1"/>
  <c r="N201" i="18"/>
  <c r="X201" i="18"/>
  <c r="Y201" i="18" s="1"/>
  <c r="Z201" i="18" s="1"/>
  <c r="N561" i="18"/>
  <c r="X561" i="18"/>
  <c r="Y561" i="18" s="1"/>
  <c r="Z561" i="18" s="1"/>
  <c r="N41" i="18"/>
  <c r="X41" i="18"/>
  <c r="Y41" i="18" s="1"/>
  <c r="Z41" i="18" s="1"/>
  <c r="N429" i="18"/>
  <c r="X429" i="18"/>
  <c r="Y429" i="18" s="1"/>
  <c r="Z429" i="18" s="1"/>
  <c r="N468" i="18"/>
  <c r="X468" i="18"/>
  <c r="Y468" i="18" s="1"/>
  <c r="Z468" i="18" s="1"/>
  <c r="N509" i="18"/>
  <c r="X509" i="18"/>
  <c r="Y509" i="18" s="1"/>
  <c r="Z509" i="18" s="1"/>
  <c r="N302" i="18"/>
  <c r="X302" i="18"/>
  <c r="Y302" i="18" s="1"/>
  <c r="Z302" i="18" s="1"/>
  <c r="N357" i="18"/>
  <c r="X357" i="18"/>
  <c r="Y357" i="18" s="1"/>
  <c r="Z357" i="18" s="1"/>
  <c r="N232" i="18"/>
  <c r="X232" i="18"/>
  <c r="Y232" i="18" s="1"/>
  <c r="Z232" i="18" s="1"/>
  <c r="N168" i="18"/>
  <c r="X168" i="18"/>
  <c r="Y168" i="18" s="1"/>
  <c r="Z168" i="18" s="1"/>
  <c r="N461" i="18"/>
  <c r="X461" i="18"/>
  <c r="Y461" i="18" s="1"/>
  <c r="Z461" i="18" s="1"/>
  <c r="N500" i="18"/>
  <c r="X500" i="18"/>
  <c r="Y500" i="18" s="1"/>
  <c r="Z500" i="18" s="1"/>
  <c r="N98" i="18"/>
  <c r="X98" i="18"/>
  <c r="Y98" i="18" s="1"/>
  <c r="Z98" i="18" s="1"/>
  <c r="N412" i="18"/>
  <c r="X412" i="18"/>
  <c r="Y412" i="18" s="1"/>
  <c r="Z412" i="18" s="1"/>
  <c r="N214" i="18"/>
  <c r="X214" i="18"/>
  <c r="Y214" i="18" s="1"/>
  <c r="Z214" i="18" s="1"/>
  <c r="N86" i="18"/>
  <c r="X86" i="18"/>
  <c r="Y86" i="18" s="1"/>
  <c r="Z86" i="18" s="1"/>
  <c r="N516" i="18"/>
  <c r="X516" i="18"/>
  <c r="Y516" i="18" s="1"/>
  <c r="Z516" i="18" s="1"/>
  <c r="N102" i="18"/>
  <c r="X102" i="18"/>
  <c r="Y102" i="18" s="1"/>
  <c r="Z102" i="18" s="1"/>
  <c r="N142" i="18"/>
  <c r="X142" i="18"/>
  <c r="Y142" i="18" s="1"/>
  <c r="Z142" i="18" s="1"/>
  <c r="N246" i="18"/>
  <c r="X246" i="18"/>
  <c r="Y246" i="18" s="1"/>
  <c r="Z246" i="18" s="1"/>
  <c r="N349" i="18"/>
  <c r="X349" i="18"/>
  <c r="Y349" i="18" s="1"/>
  <c r="Z349" i="18" s="1"/>
  <c r="N159" i="18"/>
  <c r="X159" i="18"/>
  <c r="Y159" i="18" s="1"/>
  <c r="Z159" i="18" s="1"/>
  <c r="N581" i="18"/>
  <c r="X581" i="18"/>
  <c r="Y581" i="18" s="1"/>
  <c r="Z581" i="18" s="1"/>
  <c r="N135" i="18"/>
  <c r="X135" i="18"/>
  <c r="Y135" i="18" s="1"/>
  <c r="Z135" i="18" s="1"/>
  <c r="N550" i="18"/>
  <c r="X550" i="18"/>
  <c r="Y550" i="18" s="1"/>
  <c r="Z550" i="18" s="1"/>
  <c r="N470" i="18"/>
  <c r="X470" i="18"/>
  <c r="Y470" i="18" s="1"/>
  <c r="Z470" i="18" s="1"/>
  <c r="N321" i="18"/>
  <c r="X321" i="18"/>
  <c r="Y321" i="18" s="1"/>
  <c r="Z321" i="18" s="1"/>
  <c r="N181" i="18"/>
  <c r="X181" i="18"/>
  <c r="Y181" i="18" s="1"/>
  <c r="Z181" i="18" s="1"/>
  <c r="N555" i="18"/>
  <c r="X555" i="18"/>
  <c r="Y555" i="18" s="1"/>
  <c r="Z555" i="18" s="1"/>
  <c r="N567" i="18"/>
  <c r="X567" i="18"/>
  <c r="Y567" i="18" s="1"/>
  <c r="Z567" i="18" s="1"/>
  <c r="N463" i="18"/>
  <c r="X463" i="18"/>
  <c r="Y463" i="18" s="1"/>
  <c r="Z463" i="18" s="1"/>
  <c r="N353" i="18"/>
  <c r="X353" i="18"/>
  <c r="Y353" i="18" s="1"/>
  <c r="Z353" i="18" s="1"/>
  <c r="N211" i="18"/>
  <c r="X211" i="18"/>
  <c r="Y211" i="18" s="1"/>
  <c r="Z211" i="18" s="1"/>
  <c r="N28" i="18"/>
  <c r="X28" i="18"/>
  <c r="Y28" i="18" s="1"/>
  <c r="Z28" i="18" s="1"/>
  <c r="N534" i="18"/>
  <c r="X534" i="18"/>
  <c r="Y534" i="18" s="1"/>
  <c r="Z534" i="18" s="1"/>
  <c r="N442" i="18"/>
  <c r="X442" i="18"/>
  <c r="Y442" i="18" s="1"/>
  <c r="Z442" i="18" s="1"/>
  <c r="N329" i="18"/>
  <c r="X329" i="18"/>
  <c r="Y329" i="18" s="1"/>
  <c r="Z329" i="18" s="1"/>
  <c r="N197" i="18"/>
  <c r="X197" i="18"/>
  <c r="Y197" i="18" s="1"/>
  <c r="Z197" i="18" s="1"/>
  <c r="N105" i="18"/>
  <c r="X105" i="18"/>
  <c r="Y105" i="18" s="1"/>
  <c r="Z105" i="18" s="1"/>
  <c r="N582" i="18"/>
  <c r="X582" i="18"/>
  <c r="Y582" i="18" s="1"/>
  <c r="Z582" i="18" s="1"/>
  <c r="N431" i="18"/>
  <c r="X431" i="18"/>
  <c r="Y431" i="18" s="1"/>
  <c r="Z431" i="18" s="1"/>
  <c r="N323" i="18"/>
  <c r="X323" i="18"/>
  <c r="Y323" i="18" s="1"/>
  <c r="Z323" i="18" s="1"/>
  <c r="N259" i="18"/>
  <c r="X259" i="18"/>
  <c r="Y259" i="18" s="1"/>
  <c r="Z259" i="18" s="1"/>
  <c r="N57" i="18"/>
  <c r="X57" i="18"/>
  <c r="Y57" i="18" s="1"/>
  <c r="Z57" i="18" s="1"/>
  <c r="N513" i="18"/>
  <c r="X513" i="18"/>
  <c r="Y513" i="18" s="1"/>
  <c r="Z513" i="18" s="1"/>
  <c r="N322" i="18"/>
  <c r="X322" i="18"/>
  <c r="Y322" i="18" s="1"/>
  <c r="Z322" i="18" s="1"/>
  <c r="N187" i="18"/>
  <c r="X187" i="18"/>
  <c r="Y187" i="18" s="1"/>
  <c r="Z187" i="18" s="1"/>
  <c r="N20" i="18"/>
  <c r="X20" i="18"/>
  <c r="Y20" i="18" s="1"/>
  <c r="Z20" i="18" s="1"/>
  <c r="N472" i="18"/>
  <c r="X472" i="18"/>
  <c r="Y472" i="18" s="1"/>
  <c r="Z472" i="18" s="1"/>
  <c r="N244" i="18"/>
  <c r="X244" i="18"/>
  <c r="Y244" i="18" s="1"/>
  <c r="Z244" i="18" s="1"/>
  <c r="N18" i="18"/>
  <c r="X18" i="18"/>
  <c r="Y18" i="18" s="1"/>
  <c r="Z18" i="18" s="1"/>
  <c r="N449" i="18"/>
  <c r="X449" i="18"/>
  <c r="Y449" i="18" s="1"/>
  <c r="Z449" i="18" s="1"/>
  <c r="N339" i="18"/>
  <c r="X339" i="18"/>
  <c r="Y339" i="18" s="1"/>
  <c r="Z339" i="18" s="1"/>
  <c r="N213" i="18"/>
  <c r="X213" i="18"/>
  <c r="Y213" i="18" s="1"/>
  <c r="Z213" i="18" s="1"/>
  <c r="N46" i="18"/>
  <c r="X46" i="18"/>
  <c r="Y46" i="18" s="1"/>
  <c r="Z46" i="18" s="1"/>
  <c r="N447" i="18"/>
  <c r="X447" i="18"/>
  <c r="Y447" i="18" s="1"/>
  <c r="Z447" i="18" s="1"/>
  <c r="N233" i="18"/>
  <c r="X233" i="18"/>
  <c r="Y233" i="18" s="1"/>
  <c r="Z233" i="18" s="1"/>
  <c r="N462" i="18"/>
  <c r="X462" i="18"/>
  <c r="Y462" i="18" s="1"/>
  <c r="Z462" i="18" s="1"/>
  <c r="N262" i="18"/>
  <c r="X262" i="18"/>
  <c r="Y262" i="18" s="1"/>
  <c r="Z262" i="18" s="1"/>
  <c r="N576" i="18"/>
  <c r="X576" i="18"/>
  <c r="Y576" i="18" s="1"/>
  <c r="Z576" i="18" s="1"/>
  <c r="N292" i="18"/>
  <c r="X292" i="18"/>
  <c r="Y292" i="18" s="1"/>
  <c r="Z292" i="18" s="1"/>
  <c r="N375" i="18"/>
  <c r="X375" i="18"/>
  <c r="Y375" i="18" s="1"/>
  <c r="Z375" i="18" s="1"/>
  <c r="N112" i="18"/>
  <c r="X112" i="18"/>
  <c r="Y112" i="18" s="1"/>
  <c r="Z112" i="18" s="1"/>
  <c r="N434" i="18"/>
  <c r="X434" i="18"/>
  <c r="Y434" i="18" s="1"/>
  <c r="Z434" i="18" s="1"/>
  <c r="N218" i="18"/>
  <c r="X218" i="18"/>
  <c r="Y218" i="18" s="1"/>
  <c r="Z218" i="18" s="1"/>
  <c r="N570" i="18"/>
  <c r="X570" i="18"/>
  <c r="Y570" i="18" s="1"/>
  <c r="Z570" i="18" s="1"/>
  <c r="N577" i="18"/>
  <c r="X577" i="18"/>
  <c r="Y577" i="18" s="1"/>
  <c r="Z577" i="18" s="1"/>
  <c r="N169" i="18"/>
  <c r="X169" i="18"/>
  <c r="Y169" i="18" s="1"/>
  <c r="Z169" i="18" s="1"/>
  <c r="N96" i="18"/>
  <c r="X96" i="18"/>
  <c r="Y96" i="18" s="1"/>
  <c r="Z96" i="18" s="1"/>
  <c r="N368" i="18"/>
  <c r="X368" i="18"/>
  <c r="Y368" i="18" s="1"/>
  <c r="Z368" i="18" s="1"/>
  <c r="N92" i="18"/>
  <c r="X92" i="18"/>
  <c r="Y92" i="18" s="1"/>
  <c r="Z92" i="18" s="1"/>
  <c r="N186" i="18"/>
  <c r="X186" i="18"/>
  <c r="Y186" i="18" s="1"/>
  <c r="Z186" i="18" s="1"/>
  <c r="N400" i="18"/>
  <c r="X400" i="18"/>
  <c r="Y400" i="18" s="1"/>
  <c r="Z400" i="18" s="1"/>
  <c r="N188" i="18"/>
  <c r="X188" i="18"/>
  <c r="Y188" i="18" s="1"/>
  <c r="Z188" i="18" s="1"/>
  <c r="N583" i="18"/>
  <c r="X583" i="18"/>
  <c r="Y583" i="18" s="1"/>
  <c r="Z583" i="18" s="1"/>
  <c r="N10" i="18"/>
  <c r="X10" i="18"/>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5" i="17"/>
  <c r="L56" i="17"/>
  <c r="L57"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L83" i="17"/>
  <c r="L84" i="17"/>
  <c r="L85" i="17"/>
  <c r="L86" i="17"/>
  <c r="L87" i="17"/>
  <c r="L88" i="17"/>
  <c r="L89" i="17"/>
  <c r="L90" i="17"/>
  <c r="L91" i="17"/>
  <c r="L92" i="17"/>
  <c r="L93" i="17"/>
  <c r="L94" i="17"/>
  <c r="L95" i="17"/>
  <c r="L96" i="17"/>
  <c r="L97" i="17"/>
  <c r="L98" i="17"/>
  <c r="L99" i="17"/>
  <c r="L100" i="17"/>
  <c r="L101" i="17"/>
  <c r="L102" i="17"/>
  <c r="L103" i="17"/>
  <c r="L104" i="17"/>
  <c r="L105" i="17"/>
  <c r="L106" i="17"/>
  <c r="L107" i="17"/>
  <c r="L108" i="17"/>
  <c r="L109" i="17"/>
  <c r="L110" i="17"/>
  <c r="L111" i="17"/>
  <c r="L112" i="17"/>
  <c r="L113" i="17"/>
  <c r="L114" i="17"/>
  <c r="L115" i="17"/>
  <c r="L116" i="17"/>
  <c r="L117" i="17"/>
  <c r="L118" i="17"/>
  <c r="L119" i="17"/>
  <c r="L120" i="17"/>
  <c r="L121" i="17"/>
  <c r="L122" i="17"/>
  <c r="L123" i="17"/>
  <c r="L124" i="17"/>
  <c r="L125" i="17"/>
  <c r="L126" i="17"/>
  <c r="L127" i="17"/>
  <c r="L128" i="17"/>
  <c r="L129" i="17"/>
  <c r="L130" i="17"/>
  <c r="L131" i="17"/>
  <c r="L132" i="17"/>
  <c r="L133" i="17"/>
  <c r="L134" i="17"/>
  <c r="L135" i="17"/>
  <c r="L136" i="17"/>
  <c r="L137" i="17"/>
  <c r="L138" i="17"/>
  <c r="L139" i="17"/>
  <c r="L140" i="17"/>
  <c r="L141" i="17"/>
  <c r="L142" i="17"/>
  <c r="L143" i="17"/>
  <c r="L144" i="17"/>
  <c r="L145" i="17"/>
  <c r="L146" i="17"/>
  <c r="L147" i="17"/>
  <c r="L148" i="17"/>
  <c r="L149" i="17"/>
  <c r="L150" i="17"/>
  <c r="L151" i="17"/>
  <c r="L152"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L182" i="17"/>
  <c r="L183" i="17"/>
  <c r="L184" i="17"/>
  <c r="L185" i="17"/>
  <c r="L186" i="17"/>
  <c r="L187" i="17"/>
  <c r="L188" i="17"/>
  <c r="L189" i="17"/>
  <c r="L190" i="17"/>
  <c r="L191" i="17"/>
  <c r="L192" i="17"/>
  <c r="L193" i="17"/>
  <c r="L194" i="17"/>
  <c r="L195" i="17"/>
  <c r="L196" i="17"/>
  <c r="L197" i="17"/>
  <c r="L198" i="17"/>
  <c r="L199" i="17"/>
  <c r="L200" i="17"/>
  <c r="L201" i="17"/>
  <c r="L202" i="17"/>
  <c r="L203" i="17"/>
  <c r="L204" i="17"/>
  <c r="L205" i="17"/>
  <c r="L206" i="17"/>
  <c r="L207" i="17"/>
  <c r="L208" i="17"/>
  <c r="L209" i="17"/>
  <c r="L210" i="17"/>
  <c r="L211" i="17"/>
  <c r="L212" i="17"/>
  <c r="L213" i="17"/>
  <c r="L214" i="17"/>
  <c r="L215" i="17"/>
  <c r="L216" i="17"/>
  <c r="L217" i="17"/>
  <c r="L218" i="17"/>
  <c r="L219" i="17"/>
  <c r="L220" i="17"/>
  <c r="L221" i="17"/>
  <c r="L222" i="17"/>
  <c r="L223" i="17"/>
  <c r="L224" i="17"/>
  <c r="L225" i="17"/>
  <c r="L226" i="17"/>
  <c r="L227" i="17"/>
  <c r="L228" i="17"/>
  <c r="L229" i="17"/>
  <c r="L230" i="17"/>
  <c r="L231" i="17"/>
  <c r="L232" i="17"/>
  <c r="L233" i="17"/>
  <c r="L234" i="17"/>
  <c r="L235" i="17"/>
  <c r="L236" i="17"/>
  <c r="L237" i="17"/>
  <c r="L238" i="17"/>
  <c r="L239" i="17"/>
  <c r="L240" i="17"/>
  <c r="L241" i="17"/>
  <c r="L242" i="17"/>
  <c r="L243" i="17"/>
  <c r="L244" i="17"/>
  <c r="L245" i="17"/>
  <c r="L246" i="17"/>
  <c r="L247" i="17"/>
  <c r="L248" i="17"/>
  <c r="L249" i="17"/>
  <c r="L250" i="17"/>
  <c r="L251" i="17"/>
  <c r="L252" i="17"/>
  <c r="L253" i="17"/>
  <c r="L254" i="17"/>
  <c r="L255" i="17"/>
  <c r="L256" i="17"/>
  <c r="L257" i="17"/>
  <c r="L258" i="17"/>
  <c r="L259" i="17"/>
  <c r="L260" i="17"/>
  <c r="L261" i="17"/>
  <c r="L262" i="17"/>
  <c r="L263" i="17"/>
  <c r="L264" i="17"/>
  <c r="L265" i="17"/>
  <c r="L266" i="17"/>
  <c r="L267" i="17"/>
  <c r="L268" i="17"/>
  <c r="L269" i="17"/>
  <c r="L270" i="17"/>
  <c r="L271" i="17"/>
  <c r="L272" i="17"/>
  <c r="L273" i="17"/>
  <c r="L274" i="17"/>
  <c r="L275" i="17"/>
  <c r="L276" i="17"/>
  <c r="L277" i="17"/>
  <c r="L278" i="17"/>
  <c r="L279" i="17"/>
  <c r="L280" i="17"/>
  <c r="L281" i="17"/>
  <c r="L282" i="17"/>
  <c r="L283" i="17"/>
  <c r="L284" i="17"/>
  <c r="L285" i="17"/>
  <c r="L286" i="17"/>
  <c r="L287" i="17"/>
  <c r="L288" i="17"/>
  <c r="L289" i="17"/>
  <c r="L290" i="17"/>
  <c r="L291" i="17"/>
  <c r="L292" i="17"/>
  <c r="L293" i="17"/>
  <c r="L294" i="17"/>
  <c r="L295" i="17"/>
  <c r="L296" i="17"/>
  <c r="L297" i="17"/>
  <c r="L298" i="17"/>
  <c r="L299" i="17"/>
  <c r="L300" i="17"/>
  <c r="L301" i="17"/>
  <c r="L302" i="17"/>
  <c r="L303" i="17"/>
  <c r="L304" i="17"/>
  <c r="L305" i="17"/>
  <c r="L306" i="17"/>
  <c r="L307" i="17"/>
  <c r="L308" i="17"/>
  <c r="L309" i="17"/>
  <c r="L310" i="17"/>
  <c r="L311" i="17"/>
  <c r="L312" i="17"/>
  <c r="L313" i="17"/>
  <c r="L314" i="17"/>
  <c r="L315" i="17"/>
  <c r="L316" i="17"/>
  <c r="L317" i="17"/>
  <c r="L318" i="17"/>
  <c r="L319" i="17"/>
  <c r="L320" i="17"/>
  <c r="L321" i="17"/>
  <c r="L322" i="17"/>
  <c r="L323" i="17"/>
  <c r="L324" i="17"/>
  <c r="L325" i="17"/>
  <c r="L326" i="17"/>
  <c r="L327" i="17"/>
  <c r="L328" i="17"/>
  <c r="L329" i="17"/>
  <c r="L330" i="17"/>
  <c r="L331" i="17"/>
  <c r="L332" i="17"/>
  <c r="L333" i="17"/>
  <c r="L334" i="17"/>
  <c r="L335" i="17"/>
  <c r="L336" i="17"/>
  <c r="L337" i="17"/>
  <c r="L338" i="17"/>
  <c r="L339" i="17"/>
  <c r="L340" i="17"/>
  <c r="L341" i="17"/>
  <c r="L342" i="17"/>
  <c r="L343" i="17"/>
  <c r="L344" i="17"/>
  <c r="L345" i="17"/>
  <c r="L346" i="17"/>
  <c r="L347" i="17"/>
  <c r="L348" i="17"/>
  <c r="L349" i="17"/>
  <c r="L350" i="17"/>
  <c r="L351" i="17"/>
  <c r="L352" i="17"/>
  <c r="L353" i="17"/>
  <c r="L354" i="17"/>
  <c r="L355" i="17"/>
  <c r="L356" i="17"/>
  <c r="L357" i="17"/>
  <c r="L358" i="17"/>
  <c r="L359" i="17"/>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386" i="17"/>
  <c r="L387" i="17"/>
  <c r="L388" i="17"/>
  <c r="L389" i="17"/>
  <c r="L390" i="17"/>
  <c r="L391" i="17"/>
  <c r="L392" i="17"/>
  <c r="L393" i="17"/>
  <c r="L394" i="17"/>
  <c r="L395" i="17"/>
  <c r="L396" i="17"/>
  <c r="L397" i="17"/>
  <c r="L398" i="17"/>
  <c r="L399" i="17"/>
  <c r="L400" i="17"/>
  <c r="L401" i="17"/>
  <c r="L402" i="17"/>
  <c r="L403" i="17"/>
  <c r="L404" i="17"/>
  <c r="L405" i="17"/>
  <c r="L406" i="17"/>
  <c r="L407" i="17"/>
  <c r="L408" i="17"/>
  <c r="L409" i="17"/>
  <c r="L410" i="17"/>
  <c r="L411" i="17"/>
  <c r="L412" i="17"/>
  <c r="L413" i="17"/>
  <c r="L414" i="17"/>
  <c r="L415" i="17"/>
  <c r="L416" i="17"/>
  <c r="L417" i="17"/>
  <c r="L418" i="17"/>
  <c r="L419" i="17"/>
  <c r="L420" i="17"/>
  <c r="L421" i="17"/>
  <c r="L422" i="17"/>
  <c r="L423" i="17"/>
  <c r="L424" i="17"/>
  <c r="L425" i="17"/>
  <c r="L426" i="17"/>
  <c r="L427" i="17"/>
  <c r="L428" i="17"/>
  <c r="L429" i="17"/>
  <c r="L430" i="17"/>
  <c r="L431" i="17"/>
  <c r="L432" i="17"/>
  <c r="L433" i="17"/>
  <c r="L434" i="17"/>
  <c r="L435" i="17"/>
  <c r="L436" i="17"/>
  <c r="L437" i="17"/>
  <c r="L438" i="17"/>
  <c r="L439" i="17"/>
  <c r="L440" i="17"/>
  <c r="L441" i="17"/>
  <c r="L442" i="17"/>
  <c r="L443" i="17"/>
  <c r="L444" i="17"/>
  <c r="L445" i="17"/>
  <c r="L446" i="17"/>
  <c r="L447" i="17"/>
  <c r="L448" i="17"/>
  <c r="L449" i="17"/>
  <c r="L450" i="17"/>
  <c r="L451" i="17"/>
  <c r="L452" i="17"/>
  <c r="L453" i="17"/>
  <c r="L454" i="17"/>
  <c r="L455" i="17"/>
  <c r="L456" i="17"/>
  <c r="L457" i="17"/>
  <c r="L458" i="17"/>
  <c r="L459" i="17"/>
  <c r="L460" i="17"/>
  <c r="L461" i="17"/>
  <c r="L462" i="17"/>
  <c r="L463" i="17"/>
  <c r="L464" i="17"/>
  <c r="L465" i="17"/>
  <c r="L466" i="17"/>
  <c r="L467" i="17"/>
  <c r="L468" i="17"/>
  <c r="L469" i="17"/>
  <c r="L470" i="17"/>
  <c r="L471" i="17"/>
  <c r="L472" i="17"/>
  <c r="L473" i="17"/>
  <c r="L474" i="17"/>
  <c r="L475" i="17"/>
  <c r="L476" i="17"/>
  <c r="L477" i="17"/>
  <c r="L478" i="17"/>
  <c r="L479" i="17"/>
  <c r="L480" i="17"/>
  <c r="L481" i="17"/>
  <c r="L482" i="17"/>
  <c r="L483" i="17"/>
  <c r="L484" i="17"/>
  <c r="L485" i="17"/>
  <c r="L486" i="17"/>
  <c r="L487" i="17"/>
  <c r="L488" i="17"/>
  <c r="L489" i="17"/>
  <c r="L490" i="17"/>
  <c r="L491" i="17"/>
  <c r="L492" i="17"/>
  <c r="L493" i="17"/>
  <c r="L494" i="17"/>
  <c r="L495" i="17"/>
  <c r="L496" i="17"/>
  <c r="L497" i="17"/>
  <c r="L498" i="17"/>
  <c r="L499" i="17"/>
  <c r="L500" i="17"/>
  <c r="L501" i="17"/>
  <c r="L502" i="17"/>
  <c r="L503" i="17"/>
  <c r="L504" i="17"/>
  <c r="L505" i="17"/>
  <c r="L506" i="17"/>
  <c r="L507" i="17"/>
  <c r="L508" i="17"/>
  <c r="L509" i="17"/>
  <c r="L510" i="17"/>
  <c r="L511" i="17"/>
  <c r="L512" i="17"/>
  <c r="L513" i="17"/>
  <c r="L514" i="17"/>
  <c r="L515" i="17"/>
  <c r="L516" i="17"/>
  <c r="L517" i="17"/>
  <c r="L518" i="17"/>
  <c r="L519" i="17"/>
  <c r="L520" i="17"/>
  <c r="L521" i="17"/>
  <c r="L522" i="17"/>
  <c r="L523" i="17"/>
  <c r="L524" i="17"/>
  <c r="L525" i="17"/>
  <c r="L526" i="17"/>
  <c r="L527" i="17"/>
  <c r="L528" i="17"/>
  <c r="L529" i="17"/>
  <c r="L530" i="17"/>
  <c r="L531" i="17"/>
  <c r="L532" i="17"/>
  <c r="L533" i="17"/>
  <c r="L534" i="17"/>
  <c r="L535" i="17"/>
  <c r="L536" i="17"/>
  <c r="L537" i="17"/>
  <c r="L538" i="17"/>
  <c r="L539" i="17"/>
  <c r="L540" i="17"/>
  <c r="L541" i="17"/>
  <c r="L542" i="17"/>
  <c r="L543" i="17"/>
  <c r="L544" i="17"/>
  <c r="L545" i="17"/>
  <c r="L546" i="17"/>
  <c r="L547" i="17"/>
  <c r="L548" i="17"/>
  <c r="L549" i="17"/>
  <c r="L550" i="17"/>
  <c r="L551" i="17"/>
  <c r="L552" i="17"/>
  <c r="L553" i="17"/>
  <c r="L554" i="17"/>
  <c r="L555" i="17"/>
  <c r="L556" i="17"/>
  <c r="L557" i="17"/>
  <c r="L558" i="17"/>
  <c r="L559" i="17"/>
  <c r="L560" i="17"/>
  <c r="L561" i="17"/>
  <c r="L562" i="17"/>
  <c r="L563" i="17"/>
  <c r="L564" i="17"/>
  <c r="L565" i="17"/>
  <c r="L566" i="17"/>
  <c r="L567" i="17"/>
  <c r="L568" i="17"/>
  <c r="L569" i="17"/>
  <c r="L570" i="17"/>
  <c r="L571" i="17"/>
  <c r="L572" i="17"/>
  <c r="L573" i="17"/>
  <c r="L574" i="17"/>
  <c r="L575" i="17"/>
  <c r="L576" i="17"/>
  <c r="L577" i="17"/>
  <c r="L578" i="17"/>
  <c r="L579" i="17"/>
  <c r="L580" i="17"/>
  <c r="L581" i="17"/>
  <c r="L582" i="17"/>
  <c r="L583" i="17"/>
  <c r="L584" i="17"/>
  <c r="L585" i="17"/>
  <c r="L10" i="17"/>
  <c r="Y10" i="18" l="1"/>
  <c r="AA186" i="18"/>
  <c r="AA169" i="18"/>
  <c r="AA434" i="18"/>
  <c r="AA576" i="18"/>
  <c r="AA447" i="18"/>
  <c r="AA449" i="18"/>
  <c r="AA20" i="18"/>
  <c r="AA57" i="18"/>
  <c r="AA582" i="18"/>
  <c r="AA442" i="18"/>
  <c r="AA353" i="18"/>
  <c r="AA181" i="18"/>
  <c r="AA135" i="18"/>
  <c r="AA246" i="18"/>
  <c r="AA86" i="18"/>
  <c r="AA500" i="18"/>
  <c r="AA357" i="18"/>
  <c r="AA429" i="18"/>
  <c r="AA333" i="18"/>
  <c r="AA62" i="18"/>
  <c r="AA143" i="18"/>
  <c r="AA215" i="18"/>
  <c r="AA524" i="18"/>
  <c r="AA310" i="18"/>
  <c r="AA336" i="18"/>
  <c r="AA584" i="18"/>
  <c r="AA95" i="18"/>
  <c r="AA84" i="18"/>
  <c r="AA411" i="18"/>
  <c r="AA350" i="18"/>
  <c r="AA34" i="18"/>
  <c r="AA309" i="18"/>
  <c r="AA257" i="18"/>
  <c r="AA346" i="18"/>
  <c r="AA256" i="18"/>
  <c r="AA347" i="18"/>
  <c r="AA480" i="18"/>
  <c r="AA535" i="18"/>
  <c r="AA454" i="18"/>
  <c r="AA340" i="18"/>
  <c r="AA229" i="18"/>
  <c r="AA23" i="18"/>
  <c r="AA446" i="18"/>
  <c r="AA173" i="18"/>
  <c r="AA31" i="18"/>
  <c r="AA287" i="18"/>
  <c r="AA578" i="18"/>
  <c r="AA355" i="18"/>
  <c r="AA60" i="18"/>
  <c r="AA205" i="18"/>
  <c r="AA278" i="18"/>
  <c r="AA68" i="18"/>
  <c r="AA85" i="18"/>
  <c r="AA202" i="18"/>
  <c r="AA273" i="18"/>
  <c r="AA130" i="18"/>
  <c r="AA241" i="18"/>
  <c r="AA494" i="18"/>
  <c r="AA583" i="18"/>
  <c r="AA92" i="18"/>
  <c r="AA577" i="18"/>
  <c r="AA112" i="18"/>
  <c r="AA262" i="18"/>
  <c r="AA46" i="18"/>
  <c r="AA18" i="18"/>
  <c r="AA187" i="18"/>
  <c r="AA259" i="18"/>
  <c r="AA105" i="18"/>
  <c r="AA534" i="18"/>
  <c r="AA463" i="18"/>
  <c r="AA321" i="18"/>
  <c r="AA581" i="18"/>
  <c r="AA142" i="18"/>
  <c r="AA214" i="18"/>
  <c r="AA461" i="18"/>
  <c r="AA302" i="18"/>
  <c r="AA41" i="18"/>
  <c r="AA482" i="18"/>
  <c r="AA222" i="18"/>
  <c r="AA103" i="18"/>
  <c r="AA413" i="18"/>
  <c r="AA176" i="18"/>
  <c r="AA572" i="18"/>
  <c r="AA520" i="18"/>
  <c r="AA393" i="18"/>
  <c r="AA70" i="18"/>
  <c r="AA195" i="18"/>
  <c r="AA515" i="18"/>
  <c r="AA356" i="18"/>
  <c r="AA210" i="18"/>
  <c r="AA177" i="18"/>
  <c r="AA457" i="18"/>
  <c r="AA47" i="18"/>
  <c r="AA507" i="18"/>
  <c r="AA456" i="18"/>
  <c r="AA35" i="18"/>
  <c r="AA69" i="18"/>
  <c r="AA12" i="18"/>
  <c r="AA448" i="18"/>
  <c r="AA366" i="18"/>
  <c r="AA116" i="18"/>
  <c r="AA182" i="18"/>
  <c r="AA234" i="18"/>
  <c r="AA498" i="18"/>
  <c r="AA175" i="18"/>
  <c r="AA260" i="18"/>
  <c r="AA503" i="18"/>
  <c r="AA25" i="18"/>
  <c r="AA544" i="18"/>
  <c r="AA29" i="18"/>
  <c r="AA242" i="18"/>
  <c r="AA291" i="18"/>
  <c r="AA423" i="18"/>
  <c r="AA345" i="18"/>
  <c r="AA245" i="18"/>
  <c r="AA65" i="18"/>
  <c r="AA225" i="18"/>
  <c r="AA489" i="18"/>
  <c r="AA223" i="18"/>
  <c r="AA166" i="18"/>
  <c r="AA476" i="18"/>
  <c r="AA184" i="18"/>
  <c r="AA573" i="18"/>
  <c r="AA382" i="18"/>
  <c r="AA248" i="18"/>
  <c r="AA42" i="18"/>
  <c r="AA477" i="18"/>
  <c r="AA484" i="18"/>
  <c r="AA53" i="18"/>
  <c r="AA165" i="18"/>
  <c r="AA417" i="18"/>
  <c r="AA307" i="18"/>
  <c r="AA150" i="18"/>
  <c r="AA569" i="18"/>
  <c r="AA185" i="18"/>
  <c r="AA239" i="18"/>
  <c r="AA324" i="18"/>
  <c r="AA188" i="18"/>
  <c r="AA368" i="18"/>
  <c r="AA570" i="18"/>
  <c r="AA375" i="18"/>
  <c r="AA462" i="18"/>
  <c r="AA213" i="18"/>
  <c r="AA244" i="18"/>
  <c r="AA322" i="18"/>
  <c r="AA323" i="18"/>
  <c r="AA197" i="18"/>
  <c r="AA28" i="18"/>
  <c r="AA567" i="18"/>
  <c r="AA470" i="18"/>
  <c r="AA159" i="18"/>
  <c r="AA102" i="18"/>
  <c r="AA412" i="18"/>
  <c r="AA168" i="18"/>
  <c r="AA509" i="18"/>
  <c r="AA561" i="18"/>
  <c r="AA574" i="18"/>
  <c r="AA348" i="18"/>
  <c r="AA517" i="18"/>
  <c r="AA106" i="18"/>
  <c r="AA240" i="18"/>
  <c r="AA469" i="18"/>
  <c r="AA276" i="18"/>
  <c r="AA510" i="18"/>
  <c r="AA152" i="18"/>
  <c r="AA226" i="18"/>
  <c r="AA139" i="18"/>
  <c r="AA435" i="18"/>
  <c r="AA124" i="18"/>
  <c r="AA36" i="18"/>
  <c r="AA189" i="18"/>
  <c r="AA270" i="18"/>
  <c r="AA54" i="18"/>
  <c r="AA40" i="18"/>
  <c r="AA194" i="18"/>
  <c r="AA266" i="18"/>
  <c r="AA117" i="18"/>
  <c r="AA546" i="18"/>
  <c r="AA481" i="18"/>
  <c r="AA539" i="18"/>
  <c r="AA330" i="18"/>
  <c r="AA547" i="18"/>
  <c r="AA99" i="18"/>
  <c r="AA151" i="18"/>
  <c r="AA408" i="18"/>
  <c r="AA317" i="18"/>
  <c r="AA272" i="18"/>
  <c r="AA384" i="18"/>
  <c r="AA303" i="18"/>
  <c r="AA354" i="18"/>
  <c r="AA496" i="18"/>
  <c r="AA558" i="18"/>
  <c r="AA479" i="18"/>
  <c r="AA358" i="18"/>
  <c r="AA235" i="18"/>
  <c r="AA585" i="18"/>
  <c r="AA400" i="18"/>
  <c r="AA96" i="18"/>
  <c r="AA218" i="18"/>
  <c r="AA292" i="18"/>
  <c r="AA233" i="18"/>
  <c r="AA339" i="18"/>
  <c r="AA472" i="18"/>
  <c r="AA513" i="18"/>
  <c r="AA431" i="18"/>
  <c r="AA329" i="18"/>
  <c r="AA211" i="18"/>
  <c r="AA555" i="18"/>
  <c r="AA550" i="18"/>
  <c r="AA349" i="18"/>
  <c r="AA516" i="18"/>
  <c r="AA98" i="18"/>
  <c r="AA232" i="18"/>
  <c r="AA468" i="18"/>
  <c r="AA201" i="18"/>
  <c r="AA198" i="18"/>
  <c r="AA247" i="18"/>
  <c r="AA87" i="18"/>
  <c r="AA501" i="18"/>
  <c r="AA420" i="18"/>
  <c r="AA492" i="18"/>
  <c r="AA147" i="18"/>
  <c r="AA133" i="18"/>
  <c r="AA365" i="18"/>
  <c r="AA443" i="18"/>
  <c r="AA183" i="18"/>
  <c r="AA228" i="18"/>
  <c r="AA376" i="18"/>
  <c r="AA17" i="18"/>
  <c r="AA390" i="18"/>
  <c r="AA22" i="18"/>
  <c r="AA220" i="18"/>
  <c r="AA283" i="18"/>
  <c r="AA379" i="18"/>
  <c r="AA335" i="18"/>
  <c r="AA203" i="18"/>
  <c r="AA52" i="18"/>
  <c r="AA359" i="18"/>
  <c r="AA125" i="18"/>
  <c r="AA342" i="18"/>
  <c r="AA284" i="18"/>
  <c r="AA193" i="18"/>
  <c r="AA224" i="18"/>
  <c r="AA338" i="18"/>
  <c r="AA311" i="18"/>
  <c r="AA464" i="18"/>
  <c r="AA55" i="18"/>
  <c r="AA536" i="18"/>
  <c r="AA478" i="18"/>
  <c r="AA50" i="18"/>
  <c r="AA123" i="18"/>
  <c r="AA19" i="18"/>
  <c r="AA455" i="18"/>
  <c r="AA371" i="18"/>
  <c r="AA219" i="18"/>
  <c r="AA199" i="18"/>
  <c r="AA59" i="18"/>
  <c r="AA126" i="18"/>
  <c r="AA564" i="18"/>
  <c r="AA421" i="18"/>
  <c r="AA493" i="18"/>
  <c r="AA377" i="18"/>
  <c r="AA253" i="18"/>
  <c r="AA167" i="18"/>
  <c r="AA128" i="18"/>
  <c r="AA533" i="18"/>
  <c r="AA381" i="18"/>
  <c r="AA514" i="18"/>
  <c r="AA308" i="18"/>
  <c r="AA282" i="18"/>
  <c r="AA360" i="18"/>
  <c r="AA137" i="18"/>
  <c r="AA543" i="18"/>
  <c r="AA508" i="18"/>
  <c r="AA361" i="18"/>
  <c r="AA63" i="18"/>
  <c r="AA206" i="18"/>
  <c r="AA286" i="18"/>
  <c r="AA525" i="18"/>
  <c r="AA314" i="18"/>
  <c r="AA511" i="18"/>
  <c r="AA343" i="18"/>
  <c r="AA78" i="18"/>
  <c r="AA127" i="18"/>
  <c r="AA192" i="18"/>
  <c r="AA190" i="18"/>
  <c r="AA334" i="18"/>
  <c r="AA344" i="18"/>
  <c r="AA299" i="18"/>
  <c r="AA174" i="18"/>
  <c r="AA522" i="18"/>
  <c r="AA227" i="18"/>
  <c r="AA580" i="18"/>
  <c r="AA504" i="18"/>
  <c r="AA450" i="18"/>
  <c r="AA115" i="18"/>
  <c r="AA212" i="18"/>
  <c r="AA378" i="18"/>
  <c r="AA97" i="18"/>
  <c r="AA93" i="18"/>
  <c r="AA438" i="18"/>
  <c r="AA351" i="18"/>
  <c r="AA267" i="18"/>
  <c r="AA499" i="18"/>
  <c r="AA306" i="18"/>
  <c r="AA565" i="18"/>
  <c r="AA540" i="18"/>
  <c r="AA164" i="18"/>
  <c r="AA178" i="18"/>
  <c r="AA48" i="18"/>
  <c r="AA131" i="18"/>
  <c r="AA71" i="18"/>
  <c r="AA121" i="18"/>
  <c r="AA566" i="18"/>
  <c r="AA64" i="18"/>
  <c r="AA145" i="18"/>
  <c r="AA153" i="18"/>
  <c r="AA258" i="18"/>
  <c r="AA341" i="18"/>
  <c r="AA459" i="18"/>
  <c r="AA363" i="18"/>
  <c r="AA274" i="18"/>
  <c r="AA107" i="18"/>
  <c r="AA367" i="18"/>
  <c r="AA512" i="18"/>
  <c r="AA83" i="18"/>
  <c r="AA230" i="18"/>
  <c r="AA305" i="18"/>
  <c r="AA204" i="18"/>
  <c r="AA529" i="18"/>
  <c r="AA445" i="18"/>
  <c r="AA352" i="18"/>
  <c r="AA38" i="18"/>
  <c r="AA90" i="18"/>
  <c r="AA76" i="18"/>
  <c r="AA562" i="18"/>
  <c r="AA146" i="18"/>
  <c r="AA251" i="18"/>
  <c r="AA394" i="18"/>
  <c r="AA140" i="18"/>
  <c r="AA149" i="18"/>
  <c r="AA301" i="18"/>
  <c r="AA294" i="18"/>
  <c r="AA172" i="18"/>
  <c r="AA295" i="18"/>
  <c r="AA523" i="18"/>
  <c r="AA422" i="18"/>
  <c r="AA94" i="18"/>
  <c r="AA268" i="18"/>
  <c r="AA326" i="18"/>
  <c r="AA144" i="18"/>
  <c r="AA444" i="18"/>
  <c r="AA171" i="18"/>
  <c r="AA424" i="18"/>
  <c r="AA81" i="18"/>
  <c r="AA388" i="18"/>
  <c r="AA104" i="18"/>
  <c r="AA318" i="18"/>
  <c r="AA158" i="18"/>
  <c r="AA551" i="18"/>
  <c r="AA49" i="18"/>
  <c r="AA13" i="18"/>
  <c r="AA89" i="18"/>
  <c r="AA250" i="18"/>
  <c r="AA327" i="18"/>
  <c r="AA571" i="18"/>
  <c r="AA491" i="18"/>
  <c r="AA466" i="18"/>
  <c r="AA15" i="18"/>
  <c r="AA207" i="18"/>
  <c r="AA277" i="18"/>
  <c r="AA136" i="18"/>
  <c r="AA162" i="18"/>
  <c r="AA414" i="18"/>
  <c r="AA549" i="18"/>
  <c r="AA559" i="18"/>
  <c r="AA160" i="18"/>
  <c r="AA440" i="18"/>
  <c r="AA465" i="18"/>
  <c r="AA296" i="18"/>
  <c r="AA415" i="18"/>
  <c r="AA403" i="18"/>
  <c r="AA398" i="18"/>
  <c r="AA526" i="18"/>
  <c r="AA264" i="18"/>
  <c r="AA497" i="18"/>
  <c r="AA387" i="18"/>
  <c r="AA315" i="18"/>
  <c r="AA30" i="18"/>
  <c r="AA24" i="18"/>
  <c r="AA118" i="18"/>
  <c r="AA110" i="18"/>
  <c r="AA557" i="18"/>
  <c r="AA157" i="18"/>
  <c r="AA45" i="18"/>
  <c r="AA487" i="18"/>
  <c r="AA170" i="18"/>
  <c r="AA313" i="18"/>
  <c r="AA56" i="18"/>
  <c r="AA328" i="18"/>
  <c r="AA73" i="18"/>
  <c r="AA156" i="18"/>
  <c r="AA237" i="18"/>
  <c r="AA196" i="18"/>
  <c r="AA280" i="18"/>
  <c r="AA385" i="18"/>
  <c r="AA474" i="18"/>
  <c r="AA369" i="18"/>
  <c r="AA290" i="18"/>
  <c r="AA113" i="18"/>
  <c r="AA495" i="18"/>
  <c r="AA519" i="18"/>
  <c r="AA82" i="18"/>
  <c r="AA231" i="18"/>
  <c r="AA541" i="18"/>
  <c r="AA208" i="18"/>
  <c r="AA281" i="18"/>
  <c r="AA80" i="18"/>
  <c r="AA297" i="18"/>
  <c r="AA14" i="18"/>
  <c r="AA397" i="18"/>
  <c r="AA432" i="18"/>
  <c r="AA425" i="18"/>
  <c r="AA389" i="18"/>
  <c r="AA579" i="18"/>
  <c r="AA37" i="18"/>
  <c r="AA67" i="18"/>
  <c r="AA114" i="18"/>
  <c r="AA261" i="18"/>
  <c r="AA532" i="18"/>
  <c r="AA77" i="18"/>
  <c r="AA506" i="18"/>
  <c r="AA58" i="18"/>
  <c r="AA122" i="18"/>
  <c r="AA249" i="18"/>
  <c r="AA200" i="18"/>
  <c r="AA132" i="18"/>
  <c r="AA575" i="18"/>
  <c r="AA331" i="18"/>
  <c r="AA216" i="18"/>
  <c r="AA163" i="18"/>
  <c r="AA21" i="18"/>
  <c r="AA437" i="18"/>
  <c r="AA416" i="18"/>
  <c r="AA402" i="18"/>
  <c r="AA288" i="18"/>
  <c r="AA392" i="18"/>
  <c r="AA374" i="18"/>
  <c r="AA383" i="18"/>
  <c r="AA72" i="18"/>
  <c r="AA141" i="18"/>
  <c r="AA33" i="18"/>
  <c r="AA275" i="18"/>
  <c r="AA391" i="18"/>
  <c r="AA66" i="18"/>
  <c r="AA380" i="18"/>
  <c r="AA485" i="18"/>
  <c r="AA427" i="18"/>
  <c r="AA530" i="18"/>
  <c r="AA426" i="18"/>
  <c r="AA337" i="18"/>
  <c r="AA428" i="18"/>
  <c r="AA370" i="18"/>
  <c r="AA475" i="18"/>
  <c r="AA11" i="18"/>
  <c r="AA108" i="18"/>
  <c r="AA560" i="18"/>
  <c r="AA531" i="18"/>
  <c r="AA101" i="18"/>
  <c r="AA161" i="18"/>
  <c r="AA39" i="18"/>
  <c r="AA473" i="18"/>
  <c r="AA395" i="18"/>
  <c r="AA263" i="18"/>
  <c r="AA252" i="18"/>
  <c r="AA75" i="18"/>
  <c r="AA300" i="18"/>
  <c r="AA553" i="18"/>
  <c r="AA221" i="18"/>
  <c r="AA238" i="18"/>
  <c r="AA179" i="18"/>
  <c r="AA312" i="18"/>
  <c r="AA542" i="18"/>
  <c r="AA298" i="18"/>
  <c r="AA568" i="18"/>
  <c r="AA488" i="18"/>
  <c r="AA304" i="18"/>
  <c r="AA430" i="18"/>
  <c r="AA410" i="18"/>
  <c r="AA419" i="18"/>
  <c r="AA563" i="18"/>
  <c r="AA26" i="18"/>
  <c r="AA521" i="18"/>
  <c r="AA406" i="18"/>
  <c r="AA325" i="18"/>
  <c r="AA61" i="18"/>
  <c r="AA44" i="18"/>
  <c r="AA119" i="18"/>
  <c r="AA111" i="18"/>
  <c r="AA373" i="18"/>
  <c r="AA332" i="18"/>
  <c r="AA364" i="18"/>
  <c r="AA320" i="18"/>
  <c r="AA407" i="18"/>
  <c r="AA518" i="18"/>
  <c r="AA404" i="18"/>
  <c r="AA441" i="18"/>
  <c r="AA439" i="18"/>
  <c r="AA460" i="18"/>
  <c r="AA362" i="18"/>
  <c r="AA467" i="18"/>
  <c r="AA527" i="18"/>
  <c r="AA100" i="18"/>
  <c r="AA552" i="18"/>
  <c r="AA502" i="18"/>
  <c r="AA217" i="18"/>
  <c r="AA279" i="18"/>
  <c r="AA148" i="18"/>
  <c r="AA255" i="18"/>
  <c r="AA16" i="18"/>
  <c r="AA293" i="18"/>
  <c r="AA556" i="18"/>
  <c r="AA265" i="18"/>
  <c r="AA490" i="18"/>
  <c r="AA91" i="18"/>
  <c r="AA433" i="18"/>
  <c r="AA134" i="18"/>
  <c r="AA180" i="18"/>
  <c r="AA458" i="18"/>
  <c r="AA138" i="18"/>
  <c r="AA243" i="18"/>
  <c r="AA386" i="18"/>
  <c r="AA120" i="18"/>
  <c r="AA129" i="18"/>
  <c r="AA254" i="18"/>
  <c r="AA289" i="18"/>
  <c r="AA155" i="18"/>
  <c r="AA285" i="18"/>
  <c r="AA505" i="18"/>
  <c r="AA409" i="18"/>
  <c r="AA79" i="18"/>
  <c r="AA269" i="18"/>
  <c r="AA372" i="18"/>
  <c r="AA43" i="18"/>
  <c r="AA418" i="18"/>
  <c r="AA436" i="18"/>
  <c r="AA528" i="18"/>
  <c r="AA236" i="18"/>
  <c r="AA537" i="18"/>
  <c r="AA399" i="18"/>
  <c r="AA545" i="18"/>
  <c r="AA483" i="18"/>
  <c r="AA27" i="18"/>
  <c r="AA154" i="18"/>
  <c r="AA319" i="18"/>
  <c r="AA554" i="18"/>
  <c r="AA109" i="18"/>
  <c r="AA209" i="18"/>
  <c r="AA51" i="18"/>
  <c r="AA486" i="18"/>
  <c r="AA401" i="18"/>
  <c r="AA271" i="18"/>
  <c r="AA452" i="18"/>
  <c r="AA74" i="18"/>
  <c r="AA191" i="18"/>
  <c r="AA396" i="18"/>
  <c r="AA548" i="18"/>
  <c r="AA471" i="18"/>
  <c r="AA538" i="18"/>
  <c r="AA32" i="18"/>
  <c r="AA453" i="18"/>
  <c r="AA88" i="18"/>
  <c r="AA316" i="18"/>
  <c r="AA451" i="18"/>
  <c r="AA405" i="18"/>
  <c r="M78" i="17"/>
  <c r="N78" i="17" s="1"/>
  <c r="M22" i="17"/>
  <c r="N22" i="17" s="1"/>
  <c r="M577" i="17"/>
  <c r="N577" i="17" s="1"/>
  <c r="M521" i="17"/>
  <c r="N521" i="17" s="1"/>
  <c r="M465" i="17"/>
  <c r="N465" i="17" s="1"/>
  <c r="M409" i="17"/>
  <c r="N409" i="17" s="1"/>
  <c r="M369" i="17"/>
  <c r="N369" i="17" s="1"/>
  <c r="M313" i="17"/>
  <c r="N313" i="17" s="1"/>
  <c r="M257" i="17"/>
  <c r="N257" i="17" s="1"/>
  <c r="M201" i="17"/>
  <c r="N201" i="17" s="1"/>
  <c r="M145" i="17"/>
  <c r="N145" i="17" s="1"/>
  <c r="M97" i="17"/>
  <c r="N97" i="17" s="1"/>
  <c r="M33" i="17"/>
  <c r="N33" i="17" s="1"/>
  <c r="M568" i="17"/>
  <c r="N568" i="17" s="1"/>
  <c r="M557" i="17"/>
  <c r="N557" i="17" s="1"/>
  <c r="M525" i="17"/>
  <c r="N525" i="17" s="1"/>
  <c r="M493" i="17"/>
  <c r="N493" i="17" s="1"/>
  <c r="M578" i="17"/>
  <c r="N578" i="17" s="1"/>
  <c r="M570" i="17"/>
  <c r="N570" i="17" s="1"/>
  <c r="M562" i="17"/>
  <c r="N562" i="17" s="1"/>
  <c r="M554" i="17"/>
  <c r="N554" i="17" s="1"/>
  <c r="M546" i="17"/>
  <c r="N546" i="17" s="1"/>
  <c r="M538" i="17"/>
  <c r="N538" i="17" s="1"/>
  <c r="M530" i="17"/>
  <c r="N530" i="17" s="1"/>
  <c r="M522" i="17"/>
  <c r="N522" i="17" s="1"/>
  <c r="M514" i="17"/>
  <c r="N514" i="17" s="1"/>
  <c r="M506" i="17"/>
  <c r="N506" i="17" s="1"/>
  <c r="M498" i="17"/>
  <c r="N498" i="17" s="1"/>
  <c r="M490" i="17"/>
  <c r="N490" i="17" s="1"/>
  <c r="M482" i="17"/>
  <c r="N482" i="17" s="1"/>
  <c r="M474" i="17"/>
  <c r="N474" i="17" s="1"/>
  <c r="M466" i="17"/>
  <c r="N466" i="17" s="1"/>
  <c r="M458" i="17"/>
  <c r="N458" i="17" s="1"/>
  <c r="M450" i="17"/>
  <c r="N450" i="17" s="1"/>
  <c r="M442" i="17"/>
  <c r="N442" i="17" s="1"/>
  <c r="M434" i="17"/>
  <c r="N434" i="17" s="1"/>
  <c r="M426" i="17"/>
  <c r="N426" i="17" s="1"/>
  <c r="M418" i="17"/>
  <c r="N418" i="17" s="1"/>
  <c r="M410" i="17"/>
  <c r="N410" i="17" s="1"/>
  <c r="M402" i="17"/>
  <c r="N402" i="17" s="1"/>
  <c r="M394" i="17"/>
  <c r="N394" i="17" s="1"/>
  <c r="M386" i="17"/>
  <c r="N386" i="17" s="1"/>
  <c r="M378" i="17"/>
  <c r="N378" i="17" s="1"/>
  <c r="M370" i="17"/>
  <c r="N370" i="17" s="1"/>
  <c r="M362" i="17"/>
  <c r="N362" i="17" s="1"/>
  <c r="M354" i="17"/>
  <c r="N354" i="17" s="1"/>
  <c r="M346" i="17"/>
  <c r="N346" i="17" s="1"/>
  <c r="M338" i="17"/>
  <c r="N338" i="17" s="1"/>
  <c r="M330" i="17"/>
  <c r="N330" i="17" s="1"/>
  <c r="M322" i="17"/>
  <c r="N322" i="17" s="1"/>
  <c r="M314" i="17"/>
  <c r="N314" i="17" s="1"/>
  <c r="M306" i="17"/>
  <c r="N306" i="17" s="1"/>
  <c r="M298" i="17"/>
  <c r="N298" i="17" s="1"/>
  <c r="M290" i="17"/>
  <c r="N290" i="17" s="1"/>
  <c r="M282" i="17"/>
  <c r="N282" i="17" s="1"/>
  <c r="M274" i="17"/>
  <c r="N274" i="17" s="1"/>
  <c r="M266" i="17"/>
  <c r="N266" i="17" s="1"/>
  <c r="M258" i="17"/>
  <c r="N258" i="17" s="1"/>
  <c r="M250" i="17"/>
  <c r="N250" i="17" s="1"/>
  <c r="M242" i="17"/>
  <c r="N242" i="17" s="1"/>
  <c r="M234" i="17"/>
  <c r="N234" i="17" s="1"/>
  <c r="M226" i="17"/>
  <c r="N226" i="17" s="1"/>
  <c r="M218" i="17"/>
  <c r="N218" i="17" s="1"/>
  <c r="M210" i="17"/>
  <c r="N210" i="17" s="1"/>
  <c r="M202" i="17"/>
  <c r="N202" i="17" s="1"/>
  <c r="M194" i="17"/>
  <c r="N194" i="17" s="1"/>
  <c r="M186" i="17"/>
  <c r="N186" i="17" s="1"/>
  <c r="M178" i="17"/>
  <c r="N178" i="17" s="1"/>
  <c r="M170" i="17"/>
  <c r="N170" i="17" s="1"/>
  <c r="M162" i="17"/>
  <c r="N162" i="17" s="1"/>
  <c r="M154" i="17"/>
  <c r="N154" i="17" s="1"/>
  <c r="M146" i="17"/>
  <c r="N146" i="17" s="1"/>
  <c r="M138" i="17"/>
  <c r="N138" i="17" s="1"/>
  <c r="M130" i="17"/>
  <c r="N130" i="17" s="1"/>
  <c r="M122" i="17"/>
  <c r="N122" i="17" s="1"/>
  <c r="M114" i="17"/>
  <c r="N114" i="17" s="1"/>
  <c r="M106" i="17"/>
  <c r="N106" i="17" s="1"/>
  <c r="M98" i="17"/>
  <c r="N98" i="17" s="1"/>
  <c r="M90" i="17"/>
  <c r="N90" i="17" s="1"/>
  <c r="M82" i="17"/>
  <c r="N82" i="17" s="1"/>
  <c r="M74" i="17"/>
  <c r="N74" i="17" s="1"/>
  <c r="M66" i="17"/>
  <c r="N66" i="17" s="1"/>
  <c r="M58" i="17"/>
  <c r="N58" i="17" s="1"/>
  <c r="M50" i="17"/>
  <c r="N50" i="17" s="1"/>
  <c r="M42" i="17"/>
  <c r="N42" i="17" s="1"/>
  <c r="M34" i="17"/>
  <c r="N34" i="17" s="1"/>
  <c r="M26" i="17"/>
  <c r="N26" i="17" s="1"/>
  <c r="M18" i="17"/>
  <c r="N18" i="17" s="1"/>
  <c r="M545" i="17"/>
  <c r="N545" i="17" s="1"/>
  <c r="M489" i="17"/>
  <c r="N489" i="17" s="1"/>
  <c r="M425" i="17"/>
  <c r="N425" i="17" s="1"/>
  <c r="M353" i="17"/>
  <c r="N353" i="17" s="1"/>
  <c r="M289" i="17"/>
  <c r="N289" i="17" s="1"/>
  <c r="M233" i="17"/>
  <c r="N233" i="17" s="1"/>
  <c r="M177" i="17"/>
  <c r="N177" i="17" s="1"/>
  <c r="M121" i="17"/>
  <c r="N121" i="17" s="1"/>
  <c r="M65" i="17"/>
  <c r="N65" i="17" s="1"/>
  <c r="M584" i="17"/>
  <c r="N584" i="17" s="1"/>
  <c r="M552" i="17"/>
  <c r="N552" i="17" s="1"/>
  <c r="M520" i="17"/>
  <c r="N520" i="17" s="1"/>
  <c r="M504" i="17"/>
  <c r="N504" i="17" s="1"/>
  <c r="M488" i="17"/>
  <c r="N488" i="17" s="1"/>
  <c r="M480" i="17"/>
  <c r="N480" i="17" s="1"/>
  <c r="M472" i="17"/>
  <c r="N472" i="17" s="1"/>
  <c r="M464" i="17"/>
  <c r="N464" i="17" s="1"/>
  <c r="M456" i="17"/>
  <c r="N456" i="17" s="1"/>
  <c r="M448" i="17"/>
  <c r="N448" i="17" s="1"/>
  <c r="M440" i="17"/>
  <c r="N440" i="17" s="1"/>
  <c r="M432" i="17"/>
  <c r="N432" i="17" s="1"/>
  <c r="M424" i="17"/>
  <c r="N424" i="17" s="1"/>
  <c r="M416" i="17"/>
  <c r="N416" i="17" s="1"/>
  <c r="M408" i="17"/>
  <c r="N408" i="17" s="1"/>
  <c r="M400" i="17"/>
  <c r="N400" i="17" s="1"/>
  <c r="M392" i="17"/>
  <c r="N392" i="17" s="1"/>
  <c r="M384" i="17"/>
  <c r="N384" i="17" s="1"/>
  <c r="M376" i="17"/>
  <c r="N376" i="17" s="1"/>
  <c r="M368" i="17"/>
  <c r="N368" i="17" s="1"/>
  <c r="M360" i="17"/>
  <c r="N360" i="17" s="1"/>
  <c r="M352" i="17"/>
  <c r="N352" i="17" s="1"/>
  <c r="M344" i="17"/>
  <c r="N344" i="17" s="1"/>
  <c r="M336" i="17"/>
  <c r="N336" i="17" s="1"/>
  <c r="M328" i="17"/>
  <c r="N328" i="17" s="1"/>
  <c r="M320" i="17"/>
  <c r="N320" i="17" s="1"/>
  <c r="M312" i="17"/>
  <c r="N312" i="17" s="1"/>
  <c r="M304" i="17"/>
  <c r="N304" i="17" s="1"/>
  <c r="M296" i="17"/>
  <c r="N296" i="17" s="1"/>
  <c r="M288" i="17"/>
  <c r="N288" i="17" s="1"/>
  <c r="M280" i="17"/>
  <c r="N280" i="17" s="1"/>
  <c r="M272" i="17"/>
  <c r="N272" i="17" s="1"/>
  <c r="M264" i="17"/>
  <c r="N264" i="17" s="1"/>
  <c r="M256" i="17"/>
  <c r="N256" i="17" s="1"/>
  <c r="M248" i="17"/>
  <c r="N248" i="17" s="1"/>
  <c r="M240" i="17"/>
  <c r="N240" i="17" s="1"/>
  <c r="M232" i="17"/>
  <c r="N232" i="17" s="1"/>
  <c r="M224" i="17"/>
  <c r="N224" i="17" s="1"/>
  <c r="M216" i="17"/>
  <c r="N216" i="17" s="1"/>
  <c r="M208" i="17"/>
  <c r="N208" i="17" s="1"/>
  <c r="M200" i="17"/>
  <c r="N200" i="17" s="1"/>
  <c r="M192" i="17"/>
  <c r="N192" i="17" s="1"/>
  <c r="M184" i="17"/>
  <c r="N184" i="17" s="1"/>
  <c r="M176" i="17"/>
  <c r="N176" i="17" s="1"/>
  <c r="M168" i="17"/>
  <c r="N168" i="17" s="1"/>
  <c r="M160" i="17"/>
  <c r="N160" i="17" s="1"/>
  <c r="M152" i="17"/>
  <c r="N152" i="17" s="1"/>
  <c r="M144" i="17"/>
  <c r="N144" i="17" s="1"/>
  <c r="M136" i="17"/>
  <c r="N136" i="17" s="1"/>
  <c r="M128" i="17"/>
  <c r="N128" i="17" s="1"/>
  <c r="M120" i="17"/>
  <c r="N120" i="17" s="1"/>
  <c r="M112" i="17"/>
  <c r="N112" i="17" s="1"/>
  <c r="M104" i="17"/>
  <c r="N104" i="17" s="1"/>
  <c r="M96" i="17"/>
  <c r="N96" i="17" s="1"/>
  <c r="M88" i="17"/>
  <c r="N88" i="17" s="1"/>
  <c r="M80" i="17"/>
  <c r="N80" i="17" s="1"/>
  <c r="M72" i="17"/>
  <c r="N72" i="17" s="1"/>
  <c r="M64" i="17"/>
  <c r="N64" i="17" s="1"/>
  <c r="M56" i="17"/>
  <c r="N56" i="17" s="1"/>
  <c r="M48" i="17"/>
  <c r="N48" i="17" s="1"/>
  <c r="M40" i="17"/>
  <c r="N40" i="17" s="1"/>
  <c r="M32" i="17"/>
  <c r="N32" i="17" s="1"/>
  <c r="M24" i="17"/>
  <c r="N24" i="17" s="1"/>
  <c r="M16" i="17"/>
  <c r="N16" i="17" s="1"/>
  <c r="M561" i="17"/>
  <c r="N561" i="17" s="1"/>
  <c r="M513" i="17"/>
  <c r="N513" i="17" s="1"/>
  <c r="M457" i="17"/>
  <c r="N457" i="17" s="1"/>
  <c r="M401" i="17"/>
  <c r="N401" i="17" s="1"/>
  <c r="M345" i="17"/>
  <c r="N345" i="17" s="1"/>
  <c r="M305" i="17"/>
  <c r="N305" i="17" s="1"/>
  <c r="M249" i="17"/>
  <c r="N249" i="17" s="1"/>
  <c r="M185" i="17"/>
  <c r="N185" i="17" s="1"/>
  <c r="M129" i="17"/>
  <c r="N129" i="17" s="1"/>
  <c r="M73" i="17"/>
  <c r="N73" i="17" s="1"/>
  <c r="M57" i="17"/>
  <c r="N57" i="17" s="1"/>
  <c r="M576" i="17"/>
  <c r="N576" i="17" s="1"/>
  <c r="M544" i="17"/>
  <c r="N544" i="17" s="1"/>
  <c r="M528" i="17"/>
  <c r="N528" i="17" s="1"/>
  <c r="M512" i="17"/>
  <c r="N512" i="17" s="1"/>
  <c r="M496" i="17"/>
  <c r="N496" i="17" s="1"/>
  <c r="M583" i="17"/>
  <c r="N583" i="17" s="1"/>
  <c r="M575" i="17"/>
  <c r="N575" i="17" s="1"/>
  <c r="M567" i="17"/>
  <c r="N567" i="17" s="1"/>
  <c r="M559" i="17"/>
  <c r="N559" i="17" s="1"/>
  <c r="M551" i="17"/>
  <c r="N551" i="17" s="1"/>
  <c r="M543" i="17"/>
  <c r="N543" i="17" s="1"/>
  <c r="M535" i="17"/>
  <c r="N535" i="17" s="1"/>
  <c r="M527" i="17"/>
  <c r="N527" i="17" s="1"/>
  <c r="M519" i="17"/>
  <c r="N519" i="17" s="1"/>
  <c r="M511" i="17"/>
  <c r="N511" i="17" s="1"/>
  <c r="M503" i="17"/>
  <c r="N503" i="17" s="1"/>
  <c r="M495" i="17"/>
  <c r="N495" i="17" s="1"/>
  <c r="M487" i="17"/>
  <c r="N487" i="17" s="1"/>
  <c r="M479" i="17"/>
  <c r="N479" i="17" s="1"/>
  <c r="M471" i="17"/>
  <c r="N471" i="17" s="1"/>
  <c r="M463" i="17"/>
  <c r="N463" i="17" s="1"/>
  <c r="M455" i="17"/>
  <c r="N455" i="17" s="1"/>
  <c r="M447" i="17"/>
  <c r="N447" i="17" s="1"/>
  <c r="M439" i="17"/>
  <c r="N439" i="17" s="1"/>
  <c r="M431" i="17"/>
  <c r="N431" i="17" s="1"/>
  <c r="M423" i="17"/>
  <c r="N423" i="17" s="1"/>
  <c r="M415" i="17"/>
  <c r="N415" i="17" s="1"/>
  <c r="M407" i="17"/>
  <c r="N407" i="17" s="1"/>
  <c r="M399" i="17"/>
  <c r="N399" i="17" s="1"/>
  <c r="M391" i="17"/>
  <c r="N391" i="17" s="1"/>
  <c r="M383" i="17"/>
  <c r="N383" i="17" s="1"/>
  <c r="M375" i="17"/>
  <c r="N375" i="17" s="1"/>
  <c r="M367" i="17"/>
  <c r="N367" i="17" s="1"/>
  <c r="M359" i="17"/>
  <c r="N359" i="17" s="1"/>
  <c r="M351" i="17"/>
  <c r="N351" i="17" s="1"/>
  <c r="M343" i="17"/>
  <c r="N343" i="17" s="1"/>
  <c r="M335" i="17"/>
  <c r="N335" i="17" s="1"/>
  <c r="M327" i="17"/>
  <c r="N327" i="17" s="1"/>
  <c r="M319" i="17"/>
  <c r="N319" i="17" s="1"/>
  <c r="M311" i="17"/>
  <c r="N311" i="17" s="1"/>
  <c r="M303" i="17"/>
  <c r="N303" i="17" s="1"/>
  <c r="M295" i="17"/>
  <c r="N295" i="17" s="1"/>
  <c r="M287" i="17"/>
  <c r="N287" i="17" s="1"/>
  <c r="M279" i="17"/>
  <c r="N279" i="17" s="1"/>
  <c r="M271" i="17"/>
  <c r="N271" i="17" s="1"/>
  <c r="M263" i="17"/>
  <c r="N263" i="17" s="1"/>
  <c r="M255" i="17"/>
  <c r="N255" i="17" s="1"/>
  <c r="M247" i="17"/>
  <c r="N247" i="17" s="1"/>
  <c r="M239" i="17"/>
  <c r="N239" i="17" s="1"/>
  <c r="M231" i="17"/>
  <c r="N231" i="17" s="1"/>
  <c r="M223" i="17"/>
  <c r="N223" i="17" s="1"/>
  <c r="M215" i="17"/>
  <c r="N215" i="17" s="1"/>
  <c r="M207" i="17"/>
  <c r="N207" i="17" s="1"/>
  <c r="M199" i="17"/>
  <c r="N199" i="17" s="1"/>
  <c r="M191" i="17"/>
  <c r="N191" i="17" s="1"/>
  <c r="M183" i="17"/>
  <c r="N183" i="17" s="1"/>
  <c r="M175" i="17"/>
  <c r="N175" i="17" s="1"/>
  <c r="M167" i="17"/>
  <c r="N167" i="17" s="1"/>
  <c r="M159" i="17"/>
  <c r="N159" i="17" s="1"/>
  <c r="M151" i="17"/>
  <c r="N151" i="17" s="1"/>
  <c r="M143" i="17"/>
  <c r="N143" i="17" s="1"/>
  <c r="M135" i="17"/>
  <c r="N135" i="17" s="1"/>
  <c r="M127" i="17"/>
  <c r="N127" i="17" s="1"/>
  <c r="M119" i="17"/>
  <c r="N119" i="17" s="1"/>
  <c r="M111" i="17"/>
  <c r="N111" i="17" s="1"/>
  <c r="M103" i="17"/>
  <c r="N103" i="17" s="1"/>
  <c r="M95" i="17"/>
  <c r="N95" i="17" s="1"/>
  <c r="M87" i="17"/>
  <c r="N87" i="17" s="1"/>
  <c r="M79" i="17"/>
  <c r="N79" i="17" s="1"/>
  <c r="M71" i="17"/>
  <c r="N71" i="17" s="1"/>
  <c r="M63" i="17"/>
  <c r="N63" i="17" s="1"/>
  <c r="M55" i="17"/>
  <c r="N55" i="17" s="1"/>
  <c r="M47" i="17"/>
  <c r="N47" i="17" s="1"/>
  <c r="M39" i="17"/>
  <c r="N39" i="17" s="1"/>
  <c r="M31" i="17"/>
  <c r="N31" i="17" s="1"/>
  <c r="M23" i="17"/>
  <c r="N23" i="17" s="1"/>
  <c r="M15" i="17"/>
  <c r="N15" i="17" s="1"/>
  <c r="M585" i="17"/>
  <c r="N585" i="17" s="1"/>
  <c r="M529" i="17"/>
  <c r="N529" i="17" s="1"/>
  <c r="M473" i="17"/>
  <c r="N473" i="17" s="1"/>
  <c r="M417" i="17"/>
  <c r="N417" i="17" s="1"/>
  <c r="M377" i="17"/>
  <c r="N377" i="17" s="1"/>
  <c r="M321" i="17"/>
  <c r="N321" i="17" s="1"/>
  <c r="M265" i="17"/>
  <c r="N265" i="17" s="1"/>
  <c r="M209" i="17"/>
  <c r="N209" i="17" s="1"/>
  <c r="M153" i="17"/>
  <c r="N153" i="17" s="1"/>
  <c r="M105" i="17"/>
  <c r="N105" i="17" s="1"/>
  <c r="M41" i="17"/>
  <c r="N41" i="17" s="1"/>
  <c r="M560" i="17"/>
  <c r="N560" i="17" s="1"/>
  <c r="M536" i="17"/>
  <c r="N536" i="17" s="1"/>
  <c r="M582" i="17"/>
  <c r="N582" i="17" s="1"/>
  <c r="M574" i="17"/>
  <c r="N574" i="17" s="1"/>
  <c r="M566" i="17"/>
  <c r="N566" i="17" s="1"/>
  <c r="M558" i="17"/>
  <c r="N558" i="17" s="1"/>
  <c r="M550" i="17"/>
  <c r="N550" i="17" s="1"/>
  <c r="M542" i="17"/>
  <c r="N542" i="17" s="1"/>
  <c r="M534" i="17"/>
  <c r="N534" i="17" s="1"/>
  <c r="M526" i="17"/>
  <c r="N526" i="17" s="1"/>
  <c r="M518" i="17"/>
  <c r="N518" i="17" s="1"/>
  <c r="M510" i="17"/>
  <c r="N510" i="17" s="1"/>
  <c r="M502" i="17"/>
  <c r="N502" i="17" s="1"/>
  <c r="M494" i="17"/>
  <c r="N494" i="17" s="1"/>
  <c r="M486" i="17"/>
  <c r="N486" i="17" s="1"/>
  <c r="M478" i="17"/>
  <c r="N478" i="17" s="1"/>
  <c r="M470" i="17"/>
  <c r="N470" i="17" s="1"/>
  <c r="M462" i="17"/>
  <c r="N462" i="17" s="1"/>
  <c r="M454" i="17"/>
  <c r="N454" i="17" s="1"/>
  <c r="M446" i="17"/>
  <c r="N446" i="17" s="1"/>
  <c r="M438" i="17"/>
  <c r="N438" i="17" s="1"/>
  <c r="M430" i="17"/>
  <c r="N430" i="17" s="1"/>
  <c r="M422" i="17"/>
  <c r="N422" i="17" s="1"/>
  <c r="M414" i="17"/>
  <c r="N414" i="17" s="1"/>
  <c r="M406" i="17"/>
  <c r="N406" i="17" s="1"/>
  <c r="M398" i="17"/>
  <c r="N398" i="17" s="1"/>
  <c r="M390" i="17"/>
  <c r="N390" i="17" s="1"/>
  <c r="M382" i="17"/>
  <c r="N382" i="17" s="1"/>
  <c r="M374" i="17"/>
  <c r="N374" i="17" s="1"/>
  <c r="M366" i="17"/>
  <c r="N366" i="17" s="1"/>
  <c r="M358" i="17"/>
  <c r="N358" i="17" s="1"/>
  <c r="M350" i="17"/>
  <c r="N350" i="17" s="1"/>
  <c r="M342" i="17"/>
  <c r="N342" i="17" s="1"/>
  <c r="M334" i="17"/>
  <c r="N334" i="17" s="1"/>
  <c r="M326" i="17"/>
  <c r="N326" i="17" s="1"/>
  <c r="M318" i="17"/>
  <c r="N318" i="17" s="1"/>
  <c r="M310" i="17"/>
  <c r="N310" i="17" s="1"/>
  <c r="M302" i="17"/>
  <c r="N302" i="17" s="1"/>
  <c r="M294" i="17"/>
  <c r="N294" i="17" s="1"/>
  <c r="M286" i="17"/>
  <c r="N286" i="17" s="1"/>
  <c r="M278" i="17"/>
  <c r="N278" i="17" s="1"/>
  <c r="M270" i="17"/>
  <c r="N270" i="17" s="1"/>
  <c r="M262" i="17"/>
  <c r="N262" i="17" s="1"/>
  <c r="M254" i="17"/>
  <c r="N254" i="17" s="1"/>
  <c r="M246" i="17"/>
  <c r="N246" i="17" s="1"/>
  <c r="M238" i="17"/>
  <c r="N238" i="17" s="1"/>
  <c r="M230" i="17"/>
  <c r="N230" i="17" s="1"/>
  <c r="M222" i="17"/>
  <c r="N222" i="17" s="1"/>
  <c r="M214" i="17"/>
  <c r="N214" i="17" s="1"/>
  <c r="M206" i="17"/>
  <c r="N206" i="17" s="1"/>
  <c r="M198" i="17"/>
  <c r="N198" i="17" s="1"/>
  <c r="M190" i="17"/>
  <c r="N190" i="17" s="1"/>
  <c r="M182" i="17"/>
  <c r="N182" i="17" s="1"/>
  <c r="M174" i="17"/>
  <c r="N174" i="17" s="1"/>
  <c r="M166" i="17"/>
  <c r="N166" i="17" s="1"/>
  <c r="M158" i="17"/>
  <c r="N158" i="17" s="1"/>
  <c r="M150" i="17"/>
  <c r="N150" i="17" s="1"/>
  <c r="M142" i="17"/>
  <c r="N142" i="17" s="1"/>
  <c r="M134" i="17"/>
  <c r="N134" i="17" s="1"/>
  <c r="M126" i="17"/>
  <c r="N126" i="17" s="1"/>
  <c r="M118" i="17"/>
  <c r="N118" i="17" s="1"/>
  <c r="M110" i="17"/>
  <c r="N110" i="17" s="1"/>
  <c r="M102" i="17"/>
  <c r="N102" i="17" s="1"/>
  <c r="M94" i="17"/>
  <c r="N94" i="17" s="1"/>
  <c r="M86" i="17"/>
  <c r="N86" i="17" s="1"/>
  <c r="M70" i="17"/>
  <c r="N70" i="17" s="1"/>
  <c r="M62" i="17"/>
  <c r="N62" i="17" s="1"/>
  <c r="M54" i="17"/>
  <c r="N54" i="17" s="1"/>
  <c r="M46" i="17"/>
  <c r="N46" i="17" s="1"/>
  <c r="M38" i="17"/>
  <c r="N38" i="17" s="1"/>
  <c r="M30" i="17"/>
  <c r="N30" i="17" s="1"/>
  <c r="M14" i="17"/>
  <c r="N14" i="17" s="1"/>
  <c r="M553" i="17"/>
  <c r="N553" i="17" s="1"/>
  <c r="M481" i="17"/>
  <c r="N481" i="17" s="1"/>
  <c r="M433" i="17"/>
  <c r="N433" i="17" s="1"/>
  <c r="M361" i="17"/>
  <c r="N361" i="17" s="1"/>
  <c r="M281" i="17"/>
  <c r="N281" i="17" s="1"/>
  <c r="M225" i="17"/>
  <c r="N225" i="17" s="1"/>
  <c r="M161" i="17"/>
  <c r="N161" i="17" s="1"/>
  <c r="M81" i="17"/>
  <c r="N81" i="17" s="1"/>
  <c r="M49" i="17"/>
  <c r="N49" i="17" s="1"/>
  <c r="M565" i="17"/>
  <c r="N565" i="17" s="1"/>
  <c r="M533" i="17"/>
  <c r="N533" i="17" s="1"/>
  <c r="M501" i="17"/>
  <c r="N501" i="17" s="1"/>
  <c r="M485" i="17"/>
  <c r="N485" i="17" s="1"/>
  <c r="M477" i="17"/>
  <c r="N477" i="17" s="1"/>
  <c r="M469" i="17"/>
  <c r="N469" i="17" s="1"/>
  <c r="M461" i="17"/>
  <c r="N461" i="17" s="1"/>
  <c r="M453" i="17"/>
  <c r="N453" i="17" s="1"/>
  <c r="M445" i="17"/>
  <c r="N445" i="17" s="1"/>
  <c r="M437" i="17"/>
  <c r="N437" i="17" s="1"/>
  <c r="M429" i="17"/>
  <c r="N429" i="17" s="1"/>
  <c r="M421" i="17"/>
  <c r="N421" i="17" s="1"/>
  <c r="M413" i="17"/>
  <c r="N413" i="17" s="1"/>
  <c r="M405" i="17"/>
  <c r="N405" i="17" s="1"/>
  <c r="M397" i="17"/>
  <c r="N397" i="17" s="1"/>
  <c r="M389" i="17"/>
  <c r="N389" i="17" s="1"/>
  <c r="M381" i="17"/>
  <c r="N381" i="17" s="1"/>
  <c r="M373" i="17"/>
  <c r="N373" i="17" s="1"/>
  <c r="M365" i="17"/>
  <c r="N365" i="17" s="1"/>
  <c r="M357" i="17"/>
  <c r="N357" i="17" s="1"/>
  <c r="M349" i="17"/>
  <c r="N349" i="17" s="1"/>
  <c r="M341" i="17"/>
  <c r="N341" i="17" s="1"/>
  <c r="M333" i="17"/>
  <c r="N333" i="17" s="1"/>
  <c r="M325" i="17"/>
  <c r="N325" i="17" s="1"/>
  <c r="M317" i="17"/>
  <c r="N317" i="17" s="1"/>
  <c r="M309" i="17"/>
  <c r="N309" i="17" s="1"/>
  <c r="M301" i="17"/>
  <c r="N301" i="17" s="1"/>
  <c r="M293" i="17"/>
  <c r="N293" i="17" s="1"/>
  <c r="M285" i="17"/>
  <c r="N285" i="17" s="1"/>
  <c r="M277" i="17"/>
  <c r="N277" i="17" s="1"/>
  <c r="M269" i="17"/>
  <c r="N269" i="17" s="1"/>
  <c r="M261" i="17"/>
  <c r="N261" i="17" s="1"/>
  <c r="M253" i="17"/>
  <c r="N253" i="17" s="1"/>
  <c r="M245" i="17"/>
  <c r="N245" i="17" s="1"/>
  <c r="M237" i="17"/>
  <c r="N237" i="17" s="1"/>
  <c r="M229" i="17"/>
  <c r="N229" i="17" s="1"/>
  <c r="M221" i="17"/>
  <c r="N221" i="17" s="1"/>
  <c r="M213" i="17"/>
  <c r="N213" i="17" s="1"/>
  <c r="M205" i="17"/>
  <c r="N205" i="17" s="1"/>
  <c r="M197" i="17"/>
  <c r="N197" i="17" s="1"/>
  <c r="M189" i="17"/>
  <c r="N189" i="17" s="1"/>
  <c r="M181" i="17"/>
  <c r="N181" i="17" s="1"/>
  <c r="M173" i="17"/>
  <c r="N173" i="17" s="1"/>
  <c r="M165" i="17"/>
  <c r="N165" i="17" s="1"/>
  <c r="M157" i="17"/>
  <c r="N157" i="17" s="1"/>
  <c r="M149" i="17"/>
  <c r="N149" i="17" s="1"/>
  <c r="M141" i="17"/>
  <c r="N141" i="17" s="1"/>
  <c r="M133" i="17"/>
  <c r="N133" i="17" s="1"/>
  <c r="M125" i="17"/>
  <c r="N125" i="17" s="1"/>
  <c r="M117" i="17"/>
  <c r="N117" i="17" s="1"/>
  <c r="M109" i="17"/>
  <c r="N109" i="17" s="1"/>
  <c r="M101" i="17"/>
  <c r="N101" i="17" s="1"/>
  <c r="M93" i="17"/>
  <c r="N93" i="17" s="1"/>
  <c r="M85" i="17"/>
  <c r="N85" i="17" s="1"/>
  <c r="M77" i="17"/>
  <c r="N77" i="17" s="1"/>
  <c r="M69" i="17"/>
  <c r="N69" i="17" s="1"/>
  <c r="M61" i="17"/>
  <c r="N61" i="17" s="1"/>
  <c r="M53" i="17"/>
  <c r="N53" i="17" s="1"/>
  <c r="M45" i="17"/>
  <c r="N45" i="17" s="1"/>
  <c r="M37" i="17"/>
  <c r="N37" i="17" s="1"/>
  <c r="M29" i="17"/>
  <c r="N29" i="17" s="1"/>
  <c r="M21" i="17"/>
  <c r="N21" i="17" s="1"/>
  <c r="M13" i="17"/>
  <c r="N13" i="17" s="1"/>
  <c r="M537" i="17"/>
  <c r="N537" i="17" s="1"/>
  <c r="M497" i="17"/>
  <c r="N497" i="17" s="1"/>
  <c r="M441" i="17"/>
  <c r="N441" i="17" s="1"/>
  <c r="M385" i="17"/>
  <c r="N385" i="17" s="1"/>
  <c r="M329" i="17"/>
  <c r="N329" i="17" s="1"/>
  <c r="M273" i="17"/>
  <c r="N273" i="17" s="1"/>
  <c r="M217" i="17"/>
  <c r="N217" i="17" s="1"/>
  <c r="M169" i="17"/>
  <c r="N169" i="17" s="1"/>
  <c r="M113" i="17"/>
  <c r="N113" i="17" s="1"/>
  <c r="M17" i="17"/>
  <c r="N17" i="17" s="1"/>
  <c r="M573" i="17"/>
  <c r="N573" i="17" s="1"/>
  <c r="M541" i="17"/>
  <c r="N541" i="17" s="1"/>
  <c r="M509" i="17"/>
  <c r="N509" i="17" s="1"/>
  <c r="M572" i="17"/>
  <c r="N572" i="17" s="1"/>
  <c r="M556" i="17"/>
  <c r="N556" i="17" s="1"/>
  <c r="M540" i="17"/>
  <c r="N540" i="17" s="1"/>
  <c r="M532" i="17"/>
  <c r="N532" i="17" s="1"/>
  <c r="M524" i="17"/>
  <c r="N524" i="17" s="1"/>
  <c r="M516" i="17"/>
  <c r="N516" i="17" s="1"/>
  <c r="M508" i="17"/>
  <c r="N508" i="17" s="1"/>
  <c r="M500" i="17"/>
  <c r="N500" i="17" s="1"/>
  <c r="M492" i="17"/>
  <c r="N492" i="17" s="1"/>
  <c r="M484" i="17"/>
  <c r="N484" i="17" s="1"/>
  <c r="M476" i="17"/>
  <c r="N476" i="17" s="1"/>
  <c r="M468" i="17"/>
  <c r="N468" i="17" s="1"/>
  <c r="M460" i="17"/>
  <c r="N460" i="17" s="1"/>
  <c r="M452" i="17"/>
  <c r="N452" i="17" s="1"/>
  <c r="M444" i="17"/>
  <c r="N444" i="17" s="1"/>
  <c r="M436" i="17"/>
  <c r="N436" i="17" s="1"/>
  <c r="M428" i="17"/>
  <c r="N428" i="17" s="1"/>
  <c r="M420" i="17"/>
  <c r="N420" i="17" s="1"/>
  <c r="M412" i="17"/>
  <c r="N412" i="17" s="1"/>
  <c r="M404" i="17"/>
  <c r="N404" i="17" s="1"/>
  <c r="M396" i="17"/>
  <c r="N396" i="17" s="1"/>
  <c r="M388" i="17"/>
  <c r="N388" i="17" s="1"/>
  <c r="M380" i="17"/>
  <c r="N380" i="17" s="1"/>
  <c r="M372" i="17"/>
  <c r="N372" i="17" s="1"/>
  <c r="M364" i="17"/>
  <c r="N364" i="17" s="1"/>
  <c r="M356" i="17"/>
  <c r="N356" i="17" s="1"/>
  <c r="M348" i="17"/>
  <c r="N348" i="17" s="1"/>
  <c r="M340" i="17"/>
  <c r="N340" i="17" s="1"/>
  <c r="M332" i="17"/>
  <c r="N332" i="17" s="1"/>
  <c r="M324" i="17"/>
  <c r="N324" i="17" s="1"/>
  <c r="M316" i="17"/>
  <c r="N316" i="17" s="1"/>
  <c r="M308" i="17"/>
  <c r="N308" i="17" s="1"/>
  <c r="M300" i="17"/>
  <c r="N300" i="17" s="1"/>
  <c r="M292" i="17"/>
  <c r="N292" i="17" s="1"/>
  <c r="M284" i="17"/>
  <c r="N284" i="17" s="1"/>
  <c r="M276" i="17"/>
  <c r="N276" i="17" s="1"/>
  <c r="M268" i="17"/>
  <c r="N268" i="17" s="1"/>
  <c r="M260" i="17"/>
  <c r="N260" i="17" s="1"/>
  <c r="M252" i="17"/>
  <c r="N252" i="17" s="1"/>
  <c r="M244" i="17"/>
  <c r="N244" i="17" s="1"/>
  <c r="M236" i="17"/>
  <c r="N236" i="17" s="1"/>
  <c r="M228" i="17"/>
  <c r="N228" i="17" s="1"/>
  <c r="M220" i="17"/>
  <c r="N220" i="17" s="1"/>
  <c r="M212" i="17"/>
  <c r="N212" i="17" s="1"/>
  <c r="M204" i="17"/>
  <c r="N204" i="17" s="1"/>
  <c r="M196" i="17"/>
  <c r="N196" i="17" s="1"/>
  <c r="M188" i="17"/>
  <c r="N188" i="17" s="1"/>
  <c r="M180" i="17"/>
  <c r="N180" i="17" s="1"/>
  <c r="M172" i="17"/>
  <c r="N172" i="17" s="1"/>
  <c r="M164" i="17"/>
  <c r="N164" i="17" s="1"/>
  <c r="M156" i="17"/>
  <c r="N156" i="17" s="1"/>
  <c r="M148" i="17"/>
  <c r="N148" i="17" s="1"/>
  <c r="M140" i="17"/>
  <c r="N140" i="17" s="1"/>
  <c r="M132" i="17"/>
  <c r="N132" i="17" s="1"/>
  <c r="M124" i="17"/>
  <c r="N124" i="17" s="1"/>
  <c r="M116" i="17"/>
  <c r="N116" i="17" s="1"/>
  <c r="M108" i="17"/>
  <c r="N108" i="17" s="1"/>
  <c r="M100" i="17"/>
  <c r="N100" i="17" s="1"/>
  <c r="M92" i="17"/>
  <c r="N92" i="17" s="1"/>
  <c r="M84" i="17"/>
  <c r="N84" i="17" s="1"/>
  <c r="M76" i="17"/>
  <c r="N76" i="17" s="1"/>
  <c r="M68" i="17"/>
  <c r="N68" i="17" s="1"/>
  <c r="M60" i="17"/>
  <c r="N60" i="17" s="1"/>
  <c r="M52" i="17"/>
  <c r="N52" i="17" s="1"/>
  <c r="M44" i="17"/>
  <c r="N44" i="17" s="1"/>
  <c r="M36" i="17"/>
  <c r="N36" i="17" s="1"/>
  <c r="M28" i="17"/>
  <c r="N28" i="17" s="1"/>
  <c r="M20" i="17"/>
  <c r="N20" i="17" s="1"/>
  <c r="M12" i="17"/>
  <c r="N12" i="17" s="1"/>
  <c r="M569" i="17"/>
  <c r="N569" i="17" s="1"/>
  <c r="M505" i="17"/>
  <c r="N505" i="17" s="1"/>
  <c r="M449" i="17"/>
  <c r="N449" i="17" s="1"/>
  <c r="M393" i="17"/>
  <c r="N393" i="17" s="1"/>
  <c r="M337" i="17"/>
  <c r="N337" i="17" s="1"/>
  <c r="M297" i="17"/>
  <c r="N297" i="17" s="1"/>
  <c r="M241" i="17"/>
  <c r="N241" i="17" s="1"/>
  <c r="M193" i="17"/>
  <c r="N193" i="17" s="1"/>
  <c r="M137" i="17"/>
  <c r="N137" i="17" s="1"/>
  <c r="M89" i="17"/>
  <c r="N89" i="17" s="1"/>
  <c r="M25" i="17"/>
  <c r="N25" i="17" s="1"/>
  <c r="M581" i="17"/>
  <c r="N581" i="17" s="1"/>
  <c r="M549" i="17"/>
  <c r="N549" i="17" s="1"/>
  <c r="M517" i="17"/>
  <c r="N517" i="17" s="1"/>
  <c r="M580" i="17"/>
  <c r="N580" i="17" s="1"/>
  <c r="M564" i="17"/>
  <c r="N564" i="17" s="1"/>
  <c r="M548" i="17"/>
  <c r="N548" i="17" s="1"/>
  <c r="M579" i="17"/>
  <c r="N579" i="17" s="1"/>
  <c r="M571" i="17"/>
  <c r="N571" i="17" s="1"/>
  <c r="M563" i="17"/>
  <c r="N563" i="17" s="1"/>
  <c r="M555" i="17"/>
  <c r="N555" i="17" s="1"/>
  <c r="M547" i="17"/>
  <c r="N547" i="17" s="1"/>
  <c r="M539" i="17"/>
  <c r="N539" i="17" s="1"/>
  <c r="M531" i="17"/>
  <c r="N531" i="17" s="1"/>
  <c r="M523" i="17"/>
  <c r="N523" i="17" s="1"/>
  <c r="M515" i="17"/>
  <c r="N515" i="17" s="1"/>
  <c r="M507" i="17"/>
  <c r="N507" i="17" s="1"/>
  <c r="M499" i="17"/>
  <c r="N499" i="17" s="1"/>
  <c r="M491" i="17"/>
  <c r="N491" i="17" s="1"/>
  <c r="M483" i="17"/>
  <c r="N483" i="17" s="1"/>
  <c r="M475" i="17"/>
  <c r="N475" i="17" s="1"/>
  <c r="M467" i="17"/>
  <c r="N467" i="17" s="1"/>
  <c r="M459" i="17"/>
  <c r="N459" i="17" s="1"/>
  <c r="M451" i="17"/>
  <c r="N451" i="17" s="1"/>
  <c r="M443" i="17"/>
  <c r="N443" i="17" s="1"/>
  <c r="M435" i="17"/>
  <c r="N435" i="17" s="1"/>
  <c r="M427" i="17"/>
  <c r="N427" i="17" s="1"/>
  <c r="M419" i="17"/>
  <c r="N419" i="17" s="1"/>
  <c r="M411" i="17"/>
  <c r="N411" i="17" s="1"/>
  <c r="M403" i="17"/>
  <c r="N403" i="17" s="1"/>
  <c r="M395" i="17"/>
  <c r="N395" i="17" s="1"/>
  <c r="M387" i="17"/>
  <c r="N387" i="17" s="1"/>
  <c r="M379" i="17"/>
  <c r="N379" i="17" s="1"/>
  <c r="M371" i="17"/>
  <c r="N371" i="17" s="1"/>
  <c r="M363" i="17"/>
  <c r="N363" i="17" s="1"/>
  <c r="M355" i="17"/>
  <c r="N355" i="17" s="1"/>
  <c r="M347" i="17"/>
  <c r="N347" i="17" s="1"/>
  <c r="M339" i="17"/>
  <c r="N339" i="17" s="1"/>
  <c r="M331" i="17"/>
  <c r="N331" i="17" s="1"/>
  <c r="M323" i="17"/>
  <c r="N323" i="17" s="1"/>
  <c r="M315" i="17"/>
  <c r="N315" i="17" s="1"/>
  <c r="M307" i="17"/>
  <c r="N307" i="17" s="1"/>
  <c r="M299" i="17"/>
  <c r="N299" i="17" s="1"/>
  <c r="M291" i="17"/>
  <c r="N291" i="17" s="1"/>
  <c r="M283" i="17"/>
  <c r="N283" i="17" s="1"/>
  <c r="M275" i="17"/>
  <c r="N275" i="17" s="1"/>
  <c r="M267" i="17"/>
  <c r="N267" i="17" s="1"/>
  <c r="M259" i="17"/>
  <c r="N259" i="17" s="1"/>
  <c r="M251" i="17"/>
  <c r="N251" i="17" s="1"/>
  <c r="M243" i="17"/>
  <c r="N243" i="17" s="1"/>
  <c r="M235" i="17"/>
  <c r="N235" i="17" s="1"/>
  <c r="M227" i="17"/>
  <c r="N227" i="17" s="1"/>
  <c r="M219" i="17"/>
  <c r="N219" i="17" s="1"/>
  <c r="M211" i="17"/>
  <c r="N211" i="17" s="1"/>
  <c r="M203" i="17"/>
  <c r="N203" i="17" s="1"/>
  <c r="M195" i="17"/>
  <c r="N195" i="17" s="1"/>
  <c r="M187" i="17"/>
  <c r="N187" i="17" s="1"/>
  <c r="M179" i="17"/>
  <c r="N179" i="17" s="1"/>
  <c r="M171" i="17"/>
  <c r="N171" i="17" s="1"/>
  <c r="M163" i="17"/>
  <c r="N163" i="17" s="1"/>
  <c r="M155" i="17"/>
  <c r="N155" i="17" s="1"/>
  <c r="M147" i="17"/>
  <c r="N147" i="17" s="1"/>
  <c r="M139" i="17"/>
  <c r="N139" i="17" s="1"/>
  <c r="M131" i="17"/>
  <c r="N131" i="17" s="1"/>
  <c r="M123" i="17"/>
  <c r="N123" i="17" s="1"/>
  <c r="M115" i="17"/>
  <c r="N115" i="17" s="1"/>
  <c r="M107" i="17"/>
  <c r="N107" i="17" s="1"/>
  <c r="M99" i="17"/>
  <c r="N99" i="17" s="1"/>
  <c r="M91" i="17"/>
  <c r="N91" i="17" s="1"/>
  <c r="M83" i="17"/>
  <c r="N83" i="17" s="1"/>
  <c r="M75" i="17"/>
  <c r="N75" i="17" s="1"/>
  <c r="M67" i="17"/>
  <c r="N67" i="17" s="1"/>
  <c r="M59" i="17"/>
  <c r="N59" i="17" s="1"/>
  <c r="M51" i="17"/>
  <c r="N51" i="17" s="1"/>
  <c r="M43" i="17"/>
  <c r="N43" i="17" s="1"/>
  <c r="M35" i="17"/>
  <c r="N35" i="17" s="1"/>
  <c r="M27" i="17"/>
  <c r="N27" i="17" s="1"/>
  <c r="M19" i="17"/>
  <c r="N19" i="17" s="1"/>
  <c r="M11" i="17"/>
  <c r="N11" i="17" s="1"/>
  <c r="M10" i="17"/>
  <c r="N10" i="17" s="1"/>
  <c r="K7" i="6"/>
  <c r="J7" i="6"/>
  <c r="I7" i="6"/>
  <c r="H7" i="6"/>
  <c r="G7" i="6"/>
  <c r="B3" i="6"/>
  <c r="L54" i="7" s="1"/>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53" i="13"/>
  <c r="G41" i="13"/>
  <c r="G42" i="13"/>
  <c r="G43" i="13"/>
  <c r="G49" i="13"/>
  <c r="G50" i="13"/>
  <c r="G51" i="13"/>
  <c r="G57" i="13"/>
  <c r="G58" i="13"/>
  <c r="G59" i="13"/>
  <c r="G65" i="13"/>
  <c r="G66" i="13"/>
  <c r="G67" i="13"/>
  <c r="G73" i="13"/>
  <c r="G74" i="13"/>
  <c r="G75" i="13"/>
  <c r="G81" i="13"/>
  <c r="G82" i="13"/>
  <c r="G83" i="13"/>
  <c r="M41" i="7"/>
  <c r="M42" i="7"/>
  <c r="M43" i="7"/>
  <c r="M49" i="7"/>
  <c r="M50" i="7"/>
  <c r="M51" i="7"/>
  <c r="M57" i="7"/>
  <c r="M58" i="7"/>
  <c r="M59" i="7"/>
  <c r="M65" i="7"/>
  <c r="M66" i="7"/>
  <c r="M67" i="7"/>
  <c r="M73" i="7"/>
  <c r="M74" i="7"/>
  <c r="M75" i="7"/>
  <c r="M81" i="7"/>
  <c r="M82" i="7"/>
  <c r="M83" i="7"/>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7" i="12"/>
  <c r="C8" i="12"/>
  <c r="G36" i="13" s="1"/>
  <c r="C9" i="12"/>
  <c r="G37" i="13" s="1"/>
  <c r="C10" i="12"/>
  <c r="G38" i="13" s="1"/>
  <c r="C11" i="12"/>
  <c r="G39" i="13" s="1"/>
  <c r="C12" i="12"/>
  <c r="G40" i="13" s="1"/>
  <c r="C13" i="12"/>
  <c r="C14" i="12"/>
  <c r="C15" i="12"/>
  <c r="C16" i="12"/>
  <c r="G44" i="13" s="1"/>
  <c r="C17" i="12"/>
  <c r="G45" i="13" s="1"/>
  <c r="C18" i="12"/>
  <c r="G46" i="13" s="1"/>
  <c r="C19" i="12"/>
  <c r="G47" i="13" s="1"/>
  <c r="C20" i="12"/>
  <c r="G48" i="13" s="1"/>
  <c r="C21" i="12"/>
  <c r="C22" i="12"/>
  <c r="C23" i="12"/>
  <c r="C24" i="12"/>
  <c r="G52" i="13" s="1"/>
  <c r="C25" i="12"/>
  <c r="G53" i="13" s="1"/>
  <c r="C26" i="12"/>
  <c r="G54" i="13" s="1"/>
  <c r="C27" i="12"/>
  <c r="G55" i="13" s="1"/>
  <c r="C28" i="12"/>
  <c r="G56" i="13" s="1"/>
  <c r="C29" i="12"/>
  <c r="C30" i="12"/>
  <c r="C31" i="12"/>
  <c r="C32" i="12"/>
  <c r="G60" i="13" s="1"/>
  <c r="C33" i="12"/>
  <c r="G61" i="13" s="1"/>
  <c r="C34" i="12"/>
  <c r="G62" i="13" s="1"/>
  <c r="C35" i="12"/>
  <c r="G63" i="13" s="1"/>
  <c r="C36" i="12"/>
  <c r="G64" i="13" s="1"/>
  <c r="C37" i="12"/>
  <c r="C38" i="12"/>
  <c r="C39" i="12"/>
  <c r="C40" i="12"/>
  <c r="G68" i="13" s="1"/>
  <c r="C41" i="12"/>
  <c r="G69" i="13" s="1"/>
  <c r="C42" i="12"/>
  <c r="G70" i="13" s="1"/>
  <c r="C43" i="12"/>
  <c r="G71" i="13" s="1"/>
  <c r="C44" i="12"/>
  <c r="G72" i="13" s="1"/>
  <c r="C45" i="12"/>
  <c r="C46" i="12"/>
  <c r="C47" i="12"/>
  <c r="C48" i="12"/>
  <c r="G76" i="13" s="1"/>
  <c r="C49" i="12"/>
  <c r="G77" i="13" s="1"/>
  <c r="C50" i="12"/>
  <c r="G78" i="13" s="1"/>
  <c r="C51" i="12"/>
  <c r="G79" i="13" s="1"/>
  <c r="C52" i="12"/>
  <c r="G80" i="13" s="1"/>
  <c r="C53" i="12"/>
  <c r="C54" i="12"/>
  <c r="C55" i="12"/>
  <c r="C7" i="12"/>
  <c r="G35" i="13" s="1"/>
  <c r="B8" i="12"/>
  <c r="M37" i="7" s="1"/>
  <c r="B9" i="12"/>
  <c r="M38" i="7" s="1"/>
  <c r="B10" i="12"/>
  <c r="M39" i="7" s="1"/>
  <c r="B11" i="12"/>
  <c r="M40" i="7" s="1"/>
  <c r="B12" i="12"/>
  <c r="B13" i="12"/>
  <c r="B14" i="12"/>
  <c r="B15" i="12"/>
  <c r="M44" i="7" s="1"/>
  <c r="B16" i="12"/>
  <c r="M45" i="7" s="1"/>
  <c r="B17" i="12"/>
  <c r="M46" i="7" s="1"/>
  <c r="B18" i="12"/>
  <c r="M47" i="7" s="1"/>
  <c r="B19" i="12"/>
  <c r="M48" i="7" s="1"/>
  <c r="B20" i="12"/>
  <c r="B21" i="12"/>
  <c r="B22" i="12"/>
  <c r="B23" i="12"/>
  <c r="M52" i="7" s="1"/>
  <c r="B24" i="12"/>
  <c r="M53" i="7" s="1"/>
  <c r="B25" i="12"/>
  <c r="M54" i="7" s="1"/>
  <c r="B26" i="12"/>
  <c r="M55" i="7" s="1"/>
  <c r="B27" i="12"/>
  <c r="M56" i="7" s="1"/>
  <c r="B28" i="12"/>
  <c r="B29" i="12"/>
  <c r="B30" i="12"/>
  <c r="B31" i="12"/>
  <c r="M60" i="7" s="1"/>
  <c r="B32" i="12"/>
  <c r="M61" i="7" s="1"/>
  <c r="B33" i="12"/>
  <c r="M62" i="7" s="1"/>
  <c r="B34" i="12"/>
  <c r="M63" i="7" s="1"/>
  <c r="B35" i="12"/>
  <c r="M64" i="7" s="1"/>
  <c r="B36" i="12"/>
  <c r="B37" i="12"/>
  <c r="B38" i="12"/>
  <c r="B39" i="12"/>
  <c r="M68" i="7" s="1"/>
  <c r="B40" i="12"/>
  <c r="M69" i="7" s="1"/>
  <c r="B41" i="12"/>
  <c r="M70" i="7" s="1"/>
  <c r="B42" i="12"/>
  <c r="M71" i="7" s="1"/>
  <c r="B43" i="12"/>
  <c r="M72" i="7" s="1"/>
  <c r="B44" i="12"/>
  <c r="B45" i="12"/>
  <c r="B46" i="12"/>
  <c r="B47" i="12"/>
  <c r="M76" i="7" s="1"/>
  <c r="B48" i="12"/>
  <c r="M77" i="7" s="1"/>
  <c r="B49" i="12"/>
  <c r="M78" i="7" s="1"/>
  <c r="B50" i="12"/>
  <c r="M79" i="7" s="1"/>
  <c r="B51" i="12"/>
  <c r="M80" i="7" s="1"/>
  <c r="B52" i="12"/>
  <c r="B53" i="12"/>
  <c r="B54" i="12"/>
  <c r="B55" i="12"/>
  <c r="M84" i="7" s="1"/>
  <c r="B7" i="12"/>
  <c r="M36" i="7" s="1"/>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43" i="13"/>
  <c r="Z10" i="18" l="1"/>
  <c r="AA10" i="18" s="1"/>
  <c r="E45" i="18"/>
  <c r="F45" i="18" s="1"/>
  <c r="K39" i="13" s="1"/>
  <c r="E19" i="18"/>
  <c r="F19" i="18" s="1"/>
  <c r="K13" i="13" s="1"/>
  <c r="E11" i="18"/>
  <c r="F11" i="18" s="1"/>
  <c r="K5" i="13" s="1"/>
  <c r="E37" i="18"/>
  <c r="F37" i="18" s="1"/>
  <c r="K31" i="13" s="1"/>
  <c r="E47" i="18"/>
  <c r="F47" i="18" s="1"/>
  <c r="K41" i="13" s="1"/>
  <c r="E40" i="18"/>
  <c r="F40" i="18" s="1"/>
  <c r="K34" i="13" s="1"/>
  <c r="E29" i="18"/>
  <c r="F29" i="18" s="1"/>
  <c r="K23" i="13" s="1"/>
  <c r="E53" i="18"/>
  <c r="F53" i="18" s="1"/>
  <c r="K47" i="13" s="1"/>
  <c r="E48" i="18"/>
  <c r="F48" i="18" s="1"/>
  <c r="K42" i="13" s="1"/>
  <c r="E56" i="18"/>
  <c r="F56" i="18" s="1"/>
  <c r="K50" i="13" s="1"/>
  <c r="E18" i="18"/>
  <c r="F18" i="18" s="1"/>
  <c r="K12" i="13" s="1"/>
  <c r="E23" i="18"/>
  <c r="F23" i="18" s="1"/>
  <c r="K17" i="13" s="1"/>
  <c r="E13" i="18"/>
  <c r="F13" i="18" s="1"/>
  <c r="K7" i="13" s="1"/>
  <c r="E20" i="18"/>
  <c r="F20" i="18" s="1"/>
  <c r="K14" i="13" s="1"/>
  <c r="E35" i="18"/>
  <c r="F35" i="18" s="1"/>
  <c r="K29" i="13" s="1"/>
  <c r="E31" i="18"/>
  <c r="F31" i="18" s="1"/>
  <c r="K25" i="13" s="1"/>
  <c r="E12" i="18"/>
  <c r="F12" i="18" s="1"/>
  <c r="K6" i="13" s="1"/>
  <c r="E43" i="18"/>
  <c r="F43" i="18" s="1"/>
  <c r="K37" i="13" s="1"/>
  <c r="E25" i="18"/>
  <c r="F25" i="18" s="1"/>
  <c r="K19" i="13" s="1"/>
  <c r="E33" i="18"/>
  <c r="F33" i="18" s="1"/>
  <c r="K27" i="13" s="1"/>
  <c r="E28" i="18"/>
  <c r="F28" i="18" s="1"/>
  <c r="K22" i="13" s="1"/>
  <c r="E15" i="18"/>
  <c r="F15" i="18" s="1"/>
  <c r="K9" i="13" s="1"/>
  <c r="E26" i="18"/>
  <c r="F26" i="18" s="1"/>
  <c r="K20" i="13" s="1"/>
  <c r="E16" i="18"/>
  <c r="F16" i="18" s="1"/>
  <c r="K10" i="13" s="1"/>
  <c r="E24" i="18"/>
  <c r="F24" i="18" s="1"/>
  <c r="K18" i="13" s="1"/>
  <c r="E57" i="18"/>
  <c r="F57" i="18" s="1"/>
  <c r="K51" i="13" s="1"/>
  <c r="E50" i="18"/>
  <c r="F50" i="18" s="1"/>
  <c r="K44" i="13" s="1"/>
  <c r="E34" i="18"/>
  <c r="F34" i="18" s="1"/>
  <c r="K28" i="13" s="1"/>
  <c r="E30" i="18"/>
  <c r="F30" i="18" s="1"/>
  <c r="K24" i="13" s="1"/>
  <c r="E17" i="18"/>
  <c r="F17" i="18" s="1"/>
  <c r="K11" i="13" s="1"/>
  <c r="E52" i="18"/>
  <c r="F52" i="18" s="1"/>
  <c r="K46" i="13" s="1"/>
  <c r="E41" i="18"/>
  <c r="F41" i="18" s="1"/>
  <c r="K35" i="13" s="1"/>
  <c r="E51" i="18"/>
  <c r="F51" i="18" s="1"/>
  <c r="K45" i="13" s="1"/>
  <c r="E42" i="18"/>
  <c r="F42" i="18" s="1"/>
  <c r="K36" i="13" s="1"/>
  <c r="E22" i="18"/>
  <c r="F22" i="18" s="1"/>
  <c r="K16" i="13" s="1"/>
  <c r="E32" i="18"/>
  <c r="F32" i="18" s="1"/>
  <c r="K26" i="13" s="1"/>
  <c r="E39" i="18"/>
  <c r="F39" i="18" s="1"/>
  <c r="K33" i="13" s="1"/>
  <c r="E27" i="18"/>
  <c r="F27" i="18" s="1"/>
  <c r="K21" i="13" s="1"/>
  <c r="E38" i="18"/>
  <c r="F38" i="18" s="1"/>
  <c r="K32" i="13" s="1"/>
  <c r="E46" i="18"/>
  <c r="F46" i="18" s="1"/>
  <c r="K40" i="13" s="1"/>
  <c r="E54" i="18"/>
  <c r="F54" i="18" s="1"/>
  <c r="K48" i="13" s="1"/>
  <c r="E44" i="18"/>
  <c r="F44" i="18" s="1"/>
  <c r="K38" i="13" s="1"/>
  <c r="E14" i="18"/>
  <c r="F14" i="18" s="1"/>
  <c r="K8" i="13" s="1"/>
  <c r="E49" i="18"/>
  <c r="F49" i="18" s="1"/>
  <c r="K43" i="13" s="1"/>
  <c r="E55" i="18"/>
  <c r="F55" i="18" s="1"/>
  <c r="K49" i="13" s="1"/>
  <c r="E36" i="18"/>
  <c r="F36" i="18" s="1"/>
  <c r="K30" i="13" s="1"/>
  <c r="E21" i="18"/>
  <c r="F21" i="18" s="1"/>
  <c r="K15" i="13" s="1"/>
  <c r="E10" i="18"/>
  <c r="F10" i="18" s="1"/>
  <c r="K4" i="13" s="1"/>
  <c r="E15" i="17"/>
  <c r="C67" i="26" s="1"/>
  <c r="E34" i="17"/>
  <c r="C86" i="26" s="1"/>
  <c r="E57" i="17"/>
  <c r="C109" i="26" s="1"/>
  <c r="E13" i="17"/>
  <c r="C65" i="26" s="1"/>
  <c r="E27" i="17"/>
  <c r="C79" i="26" s="1"/>
  <c r="E26" i="17"/>
  <c r="C78" i="26" s="1"/>
  <c r="E37" i="17"/>
  <c r="C89" i="26" s="1"/>
  <c r="E42" i="17"/>
  <c r="C94" i="26" s="1"/>
  <c r="E29" i="17"/>
  <c r="C81" i="26" s="1"/>
  <c r="E50" i="17"/>
  <c r="C102" i="26" s="1"/>
  <c r="E10" i="17"/>
  <c r="C62" i="26" s="1"/>
  <c r="E18" i="17"/>
  <c r="C70" i="26" s="1"/>
  <c r="E21" i="17"/>
  <c r="C73" i="26" s="1"/>
  <c r="E32" i="17"/>
  <c r="C84" i="26" s="1"/>
  <c r="E16" i="17"/>
  <c r="C68" i="26" s="1"/>
  <c r="E40" i="17"/>
  <c r="C92" i="26" s="1"/>
  <c r="E52" i="17"/>
  <c r="C104" i="26" s="1"/>
  <c r="E48" i="17"/>
  <c r="C100" i="26" s="1"/>
  <c r="E11" i="17"/>
  <c r="C63" i="26" s="1"/>
  <c r="E19" i="17"/>
  <c r="C71" i="26" s="1"/>
  <c r="E39" i="17"/>
  <c r="C91" i="26" s="1"/>
  <c r="E23" i="17"/>
  <c r="C75" i="26" s="1"/>
  <c r="E30" i="17"/>
  <c r="C82" i="26" s="1"/>
  <c r="E41" i="17"/>
  <c r="C93" i="26" s="1"/>
  <c r="E28" i="17"/>
  <c r="C80" i="26" s="1"/>
  <c r="E47" i="17"/>
  <c r="C99" i="26" s="1"/>
  <c r="E25" i="17"/>
  <c r="C77" i="26" s="1"/>
  <c r="E46" i="17"/>
  <c r="C98" i="26" s="1"/>
  <c r="E20" i="17"/>
  <c r="C72" i="26" s="1"/>
  <c r="E24" i="17"/>
  <c r="C76" i="26" s="1"/>
  <c r="E31" i="17"/>
  <c r="C83" i="26" s="1"/>
  <c r="E35" i="17"/>
  <c r="C87" i="26" s="1"/>
  <c r="E36" i="17"/>
  <c r="C88" i="26" s="1"/>
  <c r="E54" i="17"/>
  <c r="C106" i="26" s="1"/>
  <c r="E33" i="17"/>
  <c r="C85" i="26" s="1"/>
  <c r="E49" i="17"/>
  <c r="C101" i="26" s="1"/>
  <c r="E45" i="17"/>
  <c r="C97" i="26" s="1"/>
  <c r="E14" i="17"/>
  <c r="C66" i="26" s="1"/>
  <c r="E17" i="17"/>
  <c r="C69" i="26" s="1"/>
  <c r="E38" i="17"/>
  <c r="C90" i="26" s="1"/>
  <c r="E51" i="17"/>
  <c r="C103" i="26" s="1"/>
  <c r="E55" i="17"/>
  <c r="C107" i="26" s="1"/>
  <c r="E22" i="17"/>
  <c r="C74" i="26" s="1"/>
  <c r="E53" i="17"/>
  <c r="C105" i="26" s="1"/>
  <c r="E44" i="17"/>
  <c r="C96" i="26" s="1"/>
  <c r="E56" i="17"/>
  <c r="C108" i="26" s="1"/>
  <c r="E43" i="17"/>
  <c r="C95" i="26" s="1"/>
  <c r="E12" i="17"/>
  <c r="C64" i="26" s="1"/>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8" i="3"/>
  <c r="C29" i="2" a="1"/>
  <c r="C29" i="2" s="1"/>
  <c r="B29" i="2" a="1"/>
  <c r="B51" i="2" s="1"/>
  <c r="F31" i="17" l="1"/>
  <c r="F56" i="17"/>
  <c r="F32" i="17"/>
  <c r="F26" i="17"/>
  <c r="F24" i="17"/>
  <c r="F44" i="17"/>
  <c r="F45" i="17"/>
  <c r="F20" i="17"/>
  <c r="F39" i="17"/>
  <c r="F21" i="17"/>
  <c r="F27" i="17"/>
  <c r="F16" i="17"/>
  <c r="F23" i="17"/>
  <c r="F53" i="17"/>
  <c r="F49" i="17"/>
  <c r="F46" i="17"/>
  <c r="F19" i="17"/>
  <c r="F18" i="17"/>
  <c r="F13" i="17"/>
  <c r="F30" i="17"/>
  <c r="F14" i="17"/>
  <c r="F22" i="17"/>
  <c r="F33" i="17"/>
  <c r="F25" i="17"/>
  <c r="F11" i="17"/>
  <c r="F57" i="17"/>
  <c r="F43" i="17"/>
  <c r="F55" i="17"/>
  <c r="F47" i="17"/>
  <c r="F48" i="17"/>
  <c r="F50" i="17"/>
  <c r="F34" i="17"/>
  <c r="F37" i="17"/>
  <c r="F54" i="17"/>
  <c r="F51" i="17"/>
  <c r="F36" i="17"/>
  <c r="F28" i="17"/>
  <c r="F52" i="17"/>
  <c r="F29" i="17"/>
  <c r="F15" i="17"/>
  <c r="F17" i="17"/>
  <c r="F12" i="17"/>
  <c r="F38" i="17"/>
  <c r="F35" i="17"/>
  <c r="F41" i="17"/>
  <c r="F40" i="17"/>
  <c r="F42" i="17"/>
  <c r="F10" i="17"/>
  <c r="C44" i="2"/>
  <c r="C36" i="2"/>
  <c r="C51" i="2"/>
  <c r="C43" i="2"/>
  <c r="C35" i="2"/>
  <c r="C50" i="2"/>
  <c r="C42" i="2"/>
  <c r="C34" i="2"/>
  <c r="C49" i="2"/>
  <c r="C41" i="2"/>
  <c r="C33" i="2"/>
  <c r="C48" i="2"/>
  <c r="C40" i="2"/>
  <c r="C32" i="2"/>
  <c r="C47" i="2"/>
  <c r="C39" i="2"/>
  <c r="C31" i="2"/>
  <c r="C46" i="2"/>
  <c r="C38" i="2"/>
  <c r="C30" i="2"/>
  <c r="C45" i="2"/>
  <c r="C37" i="2"/>
  <c r="B48" i="2"/>
  <c r="B30" i="2"/>
  <c r="B49" i="2"/>
  <c r="B29" i="2"/>
  <c r="B36" i="2"/>
  <c r="B45" i="2"/>
  <c r="B46" i="2"/>
  <c r="B39" i="2"/>
  <c r="B32" i="2"/>
  <c r="B41" i="2"/>
  <c r="B34" i="2"/>
  <c r="B42" i="2"/>
  <c r="B50" i="2"/>
  <c r="B44" i="2"/>
  <c r="B37" i="2"/>
  <c r="B38" i="2"/>
  <c r="B31" i="2"/>
  <c r="B47" i="2"/>
  <c r="B40" i="2"/>
  <c r="B33" i="2"/>
  <c r="B35" i="2"/>
  <c r="B43" i="2"/>
  <c r="H31" i="13" l="1"/>
  <c r="C33" i="26"/>
  <c r="H9" i="13"/>
  <c r="C11" i="26"/>
  <c r="H28" i="13"/>
  <c r="C30" i="26"/>
  <c r="H19" i="13"/>
  <c r="C21" i="26"/>
  <c r="H40" i="13"/>
  <c r="C42" i="26"/>
  <c r="H14" i="13"/>
  <c r="C16" i="26"/>
  <c r="H25" i="13"/>
  <c r="C27" i="26"/>
  <c r="H44" i="13"/>
  <c r="C46" i="26"/>
  <c r="H42" i="13"/>
  <c r="C44" i="26"/>
  <c r="H16" i="13"/>
  <c r="C18" i="26"/>
  <c r="H47" i="13"/>
  <c r="C49" i="26"/>
  <c r="H38" i="13"/>
  <c r="C40" i="26"/>
  <c r="H5" i="13"/>
  <c r="C7" i="26"/>
  <c r="H36" i="13"/>
  <c r="C38" i="26"/>
  <c r="H43" i="13"/>
  <c r="C45" i="26"/>
  <c r="H35" i="13"/>
  <c r="C37" i="26"/>
  <c r="H8" i="13"/>
  <c r="C10" i="26"/>
  <c r="H29" i="13"/>
  <c r="C31" i="26"/>
  <c r="H30" i="13"/>
  <c r="C32" i="26"/>
  <c r="H49" i="13"/>
  <c r="C51" i="26"/>
  <c r="H24" i="13"/>
  <c r="C26" i="26"/>
  <c r="H10" i="13"/>
  <c r="C12" i="26"/>
  <c r="H20" i="13"/>
  <c r="C22" i="26"/>
  <c r="H11" i="13"/>
  <c r="C13" i="26"/>
  <c r="H13" i="13"/>
  <c r="C15" i="26"/>
  <c r="H39" i="13"/>
  <c r="C41" i="26"/>
  <c r="H46" i="13"/>
  <c r="C48" i="26"/>
  <c r="H41" i="13"/>
  <c r="C43" i="26"/>
  <c r="H17" i="13"/>
  <c r="C19" i="26"/>
  <c r="H32" i="13"/>
  <c r="C34" i="26"/>
  <c r="H45" i="13"/>
  <c r="C47" i="26"/>
  <c r="H37" i="13"/>
  <c r="C39" i="26"/>
  <c r="H7" i="13"/>
  <c r="C9" i="26"/>
  <c r="H21" i="13"/>
  <c r="C23" i="26"/>
  <c r="H26" i="13"/>
  <c r="C28" i="26"/>
  <c r="H33" i="13"/>
  <c r="C35" i="26"/>
  <c r="H23" i="13"/>
  <c r="C25" i="26"/>
  <c r="H27" i="13"/>
  <c r="C29" i="26"/>
  <c r="H34" i="13"/>
  <c r="C36" i="26"/>
  <c r="H22" i="13"/>
  <c r="C24" i="26"/>
  <c r="H18" i="13"/>
  <c r="C20" i="26"/>
  <c r="H6" i="13"/>
  <c r="C8" i="26"/>
  <c r="H48" i="13"/>
  <c r="C50" i="26"/>
  <c r="H51" i="13"/>
  <c r="C53" i="26"/>
  <c r="H12" i="13"/>
  <c r="C14" i="26"/>
  <c r="H15" i="13"/>
  <c r="C17" i="26"/>
  <c r="H50" i="13"/>
  <c r="C52" i="26"/>
  <c r="H4" i="13"/>
  <c r="C6" i="26"/>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16"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13" i="13"/>
  <c r="B29" i="13"/>
  <c r="B30" i="13"/>
  <c r="B31" i="13"/>
  <c r="B32" i="13"/>
  <c r="B33" i="13"/>
  <c r="B34" i="13"/>
  <c r="B35" i="13"/>
  <c r="B36" i="13"/>
  <c r="B37" i="13"/>
  <c r="B38" i="13"/>
  <c r="D29" i="2"/>
  <c r="D30" i="2"/>
  <c r="D31" i="2"/>
  <c r="D32" i="2"/>
  <c r="D33" i="2"/>
  <c r="D34" i="2"/>
  <c r="D35" i="2"/>
  <c r="D36" i="2"/>
  <c r="D37" i="2"/>
  <c r="D38" i="2"/>
  <c r="B41" i="7"/>
  <c r="B32" i="7"/>
  <c r="B31" i="7"/>
  <c r="B39" i="7"/>
  <c r="B4" i="2" a="1"/>
  <c r="B5" i="2" s="1"/>
  <c r="B6" i="7" s="1"/>
  <c r="B40" i="13"/>
  <c r="C4" i="2" a="1"/>
  <c r="C27" i="2" s="1"/>
  <c r="B27" i="13" s="1"/>
  <c r="N34" i="7"/>
  <c r="J26" i="2"/>
  <c r="K26" i="2"/>
  <c r="L26" i="2"/>
  <c r="M26" i="2"/>
  <c r="N26" i="2"/>
  <c r="O26" i="2"/>
  <c r="P26" i="2"/>
  <c r="Q26" i="2"/>
  <c r="R26" i="2"/>
  <c r="I26" i="2"/>
  <c r="D40" i="2" l="1"/>
  <c r="T34" i="7"/>
  <c r="S34" i="7"/>
  <c r="B36" i="7"/>
  <c r="B38" i="7"/>
  <c r="B35" i="7"/>
  <c r="B33" i="7"/>
  <c r="B30" i="7"/>
  <c r="B37" i="7"/>
  <c r="B34" i="7"/>
  <c r="B28" i="2"/>
  <c r="B12" i="2"/>
  <c r="B27" i="2"/>
  <c r="B19" i="2"/>
  <c r="B11" i="2"/>
  <c r="B18" i="2"/>
  <c r="B10" i="2"/>
  <c r="B26" i="2"/>
  <c r="B25" i="2"/>
  <c r="B17" i="2"/>
  <c r="B9" i="2"/>
  <c r="B4" i="2"/>
  <c r="B24" i="2"/>
  <c r="B16" i="2"/>
  <c r="B8" i="2"/>
  <c r="B23" i="2"/>
  <c r="B15" i="2"/>
  <c r="B7" i="2"/>
  <c r="B20" i="2"/>
  <c r="B22" i="2"/>
  <c r="B14" i="2"/>
  <c r="B6" i="2"/>
  <c r="B21" i="2"/>
  <c r="B13" i="2"/>
  <c r="B47" i="13"/>
  <c r="B45" i="13"/>
  <c r="B39" i="13"/>
  <c r="B46" i="13"/>
  <c r="B44" i="13"/>
  <c r="B51" i="13"/>
  <c r="B43" i="13"/>
  <c r="B50" i="13"/>
  <c r="B42" i="13"/>
  <c r="B49" i="13"/>
  <c r="B41" i="13"/>
  <c r="B48" i="13"/>
  <c r="C19" i="2"/>
  <c r="B19" i="13" s="1"/>
  <c r="C10" i="2"/>
  <c r="B10" i="13" s="1"/>
  <c r="C25" i="2"/>
  <c r="B25" i="13" s="1"/>
  <c r="C17" i="2"/>
  <c r="B17" i="13" s="1"/>
  <c r="C9" i="2"/>
  <c r="B9" i="13" s="1"/>
  <c r="C18" i="2"/>
  <c r="B18" i="13" s="1"/>
  <c r="C24" i="2"/>
  <c r="B24" i="13" s="1"/>
  <c r="C16" i="2"/>
  <c r="B16" i="13" s="1"/>
  <c r="C8" i="2"/>
  <c r="B8" i="13" s="1"/>
  <c r="C11" i="2"/>
  <c r="B11" i="13" s="1"/>
  <c r="C26" i="2"/>
  <c r="B26" i="13" s="1"/>
  <c r="C23" i="2"/>
  <c r="B23" i="13" s="1"/>
  <c r="C15" i="2"/>
  <c r="B15" i="13" s="1"/>
  <c r="C7" i="2"/>
  <c r="B7" i="13" s="1"/>
  <c r="C6" i="2"/>
  <c r="B6" i="13" s="1"/>
  <c r="C21" i="2"/>
  <c r="B21" i="13" s="1"/>
  <c r="C13" i="2"/>
  <c r="B13" i="13" s="1"/>
  <c r="C5" i="2"/>
  <c r="B5" i="13" s="1"/>
  <c r="C22" i="2"/>
  <c r="B22" i="13" s="1"/>
  <c r="C14" i="2"/>
  <c r="B14" i="13" s="1"/>
  <c r="C28" i="2"/>
  <c r="B28" i="13" s="1"/>
  <c r="C20" i="2"/>
  <c r="B20" i="13" s="1"/>
  <c r="C12" i="2"/>
  <c r="B12" i="13" s="1"/>
  <c r="C4" i="2"/>
  <c r="B4" i="13" s="1"/>
  <c r="T26" i="2"/>
  <c r="U26" i="2"/>
  <c r="V26" i="2"/>
  <c r="W26" i="2"/>
  <c r="X26" i="2"/>
  <c r="Y26" i="2"/>
  <c r="Z26" i="2"/>
  <c r="AA26" i="2"/>
  <c r="AB26" i="2"/>
  <c r="AC26" i="2"/>
  <c r="AD26" i="2"/>
  <c r="AE26" i="2"/>
  <c r="S26" i="2"/>
  <c r="B22" i="7" l="1"/>
  <c r="D21" i="2"/>
  <c r="B9" i="7"/>
  <c r="D8" i="2"/>
  <c r="B11" i="7"/>
  <c r="D10" i="2"/>
  <c r="B7" i="7"/>
  <c r="D6" i="2"/>
  <c r="B17" i="7"/>
  <c r="D16" i="2"/>
  <c r="B19" i="7"/>
  <c r="D18" i="2"/>
  <c r="D5" i="2"/>
  <c r="B15" i="7"/>
  <c r="D14" i="2"/>
  <c r="B25" i="7"/>
  <c r="D24" i="2"/>
  <c r="B12" i="7"/>
  <c r="D11" i="2"/>
  <c r="B23" i="7"/>
  <c r="D22" i="2"/>
  <c r="B5" i="7"/>
  <c r="D4" i="2"/>
  <c r="B20" i="7"/>
  <c r="D19" i="2"/>
  <c r="B21" i="7"/>
  <c r="D20" i="2"/>
  <c r="B8" i="7"/>
  <c r="D7" i="2"/>
  <c r="B13" i="7"/>
  <c r="D12" i="2"/>
  <c r="B16" i="7"/>
  <c r="D15" i="2"/>
  <c r="B26" i="7"/>
  <c r="D25" i="2"/>
  <c r="B29" i="7"/>
  <c r="D28" i="2"/>
  <c r="B10" i="7"/>
  <c r="D9" i="2"/>
  <c r="B28" i="7"/>
  <c r="D27" i="2"/>
  <c r="B18" i="7"/>
  <c r="D17" i="2"/>
  <c r="B14" i="7"/>
  <c r="D13" i="2"/>
  <c r="B24" i="7"/>
  <c r="D23" i="2"/>
  <c r="B27" i="7"/>
  <c r="D26" i="2"/>
  <c r="B51" i="7"/>
  <c r="D50" i="2"/>
  <c r="B45" i="7"/>
  <c r="D44" i="2"/>
  <c r="B42" i="7"/>
  <c r="D41" i="2"/>
  <c r="B47" i="7"/>
  <c r="D46" i="2"/>
  <c r="B52" i="7"/>
  <c r="D51" i="2"/>
  <c r="B49" i="7"/>
  <c r="D48" i="2"/>
  <c r="B48" i="7"/>
  <c r="D47" i="2"/>
  <c r="B44" i="7"/>
  <c r="D43" i="2"/>
  <c r="B46" i="7"/>
  <c r="D45" i="2"/>
  <c r="B50" i="7"/>
  <c r="D49" i="2"/>
  <c r="B40" i="7"/>
  <c r="D39" i="2"/>
  <c r="B43" i="7"/>
  <c r="D42" i="2"/>
  <c r="U34" i="7"/>
  <c r="B61" i="10"/>
  <c r="E61" i="10" s="1"/>
  <c r="B51" i="10"/>
  <c r="E51" i="10" s="1"/>
  <c r="B41" i="10"/>
  <c r="E41" i="10" s="1"/>
  <c r="B31" i="10"/>
  <c r="E31" i="10" s="1"/>
  <c r="B21" i="10"/>
  <c r="E21" i="10" s="1"/>
  <c r="B11" i="10"/>
  <c r="E11" i="10" s="1"/>
  <c r="B4" i="10"/>
  <c r="E4" i="10" s="1"/>
  <c r="B34" i="9"/>
  <c r="E34" i="9" s="1"/>
  <c r="B24" i="9"/>
  <c r="E24" i="9" s="1"/>
  <c r="B14" i="9"/>
  <c r="E14" i="9" s="1"/>
  <c r="B4" i="9"/>
  <c r="E4" i="9" s="1"/>
  <c r="N35" i="7" l="1"/>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T42" i="7" l="1"/>
  <c r="S42" i="7"/>
  <c r="T41" i="7"/>
  <c r="S41" i="7"/>
  <c r="T40" i="7"/>
  <c r="S40" i="7"/>
  <c r="T43" i="7"/>
  <c r="S43" i="7"/>
  <c r="T39" i="7"/>
  <c r="S39" i="7"/>
  <c r="T38" i="7"/>
  <c r="S38" i="7"/>
  <c r="T37" i="7"/>
  <c r="S37" i="7"/>
  <c r="T36" i="7"/>
  <c r="S36" i="7"/>
  <c r="T35" i="7"/>
  <c r="S35" i="7"/>
  <c r="J24" i="7"/>
  <c r="J34" i="7"/>
  <c r="J44" i="7"/>
  <c r="J54" i="7"/>
  <c r="J64" i="7"/>
  <c r="J74" i="7"/>
  <c r="J17" i="7"/>
  <c r="C51" i="10"/>
  <c r="B52" i="10" s="1"/>
  <c r="E52" i="10" s="1"/>
  <c r="C41" i="10"/>
  <c r="B42" i="10" s="1"/>
  <c r="E42" i="10" s="1"/>
  <c r="C31" i="10"/>
  <c r="B32" i="10" s="1"/>
  <c r="C21" i="10"/>
  <c r="B22" i="10" s="1"/>
  <c r="C11" i="10"/>
  <c r="B12" i="10" s="1"/>
  <c r="E12" i="10" s="1"/>
  <c r="C4" i="10"/>
  <c r="B5" i="10" s="1"/>
  <c r="E5" i="10" s="1"/>
  <c r="I24" i="7"/>
  <c r="I34" i="7"/>
  <c r="I44" i="7"/>
  <c r="I14" i="7"/>
  <c r="C24" i="9"/>
  <c r="B25" i="9" s="1"/>
  <c r="E25" i="9" s="1"/>
  <c r="C14" i="9"/>
  <c r="B15" i="9" s="1"/>
  <c r="U42" i="7" l="1"/>
  <c r="J35" i="7"/>
  <c r="E22" i="10"/>
  <c r="J45" i="7"/>
  <c r="E32" i="10"/>
  <c r="I25" i="7"/>
  <c r="E15" i="9"/>
  <c r="U37" i="7"/>
  <c r="U40" i="7"/>
  <c r="U41" i="7"/>
  <c r="U43" i="7"/>
  <c r="U39" i="7"/>
  <c r="U35" i="7"/>
  <c r="U38" i="7"/>
  <c r="U36" i="7"/>
  <c r="J65" i="7"/>
  <c r="B53" i="10"/>
  <c r="E53" i="10" s="1"/>
  <c r="B43" i="10"/>
  <c r="E43" i="10" s="1"/>
  <c r="J55" i="7"/>
  <c r="B33" i="10"/>
  <c r="E33" i="10" s="1"/>
  <c r="B23" i="10"/>
  <c r="E23" i="10" s="1"/>
  <c r="B13" i="10"/>
  <c r="E13" i="10" s="1"/>
  <c r="J25" i="7"/>
  <c r="B6" i="10"/>
  <c r="E6" i="10" s="1"/>
  <c r="J18" i="7"/>
  <c r="I35" i="7"/>
  <c r="B26" i="9"/>
  <c r="E26" i="9" s="1"/>
  <c r="B16" i="9"/>
  <c r="E16" i="9" s="1"/>
  <c r="H94" i="7"/>
  <c r="G94" i="7"/>
  <c r="F94" i="7"/>
  <c r="E94" i="7"/>
  <c r="D94" i="7"/>
  <c r="C94" i="7"/>
  <c r="H93" i="7"/>
  <c r="G93" i="7"/>
  <c r="F93" i="7"/>
  <c r="E93" i="7"/>
  <c r="D93" i="7"/>
  <c r="C93" i="7"/>
  <c r="H92" i="7"/>
  <c r="G92" i="7"/>
  <c r="F92" i="7"/>
  <c r="E92" i="7"/>
  <c r="D92" i="7"/>
  <c r="C92" i="7"/>
  <c r="H91" i="7"/>
  <c r="G91" i="7"/>
  <c r="F91" i="7"/>
  <c r="E91" i="7"/>
  <c r="D91" i="7"/>
  <c r="C91" i="7"/>
  <c r="H90" i="7"/>
  <c r="G90" i="7"/>
  <c r="F90" i="7"/>
  <c r="E90" i="7"/>
  <c r="D90" i="7"/>
  <c r="C90" i="7"/>
  <c r="H89" i="7"/>
  <c r="G89" i="7"/>
  <c r="F89" i="7"/>
  <c r="E89" i="7"/>
  <c r="D89" i="7"/>
  <c r="C89" i="7"/>
  <c r="H88" i="7"/>
  <c r="G88" i="7"/>
  <c r="F88" i="7"/>
  <c r="E88" i="7"/>
  <c r="D88" i="7"/>
  <c r="C88" i="7"/>
  <c r="H87" i="7"/>
  <c r="G87" i="7"/>
  <c r="F87" i="7"/>
  <c r="E87" i="7"/>
  <c r="D87" i="7"/>
  <c r="C87" i="7"/>
  <c r="H86" i="7"/>
  <c r="G86" i="7"/>
  <c r="F86" i="7"/>
  <c r="E86" i="7"/>
  <c r="D86" i="7"/>
  <c r="C86" i="7"/>
  <c r="H85" i="7"/>
  <c r="G85" i="7"/>
  <c r="F85" i="7"/>
  <c r="E85" i="7"/>
  <c r="D85" i="7"/>
  <c r="C85" i="7"/>
  <c r="H84" i="7"/>
  <c r="G84" i="7"/>
  <c r="F84" i="7"/>
  <c r="E84" i="7"/>
  <c r="D84" i="7"/>
  <c r="C84" i="7"/>
  <c r="H83" i="7"/>
  <c r="G83" i="7"/>
  <c r="F83" i="7"/>
  <c r="E83" i="7"/>
  <c r="D83" i="7"/>
  <c r="C83" i="7"/>
  <c r="H82" i="7"/>
  <c r="G82" i="7"/>
  <c r="F82" i="7"/>
  <c r="E82" i="7"/>
  <c r="D82" i="7"/>
  <c r="C82" i="7"/>
  <c r="H81" i="7"/>
  <c r="G81" i="7"/>
  <c r="F81" i="7"/>
  <c r="E81" i="7"/>
  <c r="D81" i="7"/>
  <c r="C81" i="7"/>
  <c r="H80" i="7"/>
  <c r="G80" i="7"/>
  <c r="F80" i="7"/>
  <c r="E80" i="7"/>
  <c r="D80" i="7"/>
  <c r="C80" i="7"/>
  <c r="H79" i="7"/>
  <c r="G79" i="7"/>
  <c r="F79" i="7"/>
  <c r="E79" i="7"/>
  <c r="D79" i="7"/>
  <c r="C79" i="7"/>
  <c r="H78" i="7"/>
  <c r="G78" i="7"/>
  <c r="F78" i="7"/>
  <c r="E78" i="7"/>
  <c r="D78" i="7"/>
  <c r="C78" i="7"/>
  <c r="H77" i="7"/>
  <c r="G77" i="7"/>
  <c r="F77" i="7"/>
  <c r="E77" i="7"/>
  <c r="D77" i="7"/>
  <c r="C77" i="7"/>
  <c r="H76" i="7"/>
  <c r="G76" i="7"/>
  <c r="F76" i="7"/>
  <c r="E76" i="7"/>
  <c r="D76" i="7"/>
  <c r="C76" i="7"/>
  <c r="H75" i="7"/>
  <c r="G75" i="7"/>
  <c r="F75" i="7"/>
  <c r="E75" i="7"/>
  <c r="D75" i="7"/>
  <c r="C75" i="7"/>
  <c r="H74" i="7"/>
  <c r="G74" i="7"/>
  <c r="F74" i="7"/>
  <c r="E74" i="7"/>
  <c r="D74" i="7"/>
  <c r="C74" i="7"/>
  <c r="H73" i="7"/>
  <c r="G73" i="7"/>
  <c r="F73" i="7"/>
  <c r="E73" i="7"/>
  <c r="D73" i="7"/>
  <c r="C73" i="7"/>
  <c r="H72" i="7"/>
  <c r="G72" i="7"/>
  <c r="F72" i="7"/>
  <c r="E72" i="7"/>
  <c r="D72" i="7"/>
  <c r="C72" i="7"/>
  <c r="H71" i="7"/>
  <c r="G71" i="7"/>
  <c r="F71" i="7"/>
  <c r="E71" i="7"/>
  <c r="D71" i="7"/>
  <c r="C71" i="7"/>
  <c r="H70" i="7"/>
  <c r="G70" i="7"/>
  <c r="F70" i="7"/>
  <c r="E70" i="7"/>
  <c r="D70" i="7"/>
  <c r="C70" i="7"/>
  <c r="H69" i="7"/>
  <c r="G69" i="7"/>
  <c r="F69" i="7"/>
  <c r="E69" i="7"/>
  <c r="D69" i="7"/>
  <c r="C69" i="7"/>
  <c r="H68" i="7"/>
  <c r="G68" i="7"/>
  <c r="F68" i="7"/>
  <c r="E68" i="7"/>
  <c r="D68" i="7"/>
  <c r="C68" i="7"/>
  <c r="H67" i="7"/>
  <c r="G67" i="7"/>
  <c r="F67" i="7"/>
  <c r="E67" i="7"/>
  <c r="D67" i="7"/>
  <c r="C67" i="7"/>
  <c r="H66" i="7"/>
  <c r="G66" i="7"/>
  <c r="F66" i="7"/>
  <c r="E66" i="7"/>
  <c r="D66" i="7"/>
  <c r="C66" i="7"/>
  <c r="H65" i="7"/>
  <c r="G65" i="7"/>
  <c r="F65" i="7"/>
  <c r="E65" i="7"/>
  <c r="D65" i="7"/>
  <c r="C65" i="7"/>
  <c r="H64" i="7"/>
  <c r="G64" i="7"/>
  <c r="F64" i="7"/>
  <c r="E64" i="7"/>
  <c r="D64" i="7"/>
  <c r="C64" i="7"/>
  <c r="H63" i="7"/>
  <c r="G63" i="7"/>
  <c r="F63" i="7"/>
  <c r="E63" i="7"/>
  <c r="D63" i="7"/>
  <c r="C63" i="7"/>
  <c r="H62" i="7"/>
  <c r="G62" i="7"/>
  <c r="F62" i="7"/>
  <c r="E62" i="7"/>
  <c r="D62" i="7"/>
  <c r="C62" i="7"/>
  <c r="H61" i="7"/>
  <c r="G61" i="7"/>
  <c r="F61" i="7"/>
  <c r="E61" i="7"/>
  <c r="D61" i="7"/>
  <c r="C61" i="7"/>
  <c r="H60" i="7"/>
  <c r="G60" i="7"/>
  <c r="F60" i="7"/>
  <c r="E60" i="7"/>
  <c r="D60" i="7"/>
  <c r="C60" i="7"/>
  <c r="H59" i="7"/>
  <c r="G59" i="7"/>
  <c r="F59" i="7"/>
  <c r="E59" i="7"/>
  <c r="D59" i="7"/>
  <c r="C59" i="7"/>
  <c r="H58" i="7"/>
  <c r="G58" i="7"/>
  <c r="F58" i="7"/>
  <c r="E58" i="7"/>
  <c r="D58" i="7"/>
  <c r="C58" i="7"/>
  <c r="H57" i="7"/>
  <c r="G57" i="7"/>
  <c r="F57" i="7"/>
  <c r="E57" i="7"/>
  <c r="D57" i="7"/>
  <c r="C57" i="7"/>
  <c r="H56" i="7"/>
  <c r="G56" i="7"/>
  <c r="F56" i="7"/>
  <c r="E56" i="7"/>
  <c r="D56" i="7"/>
  <c r="C56" i="7"/>
  <c r="H55" i="7"/>
  <c r="G55" i="7"/>
  <c r="F55" i="7"/>
  <c r="E55" i="7"/>
  <c r="D55" i="7"/>
  <c r="C55" i="7"/>
  <c r="H54" i="7"/>
  <c r="G54" i="7"/>
  <c r="F54" i="7"/>
  <c r="E54" i="7"/>
  <c r="D54" i="7"/>
  <c r="C54" i="7"/>
  <c r="H53" i="7"/>
  <c r="G53" i="7"/>
  <c r="F53" i="7"/>
  <c r="E53" i="7"/>
  <c r="D53" i="7"/>
  <c r="C53" i="7"/>
  <c r="H52" i="7"/>
  <c r="G52" i="7"/>
  <c r="F52" i="7"/>
  <c r="E52" i="7"/>
  <c r="D52" i="7"/>
  <c r="C52" i="7"/>
  <c r="H51" i="7"/>
  <c r="G51" i="7"/>
  <c r="F51" i="7"/>
  <c r="E51" i="7"/>
  <c r="D51" i="7"/>
  <c r="C51" i="7"/>
  <c r="H50" i="7"/>
  <c r="G50" i="7"/>
  <c r="F50" i="7"/>
  <c r="E50" i="7"/>
  <c r="D50" i="7"/>
  <c r="C50" i="7"/>
  <c r="H49" i="7"/>
  <c r="G49" i="7"/>
  <c r="F49" i="7"/>
  <c r="E49" i="7"/>
  <c r="D49" i="7"/>
  <c r="C49" i="7"/>
  <c r="H48" i="7"/>
  <c r="G48" i="7"/>
  <c r="F48" i="7"/>
  <c r="E48" i="7"/>
  <c r="D48" i="7"/>
  <c r="C48" i="7"/>
  <c r="H47" i="7"/>
  <c r="G47" i="7"/>
  <c r="F47" i="7"/>
  <c r="E47" i="7"/>
  <c r="D47" i="7"/>
  <c r="C47" i="7"/>
  <c r="H46" i="7"/>
  <c r="G46" i="7"/>
  <c r="F46" i="7"/>
  <c r="E46" i="7"/>
  <c r="D46" i="7"/>
  <c r="C46" i="7"/>
  <c r="H45" i="7"/>
  <c r="G45" i="7"/>
  <c r="F45" i="7"/>
  <c r="E45" i="7"/>
  <c r="D45" i="7"/>
  <c r="C45" i="7"/>
  <c r="C3" i="4"/>
  <c r="C23" i="4"/>
  <c r="C33" i="4"/>
  <c r="C43" i="4"/>
  <c r="C53" i="4"/>
  <c r="B3" i="4"/>
  <c r="K44" i="7" s="1"/>
  <c r="B23" i="6"/>
  <c r="L74" i="7" s="1"/>
  <c r="J10" i="4"/>
  <c r="B33" i="4"/>
  <c r="K74" i="7" s="1"/>
  <c r="B43" i="4"/>
  <c r="K84" i="7" s="1"/>
  <c r="T44" i="7" l="1"/>
  <c r="S44" i="7"/>
  <c r="T74" i="7"/>
  <c r="S74" i="7"/>
  <c r="M11" i="4"/>
  <c r="C44" i="4" s="1"/>
  <c r="L11" i="4"/>
  <c r="C34" i="4" s="1"/>
  <c r="B54" i="10"/>
  <c r="E54" i="10" s="1"/>
  <c r="J66" i="7"/>
  <c r="B44" i="10"/>
  <c r="E44" i="10" s="1"/>
  <c r="J56" i="7"/>
  <c r="B34" i="10"/>
  <c r="E34" i="10" s="1"/>
  <c r="J46" i="7"/>
  <c r="B24" i="10"/>
  <c r="E24" i="10" s="1"/>
  <c r="J36" i="7"/>
  <c r="B14" i="10"/>
  <c r="E14" i="10" s="1"/>
  <c r="J26" i="7"/>
  <c r="B7" i="10"/>
  <c r="E7" i="10" s="1"/>
  <c r="J19" i="7"/>
  <c r="B27" i="9"/>
  <c r="E27" i="9" s="1"/>
  <c r="I36" i="7"/>
  <c r="B17" i="9"/>
  <c r="E17" i="9" s="1"/>
  <c r="I26" i="7"/>
  <c r="I10" i="4"/>
  <c r="B4" i="4" s="1"/>
  <c r="K45" i="7" s="1"/>
  <c r="R54" i="7"/>
  <c r="Q54" i="7"/>
  <c r="R66" i="7"/>
  <c r="Q66" i="7"/>
  <c r="R74" i="7"/>
  <c r="Q74" i="7"/>
  <c r="R94" i="7"/>
  <c r="Q94" i="7"/>
  <c r="R45" i="7"/>
  <c r="Q45" i="7"/>
  <c r="R49" i="7"/>
  <c r="Q49" i="7"/>
  <c r="R65" i="7"/>
  <c r="Q65" i="7"/>
  <c r="Q69" i="7"/>
  <c r="R69" i="7"/>
  <c r="Q77" i="7"/>
  <c r="R77" i="7"/>
  <c r="R81" i="7"/>
  <c r="Q81" i="7"/>
  <c r="Q85" i="7"/>
  <c r="R85" i="7"/>
  <c r="R89" i="7"/>
  <c r="Q89" i="7"/>
  <c r="Q93" i="7"/>
  <c r="R93" i="7"/>
  <c r="R86" i="7"/>
  <c r="Q86" i="7"/>
  <c r="Q90" i="7"/>
  <c r="R90" i="7"/>
  <c r="Q53" i="7"/>
  <c r="R53" i="7"/>
  <c r="R73" i="7"/>
  <c r="Q73" i="7"/>
  <c r="Q52" i="7"/>
  <c r="R52" i="7"/>
  <c r="R56" i="7"/>
  <c r="Q56" i="7"/>
  <c r="Q60" i="7"/>
  <c r="R60" i="7"/>
  <c r="Q64" i="7"/>
  <c r="R64" i="7"/>
  <c r="R68" i="7"/>
  <c r="Q68" i="7"/>
  <c r="R72" i="7"/>
  <c r="Q72" i="7"/>
  <c r="Q76" i="7"/>
  <c r="R76" i="7"/>
  <c r="Q80" i="7"/>
  <c r="R80" i="7"/>
  <c r="Q84" i="7"/>
  <c r="R84" i="7"/>
  <c r="R62" i="7"/>
  <c r="Q62" i="7"/>
  <c r="R57" i="7"/>
  <c r="Q57" i="7"/>
  <c r="Q61" i="7"/>
  <c r="R61" i="7"/>
  <c r="R48" i="7"/>
  <c r="Q48" i="7"/>
  <c r="R88" i="7"/>
  <c r="Q88" i="7"/>
  <c r="R92" i="7"/>
  <c r="Q92" i="7"/>
  <c r="R50" i="7"/>
  <c r="Q50" i="7"/>
  <c r="R46" i="7"/>
  <c r="Q46" i="7"/>
  <c r="R58" i="7"/>
  <c r="Q58" i="7"/>
  <c r="R70" i="7"/>
  <c r="Q70" i="7"/>
  <c r="R78" i="7"/>
  <c r="Q78" i="7"/>
  <c r="R47" i="7"/>
  <c r="Q47" i="7"/>
  <c r="R51" i="7"/>
  <c r="Q51" i="7"/>
  <c r="R55" i="7"/>
  <c r="Q55" i="7"/>
  <c r="R59" i="7"/>
  <c r="Q59" i="7"/>
  <c r="R63" i="7"/>
  <c r="Q63" i="7"/>
  <c r="R67" i="7"/>
  <c r="Q67" i="7"/>
  <c r="R71" i="7"/>
  <c r="Q71" i="7"/>
  <c r="R75" i="7"/>
  <c r="Q75" i="7"/>
  <c r="R79" i="7"/>
  <c r="Q79" i="7"/>
  <c r="R83" i="7"/>
  <c r="Q83" i="7"/>
  <c r="R87" i="7"/>
  <c r="Q87" i="7"/>
  <c r="R91" i="7"/>
  <c r="Q91" i="7"/>
  <c r="R82" i="7"/>
  <c r="Q82" i="7"/>
  <c r="I11" i="4"/>
  <c r="C4" i="4" s="1"/>
  <c r="C13" i="4"/>
  <c r="B13" i="4"/>
  <c r="K54" i="7" s="1"/>
  <c r="K11" i="4"/>
  <c r="C24" i="4" s="1"/>
  <c r="J11" i="4"/>
  <c r="M10" i="4"/>
  <c r="B44" i="4" s="1"/>
  <c r="K85" i="7" s="1"/>
  <c r="H8" i="6"/>
  <c r="B4" i="6" s="1"/>
  <c r="L55" i="7" s="1"/>
  <c r="B53" i="4"/>
  <c r="K94" i="7" s="1"/>
  <c r="L10" i="4"/>
  <c r="B34" i="4" s="1"/>
  <c r="K75" i="7" s="1"/>
  <c r="B13" i="6"/>
  <c r="L64" i="7" s="1"/>
  <c r="J8" i="6"/>
  <c r="B24" i="6" s="1"/>
  <c r="L75" i="7" s="1"/>
  <c r="B23" i="4"/>
  <c r="K64" i="7" s="1"/>
  <c r="K8" i="6"/>
  <c r="I8" i="6"/>
  <c r="K10" i="4"/>
  <c r="B33" i="6"/>
  <c r="B43" i="6"/>
  <c r="L94" i="7" s="1"/>
  <c r="L84" i="7" l="1"/>
  <c r="T84" i="7" s="1"/>
  <c r="U44" i="7"/>
  <c r="T54" i="7"/>
  <c r="S54" i="7"/>
  <c r="T94" i="7"/>
  <c r="S94" i="7"/>
  <c r="U74" i="7"/>
  <c r="T64" i="7"/>
  <c r="S64" i="7"/>
  <c r="B55" i="10"/>
  <c r="E55" i="10" s="1"/>
  <c r="J67" i="7"/>
  <c r="B45" i="10"/>
  <c r="E45" i="10" s="1"/>
  <c r="J57" i="7"/>
  <c r="B35" i="10"/>
  <c r="E35" i="10" s="1"/>
  <c r="J47" i="7"/>
  <c r="B25" i="10"/>
  <c r="E25" i="10" s="1"/>
  <c r="J37" i="7"/>
  <c r="B15" i="10"/>
  <c r="E15" i="10" s="1"/>
  <c r="J27" i="7"/>
  <c r="B8" i="10"/>
  <c r="E8" i="10" s="1"/>
  <c r="J20" i="7"/>
  <c r="B28" i="9"/>
  <c r="E28" i="9" s="1"/>
  <c r="I37" i="7"/>
  <c r="B18" i="9"/>
  <c r="E18" i="9" s="1"/>
  <c r="I27" i="7"/>
  <c r="C5" i="4"/>
  <c r="B45" i="4"/>
  <c r="K86" i="7" s="1"/>
  <c r="B14" i="4"/>
  <c r="K55" i="7" s="1"/>
  <c r="C35" i="4"/>
  <c r="C14" i="4"/>
  <c r="C25" i="4"/>
  <c r="B5" i="4"/>
  <c r="K46" i="7" s="1"/>
  <c r="C45" i="4"/>
  <c r="B25" i="6"/>
  <c r="L76" i="7" s="1"/>
  <c r="T75" i="7"/>
  <c r="B5" i="6"/>
  <c r="L56" i="7" s="1"/>
  <c r="B14" i="6"/>
  <c r="L65" i="7" s="1"/>
  <c r="B35" i="4"/>
  <c r="K76" i="7" s="1"/>
  <c r="B34" i="6"/>
  <c r="L85" i="7" s="1"/>
  <c r="B24" i="4"/>
  <c r="K65" i="7" s="1"/>
  <c r="S84" i="7" l="1"/>
  <c r="U84" i="7" s="1"/>
  <c r="B15" i="4"/>
  <c r="K56" i="7" s="1"/>
  <c r="U54" i="7"/>
  <c r="U64" i="7"/>
  <c r="U94" i="7"/>
  <c r="S55" i="7"/>
  <c r="S75" i="7"/>
  <c r="U75" i="7" s="1"/>
  <c r="T45" i="7"/>
  <c r="S45" i="7"/>
  <c r="T55" i="7"/>
  <c r="B56" i="10"/>
  <c r="E56" i="10" s="1"/>
  <c r="J68" i="7"/>
  <c r="B46" i="10"/>
  <c r="E46" i="10" s="1"/>
  <c r="J58" i="7"/>
  <c r="B36" i="10"/>
  <c r="E36" i="10" s="1"/>
  <c r="J48" i="7"/>
  <c r="B26" i="10"/>
  <c r="E26" i="10" s="1"/>
  <c r="J38" i="7"/>
  <c r="B16" i="10"/>
  <c r="E16" i="10" s="1"/>
  <c r="J28" i="7"/>
  <c r="B9" i="10"/>
  <c r="E9" i="10" s="1"/>
  <c r="J21" i="7"/>
  <c r="B29" i="9"/>
  <c r="E29" i="9" s="1"/>
  <c r="I38" i="7"/>
  <c r="B19" i="9"/>
  <c r="E19" i="9" s="1"/>
  <c r="I28" i="7"/>
  <c r="C36" i="4"/>
  <c r="B36" i="4"/>
  <c r="K77" i="7" s="1"/>
  <c r="B6" i="4"/>
  <c r="K47" i="7" s="1"/>
  <c r="C46" i="4"/>
  <c r="C26" i="4"/>
  <c r="B46" i="4"/>
  <c r="K87" i="7" s="1"/>
  <c r="C6" i="4"/>
  <c r="C15" i="4"/>
  <c r="B35" i="6"/>
  <c r="L86" i="7" s="1"/>
  <c r="S85" i="7"/>
  <c r="B26" i="6"/>
  <c r="L77" i="7" s="1"/>
  <c r="B15" i="6"/>
  <c r="L66" i="7" s="1"/>
  <c r="T65" i="7"/>
  <c r="B6" i="6"/>
  <c r="L57" i="7" s="1"/>
  <c r="B25" i="4"/>
  <c r="K66" i="7" s="1"/>
  <c r="B16" i="4" l="1"/>
  <c r="K57" i="7" s="1"/>
  <c r="U45" i="7"/>
  <c r="S65" i="7"/>
  <c r="U65" i="7" s="1"/>
  <c r="T85" i="7"/>
  <c r="U85" i="7" s="1"/>
  <c r="S76" i="7"/>
  <c r="T46" i="7"/>
  <c r="S46" i="7"/>
  <c r="T56" i="7"/>
  <c r="S56" i="7"/>
  <c r="U55" i="7"/>
  <c r="T76" i="7"/>
  <c r="B57" i="10"/>
  <c r="E57" i="10" s="1"/>
  <c r="J69" i="7"/>
  <c r="B47" i="10"/>
  <c r="E47" i="10" s="1"/>
  <c r="J59" i="7"/>
  <c r="B37" i="10"/>
  <c r="E37" i="10" s="1"/>
  <c r="J49" i="7"/>
  <c r="B27" i="10"/>
  <c r="E27" i="10" s="1"/>
  <c r="J39" i="7"/>
  <c r="B17" i="10"/>
  <c r="E17" i="10" s="1"/>
  <c r="J29" i="7"/>
  <c r="B10" i="10"/>
  <c r="J22" i="7"/>
  <c r="B30" i="9"/>
  <c r="E30" i="9" s="1"/>
  <c r="I39" i="7"/>
  <c r="B20" i="9"/>
  <c r="E20" i="9" s="1"/>
  <c r="I29" i="7"/>
  <c r="B37" i="4"/>
  <c r="K78" i="7" s="1"/>
  <c r="C7" i="4"/>
  <c r="B47" i="4"/>
  <c r="K88" i="7" s="1"/>
  <c r="C27" i="4"/>
  <c r="C16" i="4"/>
  <c r="B7" i="4"/>
  <c r="K48" i="7" s="1"/>
  <c r="C47" i="4"/>
  <c r="C37" i="4"/>
  <c r="B36" i="6"/>
  <c r="L87" i="7" s="1"/>
  <c r="T86" i="7"/>
  <c r="B27" i="6"/>
  <c r="L78" i="7" s="1"/>
  <c r="T77" i="7"/>
  <c r="B16" i="6"/>
  <c r="L67" i="7" s="1"/>
  <c r="T66" i="7"/>
  <c r="B7" i="6"/>
  <c r="L58" i="7" s="1"/>
  <c r="B26" i="4"/>
  <c r="K67" i="7" s="1"/>
  <c r="J23" i="7" l="1"/>
  <c r="E10" i="10"/>
  <c r="B38" i="4"/>
  <c r="K79" i="7" s="1"/>
  <c r="S57" i="7"/>
  <c r="B17" i="4"/>
  <c r="K58" i="7" s="1"/>
  <c r="U76" i="7"/>
  <c r="U46" i="7"/>
  <c r="S66" i="7"/>
  <c r="U66" i="7" s="1"/>
  <c r="S77" i="7"/>
  <c r="U77" i="7" s="1"/>
  <c r="T47" i="7"/>
  <c r="S47" i="7"/>
  <c r="S86" i="7"/>
  <c r="U86" i="7" s="1"/>
  <c r="U56" i="7"/>
  <c r="B58" i="10"/>
  <c r="E58" i="10" s="1"/>
  <c r="J70" i="7"/>
  <c r="B48" i="10"/>
  <c r="E48" i="10" s="1"/>
  <c r="J60" i="7"/>
  <c r="B38" i="10"/>
  <c r="E38" i="10" s="1"/>
  <c r="J50" i="7"/>
  <c r="B28" i="10"/>
  <c r="E28" i="10" s="1"/>
  <c r="J40" i="7"/>
  <c r="B18" i="10"/>
  <c r="E18" i="10" s="1"/>
  <c r="J30" i="7"/>
  <c r="B31" i="9"/>
  <c r="E31" i="9" s="1"/>
  <c r="I40" i="7"/>
  <c r="B21" i="9"/>
  <c r="E21" i="9" s="1"/>
  <c r="I30" i="7"/>
  <c r="C38" i="4"/>
  <c r="C28" i="4"/>
  <c r="C17" i="4"/>
  <c r="B48" i="4"/>
  <c r="K89" i="7" s="1"/>
  <c r="C48" i="4"/>
  <c r="B8" i="4"/>
  <c r="K49" i="7" s="1"/>
  <c r="C8" i="4"/>
  <c r="B37" i="6"/>
  <c r="L88" i="7" s="1"/>
  <c r="S87" i="7"/>
  <c r="B28" i="6"/>
  <c r="L79" i="7" s="1"/>
  <c r="T78" i="7"/>
  <c r="B17" i="6"/>
  <c r="L68" i="7" s="1"/>
  <c r="T67" i="7"/>
  <c r="B8" i="6"/>
  <c r="L59" i="7" s="1"/>
  <c r="B27" i="4"/>
  <c r="K68" i="7" s="1"/>
  <c r="J32" i="2"/>
  <c r="K32" i="2"/>
  <c r="L32" i="2"/>
  <c r="M32" i="2"/>
  <c r="N32" i="2"/>
  <c r="O32" i="2"/>
  <c r="P32" i="2"/>
  <c r="Q32" i="2"/>
  <c r="R32" i="2"/>
  <c r="S32" i="2"/>
  <c r="T32" i="2"/>
  <c r="U32" i="2"/>
  <c r="V32" i="2"/>
  <c r="W32" i="2"/>
  <c r="X32" i="2"/>
  <c r="Y32" i="2"/>
  <c r="Z32" i="2"/>
  <c r="AA32" i="2"/>
  <c r="AB32" i="2"/>
  <c r="AC32" i="2"/>
  <c r="AD32" i="2"/>
  <c r="AE32" i="2"/>
  <c r="AF32" i="2"/>
  <c r="AG32" i="2"/>
  <c r="I32" i="2"/>
  <c r="B39" i="4" l="1"/>
  <c r="K80" i="7" s="1"/>
  <c r="T57" i="7"/>
  <c r="U57" i="7" s="1"/>
  <c r="S58" i="7"/>
  <c r="B18" i="4"/>
  <c r="K59" i="7" s="1"/>
  <c r="U47" i="7"/>
  <c r="T87" i="7"/>
  <c r="U87" i="7" s="1"/>
  <c r="S78" i="7"/>
  <c r="U78" i="7" s="1"/>
  <c r="T58" i="7"/>
  <c r="S67" i="7"/>
  <c r="U67" i="7" s="1"/>
  <c r="T48" i="7"/>
  <c r="S48" i="7"/>
  <c r="B59" i="10"/>
  <c r="E59" i="10" s="1"/>
  <c r="J71" i="7"/>
  <c r="B49" i="10"/>
  <c r="E49" i="10" s="1"/>
  <c r="J61" i="7"/>
  <c r="B39" i="10"/>
  <c r="E39" i="10" s="1"/>
  <c r="J51" i="7"/>
  <c r="B29" i="10"/>
  <c r="E29" i="10" s="1"/>
  <c r="J41" i="7"/>
  <c r="B19" i="10"/>
  <c r="E19" i="10" s="1"/>
  <c r="J31" i="7"/>
  <c r="B32" i="9"/>
  <c r="E32" i="9" s="1"/>
  <c r="I41" i="7"/>
  <c r="B22" i="9"/>
  <c r="E22" i="9" s="1"/>
  <c r="I31" i="7"/>
  <c r="C9" i="4"/>
  <c r="C18" i="4"/>
  <c r="B49" i="4"/>
  <c r="K90" i="7" s="1"/>
  <c r="C29" i="4"/>
  <c r="B9" i="4"/>
  <c r="K50" i="7" s="1"/>
  <c r="C49" i="4"/>
  <c r="C39" i="4"/>
  <c r="B38" i="6"/>
  <c r="L89" i="7" s="1"/>
  <c r="S88" i="7"/>
  <c r="B29" i="6"/>
  <c r="L80" i="7" s="1"/>
  <c r="B18" i="6"/>
  <c r="L69" i="7" s="1"/>
  <c r="T68" i="7"/>
  <c r="B9" i="6"/>
  <c r="L60" i="7" s="1"/>
  <c r="B28" i="4"/>
  <c r="K69" i="7" s="1"/>
  <c r="B40" i="4" l="1"/>
  <c r="K81" i="7" s="1"/>
  <c r="U58" i="7"/>
  <c r="B19" i="4"/>
  <c r="K60" i="7" s="1"/>
  <c r="U48" i="7"/>
  <c r="S68" i="7"/>
  <c r="U68" i="7" s="1"/>
  <c r="T79" i="7"/>
  <c r="S79" i="7"/>
  <c r="T59" i="7"/>
  <c r="S59" i="7"/>
  <c r="T49" i="7"/>
  <c r="S49" i="7"/>
  <c r="T88" i="7"/>
  <c r="U88" i="7" s="1"/>
  <c r="B60" i="10"/>
  <c r="J72" i="7"/>
  <c r="B50" i="10"/>
  <c r="J62" i="7"/>
  <c r="B40" i="10"/>
  <c r="J52" i="7"/>
  <c r="B30" i="10"/>
  <c r="J42" i="7"/>
  <c r="B20" i="10"/>
  <c r="J32" i="7"/>
  <c r="B33" i="9"/>
  <c r="I42" i="7"/>
  <c r="B23" i="9"/>
  <c r="I32" i="7"/>
  <c r="B50" i="4"/>
  <c r="K91" i="7" s="1"/>
  <c r="C40" i="4"/>
  <c r="C50" i="4"/>
  <c r="C19" i="4"/>
  <c r="C30" i="4"/>
  <c r="B10" i="4"/>
  <c r="K51" i="7" s="1"/>
  <c r="C10" i="4"/>
  <c r="B39" i="6"/>
  <c r="L90" i="7" s="1"/>
  <c r="T89" i="7"/>
  <c r="B30" i="6"/>
  <c r="L81" i="7" s="1"/>
  <c r="B19" i="6"/>
  <c r="L70" i="7" s="1"/>
  <c r="T69" i="7"/>
  <c r="B10" i="6"/>
  <c r="L61" i="7" s="1"/>
  <c r="B29" i="4"/>
  <c r="K70" i="7" s="1"/>
  <c r="J33" i="7" l="1"/>
  <c r="E20" i="10"/>
  <c r="J63" i="7"/>
  <c r="E50" i="10"/>
  <c r="J73" i="7"/>
  <c r="E60" i="10"/>
  <c r="J43" i="7"/>
  <c r="E30" i="10"/>
  <c r="J53" i="7"/>
  <c r="E40" i="10"/>
  <c r="I33" i="7"/>
  <c r="E23" i="9"/>
  <c r="I43" i="7"/>
  <c r="E33" i="9"/>
  <c r="S89" i="7"/>
  <c r="U89" i="7" s="1"/>
  <c r="B41" i="4"/>
  <c r="K82" i="7" s="1"/>
  <c r="B20" i="4"/>
  <c r="K61" i="7" s="1"/>
  <c r="U59" i="7"/>
  <c r="U79" i="7"/>
  <c r="S69" i="7"/>
  <c r="U69" i="7" s="1"/>
  <c r="U49" i="7"/>
  <c r="T80" i="7"/>
  <c r="S80" i="7"/>
  <c r="T50" i="7"/>
  <c r="S50" i="7"/>
  <c r="T60" i="7"/>
  <c r="S60" i="7"/>
  <c r="C51" i="4"/>
  <c r="C20" i="4"/>
  <c r="C11" i="4"/>
  <c r="B11" i="4"/>
  <c r="K52" i="7" s="1"/>
  <c r="C41" i="4"/>
  <c r="B51" i="4"/>
  <c r="K92" i="7" s="1"/>
  <c r="C31" i="4"/>
  <c r="B40" i="6"/>
  <c r="L91" i="7" s="1"/>
  <c r="T90" i="7"/>
  <c r="B31" i="6"/>
  <c r="L82" i="7" s="1"/>
  <c r="B20" i="6"/>
  <c r="L71" i="7" s="1"/>
  <c r="T70" i="7"/>
  <c r="B11" i="6"/>
  <c r="L62" i="7" s="1"/>
  <c r="B30" i="4"/>
  <c r="K71" i="7" s="1"/>
  <c r="B42" i="4" l="1"/>
  <c r="K83" i="7" s="1"/>
  <c r="B21" i="4"/>
  <c r="K62" i="7" s="1"/>
  <c r="U50" i="7"/>
  <c r="U80" i="7"/>
  <c r="S70" i="7"/>
  <c r="U70" i="7" s="1"/>
  <c r="U60" i="7"/>
  <c r="T81" i="7"/>
  <c r="S81" i="7"/>
  <c r="S90" i="7"/>
  <c r="U90" i="7" s="1"/>
  <c r="T51" i="7"/>
  <c r="S51" i="7"/>
  <c r="T61" i="7"/>
  <c r="S61" i="7"/>
  <c r="B52" i="4"/>
  <c r="K93" i="7" s="1"/>
  <c r="C12" i="4"/>
  <c r="C21" i="4"/>
  <c r="B12" i="4"/>
  <c r="K53" i="7" s="1"/>
  <c r="C32" i="4"/>
  <c r="C42" i="4"/>
  <c r="C52" i="4"/>
  <c r="B41" i="6"/>
  <c r="L92" i="7" s="1"/>
  <c r="T91" i="7"/>
  <c r="B32" i="6"/>
  <c r="L83" i="7" s="1"/>
  <c r="B21" i="6"/>
  <c r="L72" i="7" s="1"/>
  <c r="T71" i="7"/>
  <c r="B12" i="6"/>
  <c r="L63" i="7" s="1"/>
  <c r="B31" i="4"/>
  <c r="K72" i="7" s="1"/>
  <c r="T83" i="7" l="1"/>
  <c r="B22" i="4"/>
  <c r="U51" i="7"/>
  <c r="U61" i="7"/>
  <c r="S71" i="7"/>
  <c r="U71" i="7" s="1"/>
  <c r="U81" i="7"/>
  <c r="T62" i="7"/>
  <c r="S62" i="7"/>
  <c r="T82" i="7"/>
  <c r="S82" i="7"/>
  <c r="T53" i="7"/>
  <c r="S53" i="7"/>
  <c r="S83" i="7"/>
  <c r="S91" i="7"/>
  <c r="U91" i="7" s="1"/>
  <c r="T52" i="7"/>
  <c r="S52" i="7"/>
  <c r="C22" i="4"/>
  <c r="B42" i="6"/>
  <c r="T92" i="7"/>
  <c r="B22" i="6"/>
  <c r="L73" i="7" s="1"/>
  <c r="T72" i="7"/>
  <c r="B32" i="4"/>
  <c r="K73" i="7" s="1"/>
  <c r="C4" i="9"/>
  <c r="B5" i="9" s="1"/>
  <c r="E5" i="9" s="1"/>
  <c r="L93" i="7" l="1"/>
  <c r="S93" i="7" s="1"/>
  <c r="U83" i="7"/>
  <c r="K63" i="7"/>
  <c r="S63" i="7" s="1"/>
  <c r="U62" i="7"/>
  <c r="U53" i="7"/>
  <c r="S92" i="7"/>
  <c r="U92" i="7" s="1"/>
  <c r="U82" i="7"/>
  <c r="S72" i="7"/>
  <c r="U72" i="7" s="1"/>
  <c r="U52" i="7"/>
  <c r="T73" i="7"/>
  <c r="S73" i="7"/>
  <c r="B6" i="9"/>
  <c r="E6" i="9" s="1"/>
  <c r="I15" i="7"/>
  <c r="T93" i="7" l="1"/>
  <c r="U93" i="7" s="1"/>
  <c r="T63" i="7"/>
  <c r="U63" i="7" s="1"/>
  <c r="U73" i="7"/>
  <c r="B7" i="9"/>
  <c r="E7" i="9" s="1"/>
  <c r="I16" i="7"/>
  <c r="B8" i="9" l="1"/>
  <c r="E8" i="9" s="1"/>
  <c r="I17" i="7"/>
  <c r="B9" i="9" l="1"/>
  <c r="E9" i="9" s="1"/>
  <c r="I18" i="7"/>
  <c r="B10" i="9" l="1"/>
  <c r="E10" i="9" s="1"/>
  <c r="I19" i="7"/>
  <c r="B11" i="9" l="1"/>
  <c r="E11" i="9" s="1"/>
  <c r="I20" i="7"/>
  <c r="B12" i="9" l="1"/>
  <c r="E12" i="9" s="1"/>
  <c r="I21" i="7"/>
  <c r="B13" i="9" l="1"/>
  <c r="I22" i="7"/>
  <c r="I23" i="7" l="1"/>
  <c r="E13" i="9"/>
</calcChain>
</file>

<file path=xl/sharedStrings.xml><?xml version="1.0" encoding="utf-8"?>
<sst xmlns="http://schemas.openxmlformats.org/spreadsheetml/2006/main" count="4732" uniqueCount="267">
  <si>
    <t>https://www.usbr.gov/uc/envdocs/plans.html#CCULR</t>
  </si>
  <si>
    <t>BASELINE</t>
  </si>
  <si>
    <t>SCENARIO B</t>
  </si>
  <si>
    <t>SCENARIO C1</t>
  </si>
  <si>
    <t>SCENARIO C2</t>
  </si>
  <si>
    <t>SCENARIO D1</t>
  </si>
  <si>
    <t>SCENARIO D2</t>
  </si>
  <si>
    <t>Baseline</t>
  </si>
  <si>
    <t>Scenario B</t>
  </si>
  <si>
    <t>Scenario C1</t>
  </si>
  <si>
    <t>Scenario C2</t>
  </si>
  <si>
    <t>Scenario D1</t>
  </si>
  <si>
    <t>Scenario D2</t>
  </si>
  <si>
    <t>http://www.ucrcommission.com/RepDoc/DepSchedules/Dep_Schedules_2007.pdf</t>
  </si>
  <si>
    <t>Upper Colorado River Division States Current and Future Depletion Demand Schedule, December 31, 2016</t>
  </si>
  <si>
    <t>http://www.ucrcommission.com/RepDoc/DepSchedules/CurFutDemandSchedule.pdf</t>
  </si>
  <si>
    <t>Arizona</t>
  </si>
  <si>
    <t>Wyoming</t>
  </si>
  <si>
    <t>USBR 1981</t>
  </si>
  <si>
    <t>USBR 1984</t>
  </si>
  <si>
    <t>UCRC 1999</t>
  </si>
  <si>
    <t>UCRC 1996</t>
  </si>
  <si>
    <t>min BOR/CRSS</t>
  </si>
  <si>
    <t>max BOR/CRSS</t>
  </si>
  <si>
    <t>minUCRC</t>
  </si>
  <si>
    <t>maxUCRC</t>
  </si>
  <si>
    <t>Upper Colorado River Division States Current and Future Depletion Demand Schedule, December 12, 2007</t>
  </si>
  <si>
    <t>USBR Projected Water Supply and Depletions Table - 1984</t>
  </si>
  <si>
    <t>USBR Projected Water Supply and Depletions Table - 1981</t>
  </si>
  <si>
    <t xml:space="preserve">Calendar Year </t>
  </si>
  <si>
    <t xml:space="preserve">Colorado </t>
  </si>
  <si>
    <t xml:space="preserve">Utah </t>
  </si>
  <si>
    <t xml:space="preserve">New Mexico </t>
  </si>
  <si>
    <t>Reservoir Evaporation</t>
  </si>
  <si>
    <t>Total Upper Basin</t>
  </si>
  <si>
    <t>Depletion (KAF)</t>
  </si>
  <si>
    <t>Ten years gap</t>
  </si>
  <si>
    <t>Historical Depelations</t>
  </si>
  <si>
    <t>UCRC B 2007</t>
  </si>
  <si>
    <t>UCRC 2016</t>
  </si>
  <si>
    <t>minall</t>
  </si>
  <si>
    <t>Basin study scenarios calculation - based on State.xlsx</t>
  </si>
  <si>
    <t>Basin study scenarios calculation - based on Rivers.xlsx</t>
  </si>
  <si>
    <t>(MAF/per year)</t>
  </si>
  <si>
    <t>Title</t>
  </si>
  <si>
    <t>Date</t>
  </si>
  <si>
    <t>Description</t>
  </si>
  <si>
    <t>Upper Colorado River Depeletion</t>
  </si>
  <si>
    <t>WorkSheet</t>
  </si>
  <si>
    <t>Explanation</t>
  </si>
  <si>
    <t>Upper Colorado River ResEvap</t>
  </si>
  <si>
    <t>03/15/2020</t>
  </si>
  <si>
    <t>Upper Colorado River Basin Depletions and Evaporation</t>
  </si>
  <si>
    <t>25 years report from 1971 to 1995</t>
  </si>
  <si>
    <t>Year</t>
  </si>
  <si>
    <t>5 years reports from 1996 to 2020</t>
  </si>
  <si>
    <t>Upper Basin Estimated Water Use (KAF)</t>
  </si>
  <si>
    <r>
      <rPr>
        <b/>
        <sz val="11"/>
        <color theme="1"/>
        <rFont val="Calibri"/>
        <family val="2"/>
        <scheme val="minor"/>
      </rPr>
      <t>Evaporation</t>
    </r>
    <r>
      <rPr>
        <sz val="11"/>
        <color theme="1"/>
        <rFont val="Calibri"/>
        <family val="2"/>
        <scheme val="minor"/>
      </rPr>
      <t>:  total evaporation of Flaming Gorge + Blue Mesa + Morrow Point + Lake Powell</t>
    </r>
  </si>
  <si>
    <t>UB Depletion Plot</t>
  </si>
  <si>
    <t>Consumptive Uses</t>
  </si>
  <si>
    <t>UCRC 2007</t>
  </si>
  <si>
    <t>Basin study/ CRSS used data</t>
  </si>
  <si>
    <t>UCRC prejections</t>
  </si>
  <si>
    <t>Consumptive Uses data</t>
  </si>
  <si>
    <t>Guidance for this page</t>
  </si>
  <si>
    <t xml:space="preserve">Summary of Depletions of Schedule A (=Total of schedule B) </t>
  </si>
  <si>
    <t>Total of schedule A</t>
  </si>
  <si>
    <t>Critical Period CRSP Evap</t>
  </si>
  <si>
    <t>Depletion</t>
  </si>
  <si>
    <t xml:space="preserve"> (KAF/ per year)</t>
  </si>
  <si>
    <t>(KAF/ per year)</t>
  </si>
  <si>
    <t>(KAF/per year)</t>
  </si>
  <si>
    <t>Depletions</t>
  </si>
  <si>
    <t>CRSP Reservoir Evap</t>
  </si>
  <si>
    <t>Total (KAF)</t>
  </si>
  <si>
    <t>Summary of Depletions of Schedule A (=Total of schedule B) (KAF/ per year)</t>
  </si>
  <si>
    <t>Total of schedule A (KAF/ per year)</t>
  </si>
  <si>
    <t>Critical Period CRSP Evap (KAF/ per year)</t>
  </si>
  <si>
    <t>CRSP evaporation</t>
  </si>
  <si>
    <t>Yeaar</t>
  </si>
  <si>
    <t>TOTAL Forecasted Depletions (KAF/ per year)</t>
  </si>
  <si>
    <t>Shared CRSP Evap (KAF/ per year)</t>
  </si>
  <si>
    <t>TOTAL (KAF/ per year)</t>
  </si>
  <si>
    <t>UCRC 2007 projections</t>
  </si>
  <si>
    <t>UCRC 2016 projection</t>
  </si>
  <si>
    <t>BOR projections</t>
  </si>
  <si>
    <t>BOR 1981</t>
  </si>
  <si>
    <t>BOR 1984</t>
  </si>
  <si>
    <t>BOR 1981 projection</t>
  </si>
  <si>
    <t>BOR 1984 projection</t>
  </si>
  <si>
    <t>UCRC 1996 projection</t>
  </si>
  <si>
    <t>UCRC 1999 projection</t>
  </si>
  <si>
    <t>Scenarios used in CRSS</t>
  </si>
  <si>
    <t>https://qcnr.usu.edu/coloradoriver/files/CCRS_White_Paper_3.pdf</t>
  </si>
  <si>
    <t>There is no reservoir evaporation in the report</t>
  </si>
  <si>
    <t>Evaporation</t>
  </si>
  <si>
    <t>7 or 10 years gap</t>
  </si>
  <si>
    <t>Jian Wang (jian.wang@usu.edu)</t>
  </si>
  <si>
    <t>Upper Basin (UB) Consumptive uses comparison plot</t>
  </si>
  <si>
    <t>Colorado River Storage Project (CRSP) reservoir evaporation plot</t>
  </si>
  <si>
    <t>URL for the blog post</t>
  </si>
  <si>
    <t>About us</t>
  </si>
  <si>
    <t>Authors</t>
  </si>
  <si>
    <t>David E. Rosenberg (david.rosenberg@usu.edu)</t>
  </si>
  <si>
    <t>John C. Schmidt (jack.schmidt@usu.edu)</t>
  </si>
  <si>
    <t>Kevin G. Wheeler (kgw@waterbalance.org)</t>
  </si>
  <si>
    <t>https://qcnr.usu.edu/coloradoriver/blog/overestim_Rosen</t>
  </si>
  <si>
    <t>https://qcnr.usu.edu/coloradoriver/futures</t>
  </si>
  <si>
    <t>Application</t>
  </si>
  <si>
    <t>CRSP Reservoir Evaporation Plot</t>
  </si>
  <si>
    <r>
      <t>The </t>
    </r>
    <r>
      <rPr>
        <b/>
        <i/>
        <sz val="11"/>
        <color rgb="FF333333"/>
        <rFont val="Calibri"/>
        <family val="2"/>
        <scheme val="minor"/>
      </rPr>
      <t>Center for Colorado River Studies</t>
    </r>
    <r>
      <rPr>
        <sz val="11"/>
        <color rgb="FF333333"/>
        <rFont val="Calibri"/>
        <family val="2"/>
        <scheme val="minor"/>
      </rPr>
      <t> at Utah State University is a nexus for innovative research, teaching, and outreach that informs management of the Colorado River and other major rivers of the American Southwest. </t>
    </r>
  </si>
  <si>
    <t>Our website</t>
  </si>
  <si>
    <t>https://qcnr.usu.edu/coloradoriver/index</t>
  </si>
  <si>
    <t>More work from us</t>
  </si>
  <si>
    <t xml:space="preserve">This file is used to generate the plot that shows scenarios of Upper Colorado River Basin consumptive water use predicated by Bureau of Reclamation (BOR), Upper Colorado River Commission (UCRC) and used in CRSS (BOR/CRSS) in comparison to actual use. </t>
  </si>
  <si>
    <t>The generated plot has been used in Figure 5 in the white paper "Managing the Colorado River for an Uncertain Future" and one blog post "Scenarios Consistently Overestimate Consumptive Water Use in the Upper Colorado River Basin"</t>
  </si>
  <si>
    <t>URL for white paper</t>
  </si>
  <si>
    <t>Store all data for "the UB Depletion Plot"</t>
  </si>
  <si>
    <t>Store all data for "CRSP Reservoir Evaporation Plot"</t>
  </si>
  <si>
    <t>Actual water use data</t>
  </si>
  <si>
    <t>Data Sources</t>
  </si>
  <si>
    <t xml:space="preserve">Under CRSS folder. </t>
  </si>
  <si>
    <t>Original data is from CRSS folder. "CRSS\CRSS.Jun2019\dmi\Demand_Input_Tool_Current_Trends_And_Other_Scenarios_092412wFig_v4.xlsm".</t>
  </si>
  <si>
    <t xml:space="preserve">BOR-CRSS (6 scenarios) </t>
  </si>
  <si>
    <t>from "Upper Colorado River Depeletion" worksheet</t>
  </si>
  <si>
    <t>from "Upper Colorado River ResEvap" worksheet</t>
  </si>
  <si>
    <t>from all of the following worksheets</t>
  </si>
  <si>
    <t>Colorado River Interim Surplus Criteria, Draft Environmental Impact Statement</t>
  </si>
  <si>
    <t>Colorado River Interim Surplus Criteria, FEIS</t>
  </si>
  <si>
    <t>Screenshot of data copied in "UCRC 1996" worksheet</t>
  </si>
  <si>
    <t>Upper Colorado River Division States, Current and Future Depletion Demand Schedule, 2007</t>
  </si>
  <si>
    <t>Upper Colorado River Division States Current and Future Depletion Demand Schedule, 2016</t>
  </si>
  <si>
    <t>CRSS\CRSS.Jun2019\dmi\Demand_Input_Tool_Current_Trends_And_Other_Scenarios_092412wFig_v4.xlsm.</t>
  </si>
  <si>
    <t>Obtain Data</t>
  </si>
  <si>
    <t>Screenshot of data  is attached  in "UCRC 1999" worksheet</t>
  </si>
  <si>
    <t>Screenshot of data  is attached in "BOR 1981" worksheet</t>
  </si>
  <si>
    <t>Screenshot of data  is attached in "BOR 1984" worksheet</t>
  </si>
  <si>
    <t>Projected Water Supply and Depletions, Upper Colorado River Basin, 1981</t>
  </si>
  <si>
    <t>Projected Water Supply and Depletions, Upper Colorado River Basin, 1984</t>
  </si>
  <si>
    <t>See the worksheet</t>
  </si>
  <si>
    <t>Columns Q to U is the data used to draw shaded area in the " UB Depletion Plot"</t>
  </si>
  <si>
    <t>Reclamation's Consumptive Use reports</t>
  </si>
  <si>
    <t>Data from column I to column AG is copied from Reclamation's Consumptive Use reports.</t>
  </si>
  <si>
    <t>Data from column B to column C is the transpose values of the data from column I to column AG.</t>
  </si>
  <si>
    <t>Data in Column B is from the following report.</t>
  </si>
  <si>
    <t>Depletion (KAF/per year)</t>
  </si>
  <si>
    <t>Reports URL:</t>
  </si>
  <si>
    <t>Evaporation and total upper basin data are copied from "Colorado River Interim Surplus Criteria, FEIS"</t>
  </si>
  <si>
    <t>Depletion is the gap between Total Upper basin and Evaporation</t>
  </si>
  <si>
    <t>Gap between every 10 years (used for interpolation)</t>
  </si>
  <si>
    <t>Gap between every 7 or 10 years (used for interpolation)</t>
  </si>
  <si>
    <t>Data Range (G5 to K7) is copied from the following report. Data in Columns B and C is the liner interpolation results</t>
  </si>
  <si>
    <t>Data Range (H7 to M9) is copied from the following report. Data in Columns B and C is the liner interpolation results</t>
  </si>
  <si>
    <t>Data Range (J7 to K10) is copied from the following report. Data in Columns B is the liner interpolation results</t>
  </si>
  <si>
    <t>Data Range (H8 to I14) is copied from the following report. Data in Columns B is the liner interpolation results</t>
  </si>
  <si>
    <t>We can not know CRSP reservoir evaporation unless we simulate the entire system. However, simulation results are subject to the change the rulesets.</t>
  </si>
  <si>
    <t>We now use the results calculated in "Demand_Input_Tool_Current_Trends_And_Other_Scenarios_092412wFig_v4-UB CRSS Demands Data.xlsm" for the plot.</t>
  </si>
  <si>
    <t>We use three ways to calculate depletion data. Results from different ways are very close to each other. Calculation process is shown in "Basin study scenarios calculation - based on State.xlsx", "Basin study scenarios calculation - based on Rivers.xlsx" AND "UB CRSS Demands Data.xlsm".</t>
  </si>
  <si>
    <t>UB CRSS Demands Data.xlsm</t>
  </si>
  <si>
    <t>Flaming Gorge</t>
  </si>
  <si>
    <t>Blue Mesa</t>
  </si>
  <si>
    <t>Morrow Point</t>
  </si>
  <si>
    <t>Lake Powell</t>
  </si>
  <si>
    <t xml:space="preserve"> Elevation (feet)</t>
  </si>
  <si>
    <t>May</t>
  </si>
  <si>
    <t>area (acre)</t>
  </si>
  <si>
    <t>Elevation Area Table from CRSS</t>
  </si>
  <si>
    <t xml:space="preserve"> Historical Elevation (feet)</t>
  </si>
  <si>
    <t>Area (acre)</t>
  </si>
  <si>
    <t>Evaporation (KAF)</t>
  </si>
  <si>
    <t>Jan</t>
  </si>
  <si>
    <t>Feb</t>
  </si>
  <si>
    <t>Mar</t>
  </si>
  <si>
    <t>Apr</t>
  </si>
  <si>
    <t>Jun</t>
  </si>
  <si>
    <t>Jul</t>
  </si>
  <si>
    <t>Aug</t>
  </si>
  <si>
    <t>Sep</t>
  </si>
  <si>
    <t>Oct</t>
  </si>
  <si>
    <t>Nov</t>
  </si>
  <si>
    <t>Dec</t>
  </si>
  <si>
    <t>Month</t>
  </si>
  <si>
    <t xml:space="preserve"> (KAF/per year)</t>
  </si>
  <si>
    <t>Total</t>
  </si>
  <si>
    <t>https://qcnr.usu.edu/coloradoriver/files/FillMeadFirst_Technical_Assessment.pdf</t>
  </si>
  <si>
    <t>URL</t>
  </si>
  <si>
    <t>Powell Gross Evap Rate from Fill Mead First report, table 2</t>
  </si>
  <si>
    <t>1. Evaporation data for Flaming Gorge, Blue Mesa and Morrow Point is from BOR consumptive uses and losses report</t>
  </si>
  <si>
    <t>2. Evaporation for Lake Powell in each month = Area of Lake Powell * Evaporation rate.</t>
  </si>
  <si>
    <t>4. Evaporation rate is from Fill Mead First report.</t>
  </si>
  <si>
    <t>Historical CRSP Evap with Gross Lake Powell Evap Rate</t>
  </si>
  <si>
    <t>CRSP evap (PowellGrossEvapRate)</t>
  </si>
  <si>
    <t>CRSP Reservoir Evaporation (Lake Powell evaporation is calculated based on its gross evaporation rate)</t>
  </si>
  <si>
    <t>Reclamation's Consumptive Use reports, BOR website for Lake Powell elevation, Lake Powell elevation-area table and Fill Mead First report</t>
  </si>
  <si>
    <t>Gross evaporation rate (feet)</t>
  </si>
  <si>
    <t>AveArea(acre)</t>
  </si>
  <si>
    <t>Day</t>
  </si>
  <si>
    <t xml:space="preserve"> Historical Elevation </t>
  </si>
  <si>
    <t>(feet)</t>
  </si>
  <si>
    <t>SurfaceArea</t>
  </si>
  <si>
    <t xml:space="preserve"> (acre)</t>
  </si>
  <si>
    <t>SurfaceAreaAvg</t>
  </si>
  <si>
    <t>GrossEvaporation</t>
  </si>
  <si>
    <t>3. Area of Lake Powell is calculated based on historical Lake Powell elevation from BOR and elevation-area table from CRSS. For historical Lake Powell elevation data, please refer to https://www.usbr.gov/rsvrWater/HistoricalApp.html</t>
  </si>
  <si>
    <t>4. Different evaporation rates and elevation area tables are from CRSS</t>
  </si>
  <si>
    <r>
      <t xml:space="preserve">3. For historical Lake Powell elevation, please refer to </t>
    </r>
    <r>
      <rPr>
        <b/>
        <sz val="11"/>
        <color rgb="FF4178BE"/>
        <rFont val="Calibri"/>
        <family val="2"/>
        <scheme val="minor"/>
      </rPr>
      <t>https://www.usbr.gov/rsvrWater/HistoricalApp.html</t>
    </r>
  </si>
  <si>
    <t xml:space="preserve"> (KAF/per month)</t>
  </si>
  <si>
    <t>(acre/per month)</t>
  </si>
  <si>
    <t xml:space="preserve"> (acre/per month)</t>
  </si>
  <si>
    <t>RiverArea</t>
  </si>
  <si>
    <t xml:space="preserve"> (feet)</t>
  </si>
  <si>
    <t xml:space="preserve"> Elevation</t>
  </si>
  <si>
    <t>Surface Area</t>
  </si>
  <si>
    <t>River Area</t>
  </si>
  <si>
    <t>Elevation River Area Table</t>
  </si>
  <si>
    <t>Elevation Area Table</t>
  </si>
  <si>
    <t>The following tables are from CRSS</t>
  </si>
  <si>
    <t>RiverAreaAvg</t>
  </si>
  <si>
    <t>RiverEvaporation</t>
  </si>
  <si>
    <t xml:space="preserve"> (feet/month)</t>
  </si>
  <si>
    <t>StreamsideArea</t>
  </si>
  <si>
    <t>StreamsideAreaAvg</t>
  </si>
  <si>
    <t>Streamside Coefficient</t>
  </si>
  <si>
    <t>Elevation Streamside Area</t>
  </si>
  <si>
    <t>Streamside Area</t>
  </si>
  <si>
    <t>Terrace Area</t>
  </si>
  <si>
    <t>Elevation Terrace Area</t>
  </si>
  <si>
    <t>Terrace Coefficient</t>
  </si>
  <si>
    <t>Average Air Temperature</t>
  </si>
  <si>
    <t>(F)</t>
  </si>
  <si>
    <t>StreamsideEvaporation</t>
  </si>
  <si>
    <t>TerraceArea</t>
  </si>
  <si>
    <t>TerraceEvaporation</t>
  </si>
  <si>
    <t>TerraceAreaAvg</t>
  </si>
  <si>
    <t>RemainingAreaAvg</t>
  </si>
  <si>
    <t>Average Precipitation</t>
  </si>
  <si>
    <t>RemainingEvaporation</t>
  </si>
  <si>
    <t>Salvage Evaporation</t>
  </si>
  <si>
    <t>Gross evap Coefficient</t>
  </si>
  <si>
    <t>River evap Coefficient</t>
  </si>
  <si>
    <t>Historical CRSP evap from CU&amp;L</t>
  </si>
  <si>
    <t>Gross evaporation rate (feet) from CRSS</t>
  </si>
  <si>
    <t>Lake Powell Evap</t>
  </si>
  <si>
    <t>Lake Powell AveArea</t>
  </si>
  <si>
    <t xml:space="preserve"> (acre/per year)</t>
  </si>
  <si>
    <t>Lake Powell Evaporation from CU&amp;L</t>
  </si>
  <si>
    <t>Annual Rate</t>
  </si>
  <si>
    <t>(feet/per month)</t>
  </si>
  <si>
    <t>Evaporation rate (feet)</t>
  </si>
  <si>
    <r>
      <t xml:space="preserve">2. Evaporation for Lake Powell in each month is calculated with Periodic Net Evaporation, please refer to </t>
    </r>
    <r>
      <rPr>
        <b/>
        <sz val="11"/>
        <color rgb="FF4178BE"/>
        <rFont val="Calibri"/>
        <family val="2"/>
        <scheme val="minor"/>
      </rPr>
      <t>http://riverware.org/HelpSystem/index.html#page/Objects/reservoirCommon.30.11.html#ww1023774</t>
    </r>
    <r>
      <rPr>
        <b/>
        <sz val="11"/>
        <color theme="1"/>
        <rFont val="Calibri"/>
        <family val="2"/>
        <scheme val="minor"/>
      </rPr>
      <t xml:space="preserve"> ,then search "Periodic Net Evaporation"</t>
    </r>
  </si>
  <si>
    <t>Historical CRSP Evap with CRSS Gross Lake Powell Evap Rate</t>
  </si>
  <si>
    <t>1. Lake Powell elevation evaporation</t>
  </si>
  <si>
    <t xml:space="preserve">Elevation </t>
  </si>
  <si>
    <t xml:space="preserve">Area </t>
  </si>
  <si>
    <t>(acre)</t>
  </si>
  <si>
    <t xml:space="preserve">Evaporation </t>
  </si>
  <si>
    <t>(KAF/year)</t>
  </si>
  <si>
    <t>Historical CRSP Evap with CRSS 2007 Lake Powell Evap Rate</t>
  </si>
  <si>
    <t xml:space="preserve"> (feet/month-F)</t>
  </si>
  <si>
    <t xml:space="preserve"> (inch/month-F)</t>
  </si>
  <si>
    <t>Historical CRSP Evap with Periodic Net Evap</t>
  </si>
  <si>
    <t xml:space="preserve"> (MAF/per year)</t>
  </si>
  <si>
    <t>highest</t>
  </si>
  <si>
    <t>midium</t>
  </si>
  <si>
    <t>lowest</t>
  </si>
  <si>
    <t>CRSP Evapoartion (KAF)</t>
  </si>
  <si>
    <t>Other (none CRSP) Evaporation (KAF)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</si>
</sst>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0000"/>
    <numFmt numFmtId="167" formatCode="0.000"/>
    <numFmt numFmtId="168" formatCode="0.00000"/>
  </numFmts>
  <fonts count="11" x14ac:knownFonts="1">
    <font>
      <sz val="11"/>
      <color theme="1"/>
      <name val="Calibri"/>
      <family val="2"/>
      <scheme val="minor"/>
    </font>
    <font>
      <u/>
      <sz val="11"/>
      <color theme="10"/>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b/>
      <sz val="12"/>
      <color rgb="FF000000"/>
      <name val="Times New Roman"/>
      <family val="1"/>
    </font>
    <font>
      <sz val="8"/>
      <color theme="1"/>
      <name val="Arial"/>
      <family val="2"/>
    </font>
    <font>
      <b/>
      <i/>
      <sz val="11"/>
      <color rgb="FF333333"/>
      <name val="Calibri"/>
      <family val="2"/>
      <scheme val="minor"/>
    </font>
    <font>
      <sz val="11"/>
      <color rgb="FF333333"/>
      <name val="Calibri"/>
      <family val="2"/>
      <scheme val="minor"/>
    </font>
    <font>
      <sz val="10"/>
      <color rgb="FF333333"/>
      <name val="Arial"/>
      <family val="2"/>
    </font>
    <font>
      <b/>
      <sz val="11"/>
      <color rgb="FF4178BE"/>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61">
    <xf numFmtId="0" fontId="0" fillId="0" borderId="0" xfId="0"/>
    <xf numFmtId="0" fontId="0" fillId="0" borderId="0" xfId="0" applyAlignment="1">
      <alignment horizontal="center"/>
    </xf>
    <xf numFmtId="0" fontId="0" fillId="0" borderId="0" xfId="0" applyAlignment="1">
      <alignment horizontal="left"/>
    </xf>
    <xf numFmtId="3" fontId="0" fillId="0" borderId="0" xfId="0" applyNumberFormat="1"/>
    <xf numFmtId="0" fontId="1" fillId="0" borderId="0" xfId="1"/>
    <xf numFmtId="0" fontId="2" fillId="0" borderId="0" xfId="0" applyFont="1"/>
    <xf numFmtId="0" fontId="2" fillId="0" borderId="0" xfId="0" applyFont="1" applyAlignment="1">
      <alignment horizontal="left"/>
    </xf>
    <xf numFmtId="3" fontId="0" fillId="0" borderId="0" xfId="0" applyNumberFormat="1" applyAlignment="1">
      <alignment horizontal="center"/>
    </xf>
    <xf numFmtId="3" fontId="3" fillId="0" borderId="0" xfId="0" applyNumberFormat="1" applyFont="1" applyAlignment="1">
      <alignment horizontal="center"/>
    </xf>
    <xf numFmtId="4" fontId="0" fillId="0" borderId="0" xfId="0" applyNumberFormat="1" applyAlignment="1">
      <alignment horizontal="center"/>
    </xf>
    <xf numFmtId="3" fontId="4"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3" fontId="4" fillId="0" borderId="0" xfId="0" applyNumberFormat="1" applyFont="1" applyAlignment="1">
      <alignment horizontal="left"/>
    </xf>
    <xf numFmtId="0" fontId="5" fillId="0" borderId="0" xfId="0" applyFont="1" applyAlignment="1">
      <alignment vertical="center"/>
    </xf>
    <xf numFmtId="0" fontId="2" fillId="0" borderId="0" xfId="0" applyFont="1" applyAlignment="1">
      <alignment horizontal="center"/>
    </xf>
    <xf numFmtId="164" fontId="0" fillId="0" borderId="0" xfId="0" applyNumberFormat="1" applyAlignment="1">
      <alignment horizontal="center"/>
    </xf>
    <xf numFmtId="0" fontId="0" fillId="0" borderId="0" xfId="0" applyFont="1" applyAlignment="1">
      <alignment horizontal="left"/>
    </xf>
    <xf numFmtId="0" fontId="0" fillId="0" borderId="0" xfId="0" applyFont="1"/>
    <xf numFmtId="0" fontId="2" fillId="0" borderId="1" xfId="0" applyFont="1" applyBorder="1"/>
    <xf numFmtId="0" fontId="6" fillId="2" borderId="0" xfId="0" applyFont="1" applyFill="1"/>
    <xf numFmtId="0" fontId="0" fillId="0" borderId="0" xfId="0" applyFont="1" applyAlignment="1">
      <alignment horizontal="center"/>
    </xf>
    <xf numFmtId="0" fontId="2" fillId="0" borderId="0" xfId="0" applyFont="1" applyFill="1"/>
    <xf numFmtId="1" fontId="3" fillId="0" borderId="0" xfId="0" applyNumberFormat="1" applyFont="1" applyAlignment="1">
      <alignment horizontal="center"/>
    </xf>
    <xf numFmtId="0" fontId="0" fillId="0" borderId="0" xfId="0" applyAlignment="1">
      <alignment horizontal="center"/>
    </xf>
    <xf numFmtId="1" fontId="0" fillId="0" borderId="0" xfId="0" applyNumberFormat="1" applyAlignment="1">
      <alignment horizontal="center"/>
    </xf>
    <xf numFmtId="0" fontId="0" fillId="0" borderId="0" xfId="0" applyAlignment="1">
      <alignment wrapText="1"/>
    </xf>
    <xf numFmtId="0" fontId="0" fillId="0" borderId="0" xfId="0" applyAlignment="1">
      <alignment vertical="center"/>
    </xf>
    <xf numFmtId="0" fontId="2" fillId="0" borderId="0" xfId="0" applyFont="1" applyAlignment="1">
      <alignment horizontal="center" vertical="center"/>
    </xf>
    <xf numFmtId="0" fontId="0" fillId="0" borderId="0" xfId="0" applyAlignment="1">
      <alignment vertical="center" wrapText="1"/>
    </xf>
    <xf numFmtId="3" fontId="3" fillId="0" borderId="0" xfId="0" applyNumberFormat="1" applyFont="1" applyAlignment="1">
      <alignment horizontal="left"/>
    </xf>
    <xf numFmtId="0" fontId="0" fillId="0" borderId="0" xfId="0" applyFont="1" applyAlignment="1">
      <alignment horizontal="left" vertical="center"/>
    </xf>
    <xf numFmtId="0" fontId="0" fillId="0" borderId="0" xfId="0" applyAlignment="1">
      <alignment horizontal="left" vertical="center"/>
    </xf>
    <xf numFmtId="0" fontId="1" fillId="0" borderId="0" xfId="1" applyAlignment="1">
      <alignment vertical="center"/>
    </xf>
    <xf numFmtId="0" fontId="0" fillId="0" borderId="0" xfId="0" applyFill="1"/>
    <xf numFmtId="0" fontId="0" fillId="0" borderId="0" xfId="0" applyFont="1" applyFill="1"/>
    <xf numFmtId="0" fontId="0" fillId="0" borderId="0" xfId="0" applyAlignment="1">
      <alignment horizontal="center"/>
    </xf>
    <xf numFmtId="0" fontId="0" fillId="0" borderId="0" xfId="0" applyAlignment="1"/>
    <xf numFmtId="0" fontId="9" fillId="0" borderId="0" xfId="0" applyFont="1"/>
    <xf numFmtId="165" fontId="0" fillId="0" borderId="0" xfId="0" applyNumberFormat="1" applyAlignment="1">
      <alignment horizontal="center"/>
    </xf>
    <xf numFmtId="1" fontId="2" fillId="0" borderId="0" xfId="0" applyNumberFormat="1" applyFont="1" applyAlignment="1">
      <alignment horizontal="center"/>
    </xf>
    <xf numFmtId="1" fontId="0" fillId="0" borderId="0" xfId="0" applyNumberFormat="1" applyFont="1" applyAlignment="1">
      <alignment horizontal="center"/>
    </xf>
    <xf numFmtId="1" fontId="2" fillId="0" borderId="0" xfId="0" applyNumberFormat="1" applyFont="1" applyAlignment="1">
      <alignment horizontal="left"/>
    </xf>
    <xf numFmtId="0" fontId="0" fillId="0" borderId="0" xfId="0" applyAlignment="1">
      <alignment horizontal="center"/>
    </xf>
    <xf numFmtId="0" fontId="0" fillId="0" borderId="0" xfId="0" applyAlignment="1">
      <alignment horizontal="center"/>
    </xf>
    <xf numFmtId="0" fontId="0" fillId="0" borderId="0" xfId="0" applyNumberFormat="1" applyAlignment="1">
      <alignment horizontal="center"/>
    </xf>
    <xf numFmtId="0" fontId="0" fillId="0" borderId="0" xfId="0" applyAlignment="1">
      <alignment horizontal="center"/>
    </xf>
    <xf numFmtId="3" fontId="9" fillId="0" borderId="0" xfId="0" applyNumberFormat="1" applyFont="1" applyAlignment="1">
      <alignment horizontal="center"/>
    </xf>
    <xf numFmtId="166" fontId="0" fillId="0" borderId="0" xfId="0" applyNumberFormat="1" applyAlignment="1">
      <alignment horizontal="center"/>
    </xf>
    <xf numFmtId="0" fontId="0" fillId="0" borderId="0" xfId="0" applyAlignment="1">
      <alignment horizontal="center"/>
    </xf>
    <xf numFmtId="167" fontId="0" fillId="0" borderId="0" xfId="0" applyNumberFormat="1" applyAlignment="1">
      <alignment horizontal="center"/>
    </xf>
    <xf numFmtId="165" fontId="0" fillId="0" borderId="0" xfId="0" applyNumberFormat="1"/>
    <xf numFmtId="0" fontId="0" fillId="0" borderId="0" xfId="0" applyAlignment="1">
      <alignment horizontal="center"/>
    </xf>
    <xf numFmtId="0" fontId="9" fillId="0" borderId="0" xfId="0" applyFont="1" applyAlignment="1">
      <alignment horizontal="center"/>
    </xf>
    <xf numFmtId="168" fontId="0" fillId="0" borderId="0" xfId="0" applyNumberFormat="1"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2" fillId="0" borderId="0" xfId="0" applyFont="1" applyAlignment="1">
      <alignment horizontal="center" vertical="center"/>
    </xf>
    <xf numFmtId="0" fontId="0" fillId="0" borderId="0" xfId="0" applyFont="1" applyAlignment="1">
      <alignment horizontal="left" vertical="center"/>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4178BE"/>
      <color rgb="FF6B990F"/>
      <color rgb="FFC3E57E"/>
      <color rgb="FFA3CC51"/>
      <color rgb="FFE5FFB2"/>
      <color rgb="FFCC5800"/>
      <color rgb="FFFF8E32"/>
      <color rgb="FFFFAD65"/>
      <color rgb="FFFFCA99"/>
      <color rgb="FF5AAA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6.xml"/><Relationship Id="rId13" Type="http://schemas.openxmlformats.org/officeDocument/2006/relationships/worksheet" Target="worksheets/sheet11.xml"/><Relationship Id="rId18" Type="http://schemas.openxmlformats.org/officeDocument/2006/relationships/worksheet" Target="worksheets/sheet16.xml"/><Relationship Id="rId26" Type="http://schemas.openxmlformats.org/officeDocument/2006/relationships/calcChain" Target="calcChain.xml"/><Relationship Id="rId3" Type="http://schemas.openxmlformats.org/officeDocument/2006/relationships/chartsheet" Target="chartsheets/sheet2.xml"/><Relationship Id="rId21" Type="http://schemas.openxmlformats.org/officeDocument/2006/relationships/worksheet" Target="worksheets/sheet19.xml"/><Relationship Id="rId7" Type="http://schemas.openxmlformats.org/officeDocument/2006/relationships/worksheet" Target="worksheets/sheet5.xml"/><Relationship Id="rId12" Type="http://schemas.openxmlformats.org/officeDocument/2006/relationships/worksheet" Target="worksheets/sheet10.xml"/><Relationship Id="rId17" Type="http://schemas.openxmlformats.org/officeDocument/2006/relationships/worksheet" Target="worksheets/sheet15.xml"/><Relationship Id="rId25" Type="http://schemas.openxmlformats.org/officeDocument/2006/relationships/sharedStrings" Target="sharedStrings.xml"/><Relationship Id="rId2" Type="http://schemas.openxmlformats.org/officeDocument/2006/relationships/chartsheet" Target="chartsheets/sheet1.xml"/><Relationship Id="rId16" Type="http://schemas.openxmlformats.org/officeDocument/2006/relationships/worksheet" Target="worksheets/sheet14.xml"/><Relationship Id="rId20" Type="http://schemas.openxmlformats.org/officeDocument/2006/relationships/worksheet" Target="worksheets/sheet18.xml"/><Relationship Id="rId1" Type="http://schemas.openxmlformats.org/officeDocument/2006/relationships/worksheet" Target="worksheets/sheet1.xml"/><Relationship Id="rId6" Type="http://schemas.openxmlformats.org/officeDocument/2006/relationships/worksheet" Target="worksheets/sheet4.xml"/><Relationship Id="rId11" Type="http://schemas.openxmlformats.org/officeDocument/2006/relationships/worksheet" Target="worksheets/sheet9.xml"/><Relationship Id="rId24" Type="http://schemas.openxmlformats.org/officeDocument/2006/relationships/styles" Target="styles.xml"/><Relationship Id="rId5" Type="http://schemas.openxmlformats.org/officeDocument/2006/relationships/worksheet" Target="worksheets/sheet3.xml"/><Relationship Id="rId15" Type="http://schemas.openxmlformats.org/officeDocument/2006/relationships/worksheet" Target="worksheets/sheet13.xml"/><Relationship Id="rId23" Type="http://schemas.openxmlformats.org/officeDocument/2006/relationships/theme" Target="theme/theme1.xml"/><Relationship Id="rId10" Type="http://schemas.openxmlformats.org/officeDocument/2006/relationships/worksheet" Target="worksheets/sheet8.xml"/><Relationship Id="rId19" Type="http://schemas.openxmlformats.org/officeDocument/2006/relationships/worksheet" Target="worksheets/sheet17.xml"/><Relationship Id="rId4" Type="http://schemas.openxmlformats.org/officeDocument/2006/relationships/worksheet" Target="worksheets/sheet2.xml"/><Relationship Id="rId9" Type="http://schemas.openxmlformats.org/officeDocument/2006/relationships/worksheet" Target="worksheets/sheet7.xml"/><Relationship Id="rId14" Type="http://schemas.openxmlformats.org/officeDocument/2006/relationships/worksheet" Target="worksheets/sheet12.xml"/><Relationship Id="rId22" Type="http://schemas.openxmlformats.org/officeDocument/2006/relationships/worksheet" Target="worksheets/sheet20.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Upper Colorado River System: UCRC and BOR Projected</a:t>
            </a:r>
            <a:r>
              <a:rPr lang="en-US" baseline="0"/>
              <a:t> Depletion Demand Schedules and BOR consumptive Use Data</a:t>
            </a:r>
            <a:endParaRPr lang="en-US"/>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909105166420487"/>
          <c:y val="8.6744806912741418E-2"/>
          <c:w val="0.77922411692761295"/>
          <c:h val="0.83672075676665392"/>
        </c:manualLayout>
      </c:layout>
      <c:areaChart>
        <c:grouping val="standard"/>
        <c:varyColors val="0"/>
        <c:ser>
          <c:idx val="10"/>
          <c:order val="13"/>
          <c:tx>
            <c:v>maxCRSS</c:v>
          </c:tx>
          <c:spPr>
            <a:solidFill>
              <a:schemeClr val="accent1">
                <a:lumMod val="60000"/>
                <a:lumOff val="40000"/>
              </a:schemeClr>
            </a:solidFill>
            <a:ln>
              <a:solidFill>
                <a:schemeClr val="accent1">
                  <a:lumMod val="60000"/>
                  <a:lumOff val="40000"/>
                  <a:alpha val="42000"/>
                </a:schemeClr>
              </a:solidFill>
            </a:ln>
            <a:effectLst/>
          </c:spPr>
          <c:val>
            <c:numRef>
              <c:f>'Upper Colorado River Depeletion'!$R$4:$R$94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extLst>
            <c:ext xmlns:c16="http://schemas.microsoft.com/office/drawing/2014/chart" uri="{C3380CC4-5D6E-409C-BE32-E72D297353CC}">
              <c16:uniqueId val="{00000000-6160-4D2C-AE45-2F90C43186EA}"/>
            </c:ext>
          </c:extLst>
        </c:ser>
        <c:ser>
          <c:idx val="9"/>
          <c:order val="14"/>
          <c:tx>
            <c:v>minCRSS</c:v>
          </c:tx>
          <c:spPr>
            <a:solidFill>
              <a:schemeClr val="bg1"/>
            </a:solidFill>
            <a:ln>
              <a:solidFill>
                <a:schemeClr val="bg1"/>
              </a:solidFill>
            </a:ln>
            <a:effectLst/>
          </c:spPr>
          <c:val>
            <c:numRef>
              <c:f>'Upper Colorado River Depeletion'!$Q$4:$Q$94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extLst>
            <c:ext xmlns:c16="http://schemas.microsoft.com/office/drawing/2014/chart" uri="{C3380CC4-5D6E-409C-BE32-E72D297353CC}">
              <c16:uniqueId val="{00000001-6160-4D2C-AE45-2F90C43186EA}"/>
            </c:ext>
          </c:extLst>
        </c:ser>
        <c:ser>
          <c:idx val="16"/>
          <c:order val="15"/>
          <c:tx>
            <c:v>maxUCRC</c:v>
          </c:tx>
          <c:spPr>
            <a:solidFill>
              <a:srgbClr val="FFAD65">
                <a:alpha val="50000"/>
              </a:srgbClr>
            </a:solidFill>
            <a:ln>
              <a:noFill/>
            </a:ln>
            <a:effectLst/>
          </c:spPr>
          <c:val>
            <c:numRef>
              <c:f>'Upper Colorado River Depeletion'!$T$4:$T$94</c:f>
              <c:numCache>
                <c:formatCode>0.00</c:formatCode>
                <c:ptCount val="91"/>
                <c:pt idx="30">
                  <c:v>3.96</c:v>
                </c:pt>
                <c:pt idx="31">
                  <c:v>3.9889999999999999</c:v>
                </c:pt>
                <c:pt idx="32">
                  <c:v>4.2729999999999997</c:v>
                </c:pt>
                <c:pt idx="33">
                  <c:v>4.319</c:v>
                </c:pt>
                <c:pt idx="34">
                  <c:v>4.3659999999999997</c:v>
                </c:pt>
                <c:pt idx="35">
                  <c:v>4.4450000000000003</c:v>
                </c:pt>
                <c:pt idx="36">
                  <c:v>4.4779999999999998</c:v>
                </c:pt>
                <c:pt idx="37">
                  <c:v>4.51</c:v>
                </c:pt>
                <c:pt idx="38">
                  <c:v>4.5430000000000001</c:v>
                </c:pt>
                <c:pt idx="39">
                  <c:v>4.5750000000000002</c:v>
                </c:pt>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extLst>
            <c:ext xmlns:c16="http://schemas.microsoft.com/office/drawing/2014/chart" uri="{C3380CC4-5D6E-409C-BE32-E72D297353CC}">
              <c16:uniqueId val="{00000002-6160-4D2C-AE45-2F90C43186EA}"/>
            </c:ext>
          </c:extLst>
        </c:ser>
        <c:ser>
          <c:idx val="15"/>
          <c:order val="16"/>
          <c:tx>
            <c:v>minUCRC</c:v>
          </c:tx>
          <c:spPr>
            <a:solidFill>
              <a:schemeClr val="accent1">
                <a:lumMod val="60000"/>
                <a:lumOff val="40000"/>
              </a:schemeClr>
            </a:solidFill>
            <a:ln w="25400">
              <a:noFill/>
            </a:ln>
            <a:effectLst/>
          </c:spPr>
          <c:val>
            <c:numRef>
              <c:f>'Upper Colorado River Depeletion'!$S$4:$S$94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extLst>
            <c:ext xmlns:c16="http://schemas.microsoft.com/office/drawing/2014/chart" uri="{C3380CC4-5D6E-409C-BE32-E72D297353CC}">
              <c16:uniqueId val="{00000003-6160-4D2C-AE45-2F90C43186EA}"/>
            </c:ext>
          </c:extLst>
        </c:ser>
        <c:ser>
          <c:idx val="8"/>
          <c:order val="17"/>
          <c:tx>
            <c:v>minall</c:v>
          </c:tx>
          <c:spPr>
            <a:solidFill>
              <a:sysClr val="window" lastClr="FFFFFF"/>
            </a:solidFill>
            <a:ln>
              <a:noFill/>
            </a:ln>
            <a:effectLst/>
          </c:spPr>
          <c:val>
            <c:numRef>
              <c:f>'Upper Colorado River Depeletion'!$U$4:$U$94</c:f>
              <c:numCache>
                <c:formatCode>General</c:formatCode>
                <c:ptCount val="91"/>
                <c:pt idx="30" formatCode="0.00">
                  <c:v>3.96</c:v>
                </c:pt>
                <c:pt idx="31" formatCode="0.00">
                  <c:v>3.9889999999999999</c:v>
                </c:pt>
                <c:pt idx="32" formatCode="0.00">
                  <c:v>4.0190000000000001</c:v>
                </c:pt>
                <c:pt idx="33" formatCode="0.00">
                  <c:v>4.048</c:v>
                </c:pt>
                <c:pt idx="34" formatCode="0.00">
                  <c:v>4.0780000000000003</c:v>
                </c:pt>
                <c:pt idx="35" formatCode="0.00">
                  <c:v>4.1070000000000002</c:v>
                </c:pt>
                <c:pt idx="36" formatCode="0.00">
                  <c:v>4.1369999999999996</c:v>
                </c:pt>
                <c:pt idx="37" formatCode="0.00">
                  <c:v>4.1669999999999998</c:v>
                </c:pt>
                <c:pt idx="38" formatCode="0.00">
                  <c:v>4.1959999999999997</c:v>
                </c:pt>
                <c:pt idx="39" formatCode="0.00">
                  <c:v>4.226</c:v>
                </c:pt>
                <c:pt idx="40" formatCode="0.00">
                  <c:v>4.3739999999999997</c:v>
                </c:pt>
                <c:pt idx="41" formatCode="0.00">
                  <c:v>4.3920000000000003</c:v>
                </c:pt>
                <c:pt idx="42" formatCode="0.00">
                  <c:v>4.41</c:v>
                </c:pt>
                <c:pt idx="43" formatCode="0.00">
                  <c:v>4.4279999999999999</c:v>
                </c:pt>
                <c:pt idx="44" formatCode="0.00">
                  <c:v>4.4459999999999997</c:v>
                </c:pt>
                <c:pt idx="45" formatCode="0.00">
                  <c:v>4.4640000000000004</c:v>
                </c:pt>
                <c:pt idx="46" formatCode="0.00">
                  <c:v>4.4820000000000002</c:v>
                </c:pt>
                <c:pt idx="47" formatCode="0.00">
                  <c:v>4.5</c:v>
                </c:pt>
                <c:pt idx="48" formatCode="0.00">
                  <c:v>4.5179999999999998</c:v>
                </c:pt>
                <c:pt idx="49" formatCode="0.00">
                  <c:v>4.5359999999999996</c:v>
                </c:pt>
                <c:pt idx="50" formatCode="0.00">
                  <c:v>4.6100000000000003</c:v>
                </c:pt>
                <c:pt idx="51" formatCode="0.00">
                  <c:v>4.6239999999999997</c:v>
                </c:pt>
                <c:pt idx="52" formatCode="0.00">
                  <c:v>4.6379999999999999</c:v>
                </c:pt>
                <c:pt idx="53" formatCode="0.00">
                  <c:v>4.6520000000000001</c:v>
                </c:pt>
                <c:pt idx="54" formatCode="0.00">
                  <c:v>4.6660000000000004</c:v>
                </c:pt>
                <c:pt idx="55" formatCode="0.00">
                  <c:v>4.68</c:v>
                </c:pt>
                <c:pt idx="56" formatCode="0.00">
                  <c:v>4.6929999999999996</c:v>
                </c:pt>
                <c:pt idx="57" formatCode="0.00">
                  <c:v>4.7069999999999999</c:v>
                </c:pt>
                <c:pt idx="58" formatCode="0.00">
                  <c:v>4.7210000000000001</c:v>
                </c:pt>
                <c:pt idx="59" formatCode="0.00">
                  <c:v>4.7350000000000003</c:v>
                </c:pt>
                <c:pt idx="60" formatCode="0.00">
                  <c:v>4.7489999999999997</c:v>
                </c:pt>
                <c:pt idx="61" formatCode="0.00">
                  <c:v>4.766</c:v>
                </c:pt>
                <c:pt idx="62" formatCode="0.00">
                  <c:v>4.7839999999999998</c:v>
                </c:pt>
                <c:pt idx="63" formatCode="0.00">
                  <c:v>4.8010000000000002</c:v>
                </c:pt>
                <c:pt idx="64" formatCode="0.00">
                  <c:v>4.8179999999999996</c:v>
                </c:pt>
                <c:pt idx="65" formatCode="0.00">
                  <c:v>4.8360000000000003</c:v>
                </c:pt>
                <c:pt idx="66" formatCode="0.00">
                  <c:v>4.8529999999999998</c:v>
                </c:pt>
                <c:pt idx="67" formatCode="0.00">
                  <c:v>4.87</c:v>
                </c:pt>
                <c:pt idx="68" formatCode="0.00">
                  <c:v>4.8869999999999996</c:v>
                </c:pt>
                <c:pt idx="69" formatCode="0.00">
                  <c:v>4.9050000000000002</c:v>
                </c:pt>
                <c:pt idx="70" formatCode="0.00">
                  <c:v>4.9290000000000003</c:v>
                </c:pt>
                <c:pt idx="71" formatCode="0.00">
                  <c:v>4.95</c:v>
                </c:pt>
                <c:pt idx="72" formatCode="0.00">
                  <c:v>4.97</c:v>
                </c:pt>
                <c:pt idx="73" formatCode="0.00">
                  <c:v>4.9909999999999997</c:v>
                </c:pt>
                <c:pt idx="74" formatCode="0.00">
                  <c:v>5.0119999999999996</c:v>
                </c:pt>
                <c:pt idx="75" formatCode="0.00">
                  <c:v>5.0330000000000004</c:v>
                </c:pt>
                <c:pt idx="76" formatCode="0.00">
                  <c:v>5.0529999999999999</c:v>
                </c:pt>
                <c:pt idx="77" formatCode="0.00">
                  <c:v>5.0739999999999998</c:v>
                </c:pt>
                <c:pt idx="78" formatCode="0.00">
                  <c:v>5.0828783457369369</c:v>
                </c:pt>
                <c:pt idx="79" formatCode="0.00">
                  <c:v>5.0907461095692259</c:v>
                </c:pt>
                <c:pt idx="80" formatCode="0.00">
                  <c:v>5.0986138734015096</c:v>
                </c:pt>
                <c:pt idx="81" formatCode="0.00">
                  <c:v>5.1035599247176044</c:v>
                </c:pt>
                <c:pt idx="82" formatCode="0.00">
                  <c:v>5.1085059760336975</c:v>
                </c:pt>
                <c:pt idx="83" formatCode="0.00">
                  <c:v>5.113452027349787</c:v>
                </c:pt>
                <c:pt idx="84" formatCode="0.00">
                  <c:v>5.1183980786658809</c:v>
                </c:pt>
                <c:pt idx="85" formatCode="0.00">
                  <c:v>5.123344129981974</c:v>
                </c:pt>
                <c:pt idx="86" formatCode="0.00">
                  <c:v>5.1282901812980661</c:v>
                </c:pt>
                <c:pt idx="87" formatCode="0.00">
                  <c:v>5.1332362326141592</c:v>
                </c:pt>
                <c:pt idx="88" formatCode="0.00">
                  <c:v>5.1381822839302531</c:v>
                </c:pt>
                <c:pt idx="89" formatCode="0.00">
                  <c:v>5.1431283352463462</c:v>
                </c:pt>
                <c:pt idx="90" formatCode="0.00">
                  <c:v>5.1480743865624401</c:v>
                </c:pt>
              </c:numCache>
            </c:numRef>
          </c:val>
          <c:extLst>
            <c:ext xmlns:c16="http://schemas.microsoft.com/office/drawing/2014/chart" uri="{C3380CC4-5D6E-409C-BE32-E72D297353CC}">
              <c16:uniqueId val="{00000004-6160-4D2C-AE45-2F90C43186EA}"/>
            </c:ext>
          </c:extLst>
        </c:ser>
        <c:dLbls>
          <c:showLegendKey val="0"/>
          <c:showVal val="0"/>
          <c:showCatName val="0"/>
          <c:showSerName val="0"/>
          <c:showPercent val="0"/>
          <c:showBubbleSize val="0"/>
        </c:dLbls>
        <c:axId val="182767327"/>
        <c:axId val="182808479"/>
      </c:areaChar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Depeletion'!$I$4:$I$94</c:f>
              <c:numCache>
                <c:formatCode>0.00</c:formatCode>
                <c:ptCount val="91"/>
                <c:pt idx="10">
                  <c:v>3.4620000000000002</c:v>
                </c:pt>
                <c:pt idx="11">
                  <c:v>3.5385999999999997</c:v>
                </c:pt>
                <c:pt idx="12">
                  <c:v>3.6151999999999997</c:v>
                </c:pt>
                <c:pt idx="13">
                  <c:v>3.6917999999999997</c:v>
                </c:pt>
                <c:pt idx="14">
                  <c:v>3.7683999999999997</c:v>
                </c:pt>
                <c:pt idx="15">
                  <c:v>3.8449999999999998</c:v>
                </c:pt>
                <c:pt idx="16">
                  <c:v>3.9215999999999993</c:v>
                </c:pt>
                <c:pt idx="17">
                  <c:v>3.9981999999999993</c:v>
                </c:pt>
                <c:pt idx="18">
                  <c:v>4.0747999999999989</c:v>
                </c:pt>
                <c:pt idx="19">
                  <c:v>4.1513999999999998</c:v>
                </c:pt>
                <c:pt idx="20">
                  <c:v>4.2279999999999998</c:v>
                </c:pt>
                <c:pt idx="21">
                  <c:v>4.2847</c:v>
                </c:pt>
                <c:pt idx="22">
                  <c:v>4.3413999999999993</c:v>
                </c:pt>
                <c:pt idx="23">
                  <c:v>4.3980999999999995</c:v>
                </c:pt>
                <c:pt idx="24">
                  <c:v>4.4547999999999996</c:v>
                </c:pt>
                <c:pt idx="25">
                  <c:v>4.511499999999999</c:v>
                </c:pt>
                <c:pt idx="26">
                  <c:v>4.5681999999999992</c:v>
                </c:pt>
                <c:pt idx="27">
                  <c:v>4.6248999999999985</c:v>
                </c:pt>
                <c:pt idx="28">
                  <c:v>4.6815999999999987</c:v>
                </c:pt>
                <c:pt idx="29">
                  <c:v>4.738299999999998</c:v>
                </c:pt>
                <c:pt idx="30">
                  <c:v>4.7949999999999999</c:v>
                </c:pt>
                <c:pt idx="31">
                  <c:v>4.8277999999999999</c:v>
                </c:pt>
                <c:pt idx="32">
                  <c:v>4.8606000000000007</c:v>
                </c:pt>
                <c:pt idx="33">
                  <c:v>4.8934000000000006</c:v>
                </c:pt>
                <c:pt idx="34">
                  <c:v>4.9262000000000006</c:v>
                </c:pt>
                <c:pt idx="35">
                  <c:v>4.9590000000000005</c:v>
                </c:pt>
                <c:pt idx="36">
                  <c:v>4.9918000000000013</c:v>
                </c:pt>
                <c:pt idx="37">
                  <c:v>5.0246000000000013</c:v>
                </c:pt>
                <c:pt idx="38">
                  <c:v>5.0574000000000012</c:v>
                </c:pt>
                <c:pt idx="39">
                  <c:v>5.0902000000000021</c:v>
                </c:pt>
                <c:pt idx="40">
                  <c:v>5.1230000000000002</c:v>
                </c:pt>
              </c:numCache>
            </c:numRef>
          </c:val>
          <c:smooth val="0"/>
          <c:extLst>
            <c:ext xmlns:c16="http://schemas.microsoft.com/office/drawing/2014/chart" uri="{C3380CC4-5D6E-409C-BE32-E72D297353CC}">
              <c16:uniqueId val="{00000005-6160-4D2C-AE45-2F90C43186EA}"/>
            </c:ext>
          </c:extLst>
        </c:ser>
        <c:ser>
          <c:idx val="12"/>
          <c:order val="1"/>
          <c:tx>
            <c:v>BRUCR 1984</c:v>
          </c:tx>
          <c:spPr>
            <a:ln w="22225" cap="rnd">
              <a:solidFill>
                <a:srgbClr val="00B050"/>
              </a:solidFill>
              <a:prstDash val="lgDash"/>
              <a:round/>
            </a:ln>
            <a:effectLst/>
          </c:spPr>
          <c:marker>
            <c:symbol val="none"/>
          </c:marker>
          <c:val>
            <c:numRef>
              <c:f>'Upper Colorado River Depeletion'!$J$4:$J$94</c:f>
              <c:numCache>
                <c:formatCode>0.00</c:formatCode>
                <c:ptCount val="91"/>
                <c:pt idx="13">
                  <c:v>3.4889999999999999</c:v>
                </c:pt>
                <c:pt idx="14">
                  <c:v>3.5761428571428575</c:v>
                </c:pt>
                <c:pt idx="15">
                  <c:v>3.6632857142857147</c:v>
                </c:pt>
                <c:pt idx="16">
                  <c:v>3.7504285714285719</c:v>
                </c:pt>
                <c:pt idx="17">
                  <c:v>3.8375714285714295</c:v>
                </c:pt>
                <c:pt idx="18">
                  <c:v>3.9247142857142867</c:v>
                </c:pt>
                <c:pt idx="19">
                  <c:v>4.0118571428571439</c:v>
                </c:pt>
                <c:pt idx="20">
                  <c:v>4.0990000000000002</c:v>
                </c:pt>
                <c:pt idx="21">
                  <c:v>4.1568000000000005</c:v>
                </c:pt>
                <c:pt idx="22">
                  <c:v>4.2146000000000008</c:v>
                </c:pt>
                <c:pt idx="23">
                  <c:v>4.2724000000000002</c:v>
                </c:pt>
                <c:pt idx="24">
                  <c:v>4.3302000000000005</c:v>
                </c:pt>
                <c:pt idx="25">
                  <c:v>4.3880000000000008</c:v>
                </c:pt>
                <c:pt idx="26">
                  <c:v>4.4458000000000011</c:v>
                </c:pt>
                <c:pt idx="27">
                  <c:v>4.5036000000000014</c:v>
                </c:pt>
                <c:pt idx="28">
                  <c:v>4.5614000000000017</c:v>
                </c:pt>
                <c:pt idx="29">
                  <c:v>4.619200000000002</c:v>
                </c:pt>
                <c:pt idx="30">
                  <c:v>4.6769999999999996</c:v>
                </c:pt>
                <c:pt idx="31">
                  <c:v>4.6962999999999999</c:v>
                </c:pt>
                <c:pt idx="32">
                  <c:v>4.7156000000000002</c:v>
                </c:pt>
                <c:pt idx="33">
                  <c:v>4.7349000000000006</c:v>
                </c:pt>
                <c:pt idx="34">
                  <c:v>4.7542000000000009</c:v>
                </c:pt>
                <c:pt idx="35">
                  <c:v>4.7735000000000012</c:v>
                </c:pt>
                <c:pt idx="36">
                  <c:v>4.7928000000000015</c:v>
                </c:pt>
                <c:pt idx="37">
                  <c:v>4.8121000000000009</c:v>
                </c:pt>
                <c:pt idx="38">
                  <c:v>4.8314000000000012</c:v>
                </c:pt>
                <c:pt idx="39">
                  <c:v>4.8507000000000016</c:v>
                </c:pt>
                <c:pt idx="40">
                  <c:v>4.87</c:v>
                </c:pt>
                <c:pt idx="41">
                  <c:v>4.8834999999999997</c:v>
                </c:pt>
                <c:pt idx="42">
                  <c:v>4.8970000000000002</c:v>
                </c:pt>
                <c:pt idx="43">
                  <c:v>4.9104999999999999</c:v>
                </c:pt>
                <c:pt idx="44">
                  <c:v>4.9240000000000004</c:v>
                </c:pt>
                <c:pt idx="45">
                  <c:v>4.9375</c:v>
                </c:pt>
                <c:pt idx="46">
                  <c:v>4.9509999999999996</c:v>
                </c:pt>
                <c:pt idx="47">
                  <c:v>4.9645000000000001</c:v>
                </c:pt>
                <c:pt idx="48">
                  <c:v>4.9779999999999998</c:v>
                </c:pt>
                <c:pt idx="49">
                  <c:v>4.9915000000000003</c:v>
                </c:pt>
                <c:pt idx="50">
                  <c:v>5.0049999999999999</c:v>
                </c:pt>
                <c:pt idx="51">
                  <c:v>5.0143999999999993</c:v>
                </c:pt>
                <c:pt idx="52">
                  <c:v>5.0237999999999996</c:v>
                </c:pt>
                <c:pt idx="53">
                  <c:v>5.033199999999999</c:v>
                </c:pt>
                <c:pt idx="54">
                  <c:v>5.0425999999999984</c:v>
                </c:pt>
                <c:pt idx="55">
                  <c:v>5.0519999999999978</c:v>
                </c:pt>
                <c:pt idx="56">
                  <c:v>5.0613999999999981</c:v>
                </c:pt>
                <c:pt idx="57">
                  <c:v>5.0707999999999975</c:v>
                </c:pt>
                <c:pt idx="58">
                  <c:v>5.0801999999999969</c:v>
                </c:pt>
                <c:pt idx="59">
                  <c:v>5.0895999999999963</c:v>
                </c:pt>
                <c:pt idx="60">
                  <c:v>5.0990000000000002</c:v>
                </c:pt>
                <c:pt idx="61">
                  <c:v>5.1171000000000006</c:v>
                </c:pt>
                <c:pt idx="62">
                  <c:v>5.1352000000000011</c:v>
                </c:pt>
                <c:pt idx="63">
                  <c:v>5.1533000000000007</c:v>
                </c:pt>
                <c:pt idx="64">
                  <c:v>5.1714000000000011</c:v>
                </c:pt>
                <c:pt idx="65">
                  <c:v>5.1895000000000016</c:v>
                </c:pt>
                <c:pt idx="66">
                  <c:v>5.207600000000002</c:v>
                </c:pt>
                <c:pt idx="67">
                  <c:v>5.2257000000000025</c:v>
                </c:pt>
                <c:pt idx="68">
                  <c:v>5.2438000000000029</c:v>
                </c:pt>
                <c:pt idx="69">
                  <c:v>5.2619000000000034</c:v>
                </c:pt>
                <c:pt idx="70">
                  <c:v>5.28</c:v>
                </c:pt>
              </c:numCache>
            </c:numRef>
          </c:val>
          <c:smooth val="0"/>
          <c:extLst>
            <c:ext xmlns:c16="http://schemas.microsoft.com/office/drawing/2014/chart" uri="{C3380CC4-5D6E-409C-BE32-E72D297353CC}">
              <c16:uniqueId val="{00000006-6160-4D2C-AE45-2F90C43186EA}"/>
            </c:ext>
          </c:extLst>
        </c:ser>
        <c:ser>
          <c:idx val="1"/>
          <c:order val="2"/>
          <c:tx>
            <c:v>CRSS-baseline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Depeletion'!$C$4:$C$94</c:f>
              <c:numCache>
                <c:formatCode>0.00</c:formatCode>
                <c:ptCount val="91"/>
                <c:pt idx="41">
                  <c:v>4.7031310788551135</c:v>
                </c:pt>
                <c:pt idx="42">
                  <c:v>4.7134030118551147</c:v>
                </c:pt>
                <c:pt idx="43">
                  <c:v>4.7236749448551141</c:v>
                </c:pt>
                <c:pt idx="44">
                  <c:v>4.7339468778551153</c:v>
                </c:pt>
                <c:pt idx="45">
                  <c:v>4.7442188108551155</c:v>
                </c:pt>
                <c:pt idx="46">
                  <c:v>4.7688840938551147</c:v>
                </c:pt>
                <c:pt idx="47">
                  <c:v>4.7935493768551147</c:v>
                </c:pt>
                <c:pt idx="48">
                  <c:v>4.8182146598551148</c:v>
                </c:pt>
                <c:pt idx="49">
                  <c:v>4.8428799428551166</c:v>
                </c:pt>
                <c:pt idx="50">
                  <c:v>4.8725452258551156</c:v>
                </c:pt>
                <c:pt idx="51">
                  <c:v>4.8960095088551148</c:v>
                </c:pt>
                <c:pt idx="52">
                  <c:v>4.9194737918551148</c:v>
                </c:pt>
                <c:pt idx="53">
                  <c:v>4.9429380748551157</c:v>
                </c:pt>
                <c:pt idx="54">
                  <c:v>4.9664023578551157</c:v>
                </c:pt>
                <c:pt idx="55">
                  <c:v>4.9898666408551149</c:v>
                </c:pt>
                <c:pt idx="56">
                  <c:v>5.013330923855114</c:v>
                </c:pt>
                <c:pt idx="57">
                  <c:v>5.0367952068551149</c:v>
                </c:pt>
                <c:pt idx="58">
                  <c:v>5.0602594898551159</c:v>
                </c:pt>
                <c:pt idx="59">
                  <c:v>5.083723772855115</c:v>
                </c:pt>
                <c:pt idx="60">
                  <c:v>5.1121880558551149</c:v>
                </c:pt>
                <c:pt idx="61">
                  <c:v>5.1350023398551148</c:v>
                </c:pt>
                <c:pt idx="62">
                  <c:v>5.1578166238551146</c:v>
                </c:pt>
                <c:pt idx="63">
                  <c:v>5.1806309078551154</c:v>
                </c:pt>
                <c:pt idx="64">
                  <c:v>5.2034451918551161</c:v>
                </c:pt>
                <c:pt idx="65">
                  <c:v>5.2262594758551151</c:v>
                </c:pt>
                <c:pt idx="66">
                  <c:v>5.2420947098551149</c:v>
                </c:pt>
                <c:pt idx="67">
                  <c:v>5.257929943855113</c:v>
                </c:pt>
                <c:pt idx="68">
                  <c:v>5.2737651778551138</c:v>
                </c:pt>
                <c:pt idx="69">
                  <c:v>5.2896004118551154</c:v>
                </c:pt>
                <c:pt idx="70">
                  <c:v>5.3054356458551144</c:v>
                </c:pt>
                <c:pt idx="71">
                  <c:v>5.3196942458551151</c:v>
                </c:pt>
                <c:pt idx="72">
                  <c:v>5.3339528458551149</c:v>
                </c:pt>
                <c:pt idx="73">
                  <c:v>5.3482114458551147</c:v>
                </c:pt>
                <c:pt idx="74">
                  <c:v>5.3624700458551162</c:v>
                </c:pt>
                <c:pt idx="75">
                  <c:v>5.3767286458551142</c:v>
                </c:pt>
                <c:pt idx="76">
                  <c:v>5.390987245855114</c:v>
                </c:pt>
                <c:pt idx="77">
                  <c:v>5.4052458458551156</c:v>
                </c:pt>
                <c:pt idx="78">
                  <c:v>5.4195044458551154</c:v>
                </c:pt>
                <c:pt idx="79">
                  <c:v>5.4337630458551152</c:v>
                </c:pt>
                <c:pt idx="80">
                  <c:v>5.4480216458551149</c:v>
                </c:pt>
                <c:pt idx="81">
                  <c:v>5.4577702458551141</c:v>
                </c:pt>
                <c:pt idx="82">
                  <c:v>5.4675188458551149</c:v>
                </c:pt>
                <c:pt idx="83">
                  <c:v>5.4772674458551149</c:v>
                </c:pt>
                <c:pt idx="84">
                  <c:v>5.4870160458551158</c:v>
                </c:pt>
                <c:pt idx="85">
                  <c:v>5.496764645855114</c:v>
                </c:pt>
                <c:pt idx="86">
                  <c:v>5.506513245855114</c:v>
                </c:pt>
                <c:pt idx="87">
                  <c:v>5.5162618458551158</c:v>
                </c:pt>
                <c:pt idx="88">
                  <c:v>5.5260104458551158</c:v>
                </c:pt>
                <c:pt idx="89">
                  <c:v>5.5357590458551149</c:v>
                </c:pt>
                <c:pt idx="90">
                  <c:v>5.545507645855114</c:v>
                </c:pt>
              </c:numCache>
            </c:numRef>
          </c:val>
          <c:smooth val="0"/>
          <c:extLst>
            <c:ext xmlns:c16="http://schemas.microsoft.com/office/drawing/2014/chart" uri="{C3380CC4-5D6E-409C-BE32-E72D297353CC}">
              <c16:uniqueId val="{00000007-6160-4D2C-AE45-2F90C43186EA}"/>
            </c:ext>
          </c:extLst>
        </c:ser>
        <c:ser>
          <c:idx val="2"/>
          <c:order val="3"/>
          <c:tx>
            <c:v>CRSS-B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Depeletion'!$D$4:$D$94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4.8371330386217393</c:v>
                </c:pt>
                <c:pt idx="55">
                  <c:v>4.8571984259622063</c:v>
                </c:pt>
                <c:pt idx="56">
                  <c:v>4.8772638133026716</c:v>
                </c:pt>
                <c:pt idx="57">
                  <c:v>4.8973292006431395</c:v>
                </c:pt>
                <c:pt idx="58">
                  <c:v>4.9173945879836065</c:v>
                </c:pt>
                <c:pt idx="59">
                  <c:v>4.9374599753240735</c:v>
                </c:pt>
                <c:pt idx="60">
                  <c:v>4.9575253626645397</c:v>
                </c:pt>
                <c:pt idx="61">
                  <c:v>4.9764518416543861</c:v>
                </c:pt>
                <c:pt idx="62">
                  <c:v>4.9953783206442335</c:v>
                </c:pt>
                <c:pt idx="63">
                  <c:v>5.0143047996340782</c:v>
                </c:pt>
                <c:pt idx="64">
                  <c:v>5.0332312786239246</c:v>
                </c:pt>
                <c:pt idx="65">
                  <c:v>5.0521577576137719</c:v>
                </c:pt>
                <c:pt idx="66">
                  <c:v>5.0667333303701305</c:v>
                </c:pt>
                <c:pt idx="67">
                  <c:v>5.08130890312649</c:v>
                </c:pt>
                <c:pt idx="68">
                  <c:v>5.0958844758828512</c:v>
                </c:pt>
                <c:pt idx="69">
                  <c:v>5.1104600486392124</c:v>
                </c:pt>
                <c:pt idx="70">
                  <c:v>5.1250356213955728</c:v>
                </c:pt>
                <c:pt idx="71">
                  <c:v>5.133981875997093</c:v>
                </c:pt>
                <c:pt idx="72">
                  <c:v>5.1429281305986123</c:v>
                </c:pt>
                <c:pt idx="73">
                  <c:v>5.1518743852001316</c:v>
                </c:pt>
                <c:pt idx="74">
                  <c:v>5.1608206398016518</c:v>
                </c:pt>
                <c:pt idx="75">
                  <c:v>5.1697668944031721</c:v>
                </c:pt>
                <c:pt idx="76">
                  <c:v>5.1787131490046914</c:v>
                </c:pt>
                <c:pt idx="77">
                  <c:v>5.1876594036062107</c:v>
                </c:pt>
                <c:pt idx="78">
                  <c:v>5.19660565820773</c:v>
                </c:pt>
                <c:pt idx="79">
                  <c:v>5.2055519128092502</c:v>
                </c:pt>
                <c:pt idx="80">
                  <c:v>5.2144981674107687</c:v>
                </c:pt>
                <c:pt idx="81">
                  <c:v>5.220022709496094</c:v>
                </c:pt>
                <c:pt idx="82">
                  <c:v>5.2255472515814212</c:v>
                </c:pt>
                <c:pt idx="83">
                  <c:v>5.2310717936667439</c:v>
                </c:pt>
                <c:pt idx="84">
                  <c:v>5.2365963357520693</c:v>
                </c:pt>
                <c:pt idx="85">
                  <c:v>5.2421208778373947</c:v>
                </c:pt>
                <c:pt idx="86">
                  <c:v>5.24764541992272</c:v>
                </c:pt>
                <c:pt idx="87">
                  <c:v>5.2531699620080454</c:v>
                </c:pt>
                <c:pt idx="88">
                  <c:v>5.2586945040933708</c:v>
                </c:pt>
                <c:pt idx="89">
                  <c:v>5.2642190461786953</c:v>
                </c:pt>
                <c:pt idx="90">
                  <c:v>5.2697435882640224</c:v>
                </c:pt>
              </c:numCache>
            </c:numRef>
          </c:val>
          <c:smooth val="0"/>
          <c:extLst>
            <c:ext xmlns:c16="http://schemas.microsoft.com/office/drawing/2014/chart" uri="{C3380CC4-5D6E-409C-BE32-E72D297353CC}">
              <c16:uniqueId val="{00000008-6160-4D2C-AE45-2F90C43186EA}"/>
            </c:ext>
          </c:extLst>
        </c:ser>
        <c:ser>
          <c:idx val="3"/>
          <c:order val="4"/>
          <c:tx>
            <c:v>CRSS-C1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Depeletion'!$E$4:$E$94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smooth val="0"/>
          <c:extLst>
            <c:ext xmlns:c16="http://schemas.microsoft.com/office/drawing/2014/chart" uri="{C3380CC4-5D6E-409C-BE32-E72D297353CC}">
              <c16:uniqueId val="{00000009-6160-4D2C-AE45-2F90C43186EA}"/>
            </c:ext>
          </c:extLst>
        </c:ser>
        <c:ser>
          <c:idx val="4"/>
          <c:order val="5"/>
          <c:tx>
            <c:v>CRSS-C2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Depeletion'!$F$4:$F$94</c:f>
              <c:numCache>
                <c:formatCode>0.00</c:formatCode>
                <c:ptCount val="91"/>
                <c:pt idx="41">
                  <c:v>4.7045537915571245</c:v>
                </c:pt>
                <c:pt idx="42">
                  <c:v>4.7128329069849064</c:v>
                </c:pt>
                <c:pt idx="43">
                  <c:v>4.7205830640337814</c:v>
                </c:pt>
                <c:pt idx="44">
                  <c:v>4.7283338211196462</c:v>
                </c:pt>
                <c:pt idx="45">
                  <c:v>4.7360850069972695</c:v>
                </c:pt>
                <c:pt idx="46">
                  <c:v>4.7592183921164404</c:v>
                </c:pt>
                <c:pt idx="47">
                  <c:v>4.7823521619871059</c:v>
                </c:pt>
                <c:pt idx="48">
                  <c:v>4.8054865852556148</c:v>
                </c:pt>
                <c:pt idx="49">
                  <c:v>4.8286210783918344</c:v>
                </c:pt>
                <c:pt idx="50">
                  <c:v>4.8567546767014163</c:v>
                </c:pt>
                <c:pt idx="51">
                  <c:v>4.881478795140934</c:v>
                </c:pt>
                <c:pt idx="52">
                  <c:v>4.9062032505811333</c:v>
                </c:pt>
                <c:pt idx="53">
                  <c:v>4.9309277060213326</c:v>
                </c:pt>
                <c:pt idx="54">
                  <c:v>4.9556521614615319</c:v>
                </c:pt>
                <c:pt idx="55">
                  <c:v>4.9803766169027313</c:v>
                </c:pt>
                <c:pt idx="56">
                  <c:v>5.0046284344549292</c:v>
                </c:pt>
                <c:pt idx="57">
                  <c:v>5.028880252007129</c:v>
                </c:pt>
                <c:pt idx="58">
                  <c:v>5.053132069559326</c:v>
                </c:pt>
                <c:pt idx="59">
                  <c:v>5.0773838871115267</c:v>
                </c:pt>
                <c:pt idx="60">
                  <c:v>5.1016357046637228</c:v>
                </c:pt>
                <c:pt idx="61">
                  <c:v>5.1252612298153197</c:v>
                </c:pt>
                <c:pt idx="62">
                  <c:v>5.1488867549669157</c:v>
                </c:pt>
                <c:pt idx="63">
                  <c:v>5.1725122801185099</c:v>
                </c:pt>
                <c:pt idx="64">
                  <c:v>5.1961378052701068</c:v>
                </c:pt>
                <c:pt idx="65">
                  <c:v>5.2197633304217002</c:v>
                </c:pt>
                <c:pt idx="66">
                  <c:v>5.2461833673531713</c:v>
                </c:pt>
                <c:pt idx="67">
                  <c:v>5.2726034042846406</c:v>
                </c:pt>
                <c:pt idx="68">
                  <c:v>5.299023441216109</c:v>
                </c:pt>
                <c:pt idx="69">
                  <c:v>5.3254434781475775</c:v>
                </c:pt>
                <c:pt idx="70">
                  <c:v>5.3518635150790486</c:v>
                </c:pt>
                <c:pt idx="71">
                  <c:v>5.3732365796396904</c:v>
                </c:pt>
                <c:pt idx="72">
                  <c:v>5.394609644200334</c:v>
                </c:pt>
                <c:pt idx="73">
                  <c:v>5.4159827087609766</c:v>
                </c:pt>
                <c:pt idx="74">
                  <c:v>5.4373557733216185</c:v>
                </c:pt>
                <c:pt idx="75">
                  <c:v>5.458728837882262</c:v>
                </c:pt>
                <c:pt idx="76">
                  <c:v>5.4801019024429056</c:v>
                </c:pt>
                <c:pt idx="77">
                  <c:v>5.501474967003551</c:v>
                </c:pt>
                <c:pt idx="78">
                  <c:v>5.5228480315641919</c:v>
                </c:pt>
                <c:pt idx="79">
                  <c:v>5.5442210961248346</c:v>
                </c:pt>
                <c:pt idx="80">
                  <c:v>5.5655941606854773</c:v>
                </c:pt>
                <c:pt idx="81">
                  <c:v>5.591497403699428</c:v>
                </c:pt>
                <c:pt idx="82">
                  <c:v>5.6174006467133797</c:v>
                </c:pt>
                <c:pt idx="83">
                  <c:v>5.6433038897273313</c:v>
                </c:pt>
                <c:pt idx="84">
                  <c:v>5.6692071327412838</c:v>
                </c:pt>
                <c:pt idx="85">
                  <c:v>5.6951103757552355</c:v>
                </c:pt>
                <c:pt idx="86">
                  <c:v>5.7210136187691862</c:v>
                </c:pt>
                <c:pt idx="87">
                  <c:v>5.746916861783137</c:v>
                </c:pt>
                <c:pt idx="88">
                  <c:v>5.7728201047970895</c:v>
                </c:pt>
                <c:pt idx="89">
                  <c:v>5.798723347811042</c:v>
                </c:pt>
                <c:pt idx="90">
                  <c:v>5.8246265908249937</c:v>
                </c:pt>
              </c:numCache>
            </c:numRef>
          </c:val>
          <c:smooth val="0"/>
          <c:extLst>
            <c:ext xmlns:c16="http://schemas.microsoft.com/office/drawing/2014/chart" uri="{C3380CC4-5D6E-409C-BE32-E72D297353CC}">
              <c16:uniqueId val="{0000000A-6160-4D2C-AE45-2F90C43186EA}"/>
            </c:ext>
          </c:extLst>
        </c:ser>
        <c:ser>
          <c:idx val="5"/>
          <c:order val="6"/>
          <c:tx>
            <c:v>CRSS-D1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Depeletion'!$G$4:$G$94</c:f>
              <c:numCache>
                <c:formatCode>0.00</c:formatCode>
                <c:ptCount val="91"/>
                <c:pt idx="41">
                  <c:v>4.7032740788551139</c:v>
                </c:pt>
                <c:pt idx="42">
                  <c:v>4.7075445134509062</c:v>
                </c:pt>
                <c:pt idx="43">
                  <c:v>4.7118149480466975</c:v>
                </c:pt>
                <c:pt idx="44">
                  <c:v>4.716085382642488</c:v>
                </c:pt>
                <c:pt idx="45">
                  <c:v>4.7203558172382785</c:v>
                </c:pt>
                <c:pt idx="46">
                  <c:v>4.731962817277573</c:v>
                </c:pt>
                <c:pt idx="47">
                  <c:v>4.7435698173168648</c:v>
                </c:pt>
                <c:pt idx="48">
                  <c:v>4.7551768173561584</c:v>
                </c:pt>
                <c:pt idx="49">
                  <c:v>4.7667838173954502</c:v>
                </c:pt>
                <c:pt idx="50">
                  <c:v>4.7833908174347437</c:v>
                </c:pt>
                <c:pt idx="51">
                  <c:v>4.7962210540655024</c:v>
                </c:pt>
                <c:pt idx="52">
                  <c:v>4.8090512906962584</c:v>
                </c:pt>
                <c:pt idx="53">
                  <c:v>4.821881527327017</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smooth val="0"/>
          <c:extLst>
            <c:ext xmlns:c16="http://schemas.microsoft.com/office/drawing/2014/chart" uri="{C3380CC4-5D6E-409C-BE32-E72D297353CC}">
              <c16:uniqueId val="{0000000B-6160-4D2C-AE45-2F90C43186EA}"/>
            </c:ext>
          </c:extLst>
        </c:ser>
        <c:ser>
          <c:idx val="6"/>
          <c:order val="7"/>
          <c:tx>
            <c:v>CRSS-D2 scenario</c:v>
          </c:tx>
          <c:spPr>
            <a:ln w="22225"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Depeletion'!$H$4:$H$94</c:f>
              <c:numCache>
                <c:formatCode>0.00</c:formatCode>
                <c:ptCount val="91"/>
                <c:pt idx="41">
                  <c:v>4.7040887915571252</c:v>
                </c:pt>
                <c:pt idx="42">
                  <c:v>4.7117066085281394</c:v>
                </c:pt>
                <c:pt idx="43">
                  <c:v>4.7187954671202474</c:v>
                </c:pt>
                <c:pt idx="44">
                  <c:v>4.7258849257493463</c:v>
                </c:pt>
                <c:pt idx="45">
                  <c:v>4.7329748131702019</c:v>
                </c:pt>
                <c:pt idx="46">
                  <c:v>4.761432134093905</c:v>
                </c:pt>
                <c:pt idx="47">
                  <c:v>4.7898898397691019</c:v>
                </c:pt>
                <c:pt idx="48">
                  <c:v>4.8183481988421395</c:v>
                </c:pt>
                <c:pt idx="49">
                  <c:v>4.8468066277828896</c:v>
                </c:pt>
                <c:pt idx="50">
                  <c:v>4.8802641618970011</c:v>
                </c:pt>
                <c:pt idx="51">
                  <c:v>4.9103122161410511</c:v>
                </c:pt>
                <c:pt idx="52">
                  <c:v>4.9403606073857791</c:v>
                </c:pt>
                <c:pt idx="53">
                  <c:v>4.970408998630508</c:v>
                </c:pt>
                <c:pt idx="54">
                  <c:v>5.0004573898752378</c:v>
                </c:pt>
                <c:pt idx="55">
                  <c:v>5.0305057811209677</c:v>
                </c:pt>
                <c:pt idx="56">
                  <c:v>5.0600815344776962</c:v>
                </c:pt>
                <c:pt idx="57">
                  <c:v>5.0896572878344282</c:v>
                </c:pt>
                <c:pt idx="58">
                  <c:v>5.1192330411911549</c:v>
                </c:pt>
                <c:pt idx="59">
                  <c:v>5.1488087945478842</c:v>
                </c:pt>
                <c:pt idx="60">
                  <c:v>5.1783845479046118</c:v>
                </c:pt>
                <c:pt idx="61">
                  <c:v>5.20733400886074</c:v>
                </c:pt>
                <c:pt idx="62">
                  <c:v>5.2362834698168665</c:v>
                </c:pt>
                <c:pt idx="63">
                  <c:v>5.2652329307729904</c:v>
                </c:pt>
                <c:pt idx="64">
                  <c:v>5.2941823917291195</c:v>
                </c:pt>
                <c:pt idx="65">
                  <c:v>5.3231318526852442</c:v>
                </c:pt>
                <c:pt idx="66">
                  <c:v>5.3479725188778016</c:v>
                </c:pt>
                <c:pt idx="67">
                  <c:v>5.3728131850703598</c:v>
                </c:pt>
                <c:pt idx="68">
                  <c:v>5.3976538512629171</c:v>
                </c:pt>
                <c:pt idx="69">
                  <c:v>5.4224945174554744</c:v>
                </c:pt>
                <c:pt idx="70">
                  <c:v>5.4473351836480326</c:v>
                </c:pt>
                <c:pt idx="71">
                  <c:v>5.4713888774697619</c:v>
                </c:pt>
                <c:pt idx="72">
                  <c:v>5.4954425712914938</c:v>
                </c:pt>
                <c:pt idx="73">
                  <c:v>5.5194962651132258</c:v>
                </c:pt>
                <c:pt idx="74">
                  <c:v>5.5435499589349568</c:v>
                </c:pt>
                <c:pt idx="75">
                  <c:v>5.567603652756687</c:v>
                </c:pt>
                <c:pt idx="76">
                  <c:v>5.591657346578419</c:v>
                </c:pt>
                <c:pt idx="77">
                  <c:v>5.6157110404001509</c:v>
                </c:pt>
                <c:pt idx="78">
                  <c:v>5.6397647342218811</c:v>
                </c:pt>
                <c:pt idx="79">
                  <c:v>5.663818428043613</c:v>
                </c:pt>
                <c:pt idx="80">
                  <c:v>5.6878721218653432</c:v>
                </c:pt>
                <c:pt idx="81">
                  <c:v>5.7079359941403833</c:v>
                </c:pt>
                <c:pt idx="82">
                  <c:v>5.7279998664154208</c:v>
                </c:pt>
                <c:pt idx="83">
                  <c:v>5.7480637386904618</c:v>
                </c:pt>
                <c:pt idx="84">
                  <c:v>5.7681276109655037</c:v>
                </c:pt>
                <c:pt idx="85">
                  <c:v>5.788191483240543</c:v>
                </c:pt>
                <c:pt idx="86">
                  <c:v>5.8082553555155805</c:v>
                </c:pt>
                <c:pt idx="87">
                  <c:v>5.8283192277906224</c:v>
                </c:pt>
                <c:pt idx="88">
                  <c:v>5.8483831000656616</c:v>
                </c:pt>
                <c:pt idx="89">
                  <c:v>5.8684469723407027</c:v>
                </c:pt>
                <c:pt idx="90">
                  <c:v>5.8885108446157419</c:v>
                </c:pt>
              </c:numCache>
            </c:numRef>
          </c:val>
          <c:smooth val="0"/>
          <c:extLst>
            <c:ext xmlns:c16="http://schemas.microsoft.com/office/drawing/2014/chart" uri="{C3380CC4-5D6E-409C-BE32-E72D297353CC}">
              <c16:uniqueId val="{0000000C-6160-4D2C-AE45-2F90C43186EA}"/>
            </c:ext>
          </c:extLst>
        </c:ser>
        <c:ser>
          <c:idx val="17"/>
          <c:order val="8"/>
          <c:tx>
            <c:v>UCRC 2016</c:v>
          </c:tx>
          <c:spPr>
            <a:ln w="22225" cap="rnd">
              <a:solidFill>
                <a:srgbClr val="CC5800"/>
              </a:solidFill>
              <a:prstDash val="dash"/>
              <a:round/>
            </a:ln>
            <a:effectLst/>
          </c:spPr>
          <c:marker>
            <c:symbol val="none"/>
          </c:marker>
          <c:val>
            <c:numRef>
              <c:f>'Upper Colorado River Depeletion'!$L$4:$L$94</c:f>
              <c:numCache>
                <c:formatCode>0.00</c:formatCode>
                <c:ptCount val="91"/>
                <c:pt idx="50">
                  <c:v>4.7530000000000001</c:v>
                </c:pt>
                <c:pt idx="51">
                  <c:v>4.774</c:v>
                </c:pt>
                <c:pt idx="52">
                  <c:v>4.7949999999999999</c:v>
                </c:pt>
                <c:pt idx="53">
                  <c:v>4.8159999999999998</c:v>
                </c:pt>
                <c:pt idx="54">
                  <c:v>4.8369999999999997</c:v>
                </c:pt>
                <c:pt idx="55">
                  <c:v>4.8579999999999997</c:v>
                </c:pt>
                <c:pt idx="56">
                  <c:v>4.8789999999999996</c:v>
                </c:pt>
                <c:pt idx="57">
                  <c:v>4.9000000000000004</c:v>
                </c:pt>
                <c:pt idx="58">
                  <c:v>4.9210000000000003</c:v>
                </c:pt>
                <c:pt idx="59">
                  <c:v>4.9420000000000002</c:v>
                </c:pt>
                <c:pt idx="60">
                  <c:v>4.9630000000000001</c:v>
                </c:pt>
                <c:pt idx="61">
                  <c:v>4.9832000000000001</c:v>
                </c:pt>
                <c:pt idx="62">
                  <c:v>5.0034000000000001</c:v>
                </c:pt>
                <c:pt idx="63">
                  <c:v>5.0235999999999992</c:v>
                </c:pt>
                <c:pt idx="64">
                  <c:v>5.0437999999999992</c:v>
                </c:pt>
                <c:pt idx="65">
                  <c:v>5.0639999999999992</c:v>
                </c:pt>
                <c:pt idx="66">
                  <c:v>5.0841999999999992</c:v>
                </c:pt>
                <c:pt idx="67">
                  <c:v>5.1043999999999992</c:v>
                </c:pt>
                <c:pt idx="68">
                  <c:v>5.1245999999999983</c:v>
                </c:pt>
                <c:pt idx="69">
                  <c:v>5.1447999999999983</c:v>
                </c:pt>
                <c:pt idx="70">
                  <c:v>5.165</c:v>
                </c:pt>
                <c:pt idx="71">
                  <c:v>5.1852999999999998</c:v>
                </c:pt>
                <c:pt idx="72">
                  <c:v>5.2056000000000004</c:v>
                </c:pt>
                <c:pt idx="73">
                  <c:v>5.2259000000000002</c:v>
                </c:pt>
                <c:pt idx="74">
                  <c:v>5.2462000000000009</c:v>
                </c:pt>
                <c:pt idx="75">
                  <c:v>5.2665000000000006</c:v>
                </c:pt>
                <c:pt idx="76">
                  <c:v>5.2868000000000013</c:v>
                </c:pt>
                <c:pt idx="77">
                  <c:v>5.307100000000001</c:v>
                </c:pt>
                <c:pt idx="78">
                  <c:v>5.3274000000000017</c:v>
                </c:pt>
                <c:pt idx="79">
                  <c:v>5.3477000000000015</c:v>
                </c:pt>
                <c:pt idx="80">
                  <c:v>5.3680000000000003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smooth val="0"/>
          <c:extLst>
            <c:ext xmlns:c16="http://schemas.microsoft.com/office/drawing/2014/chart" uri="{C3380CC4-5D6E-409C-BE32-E72D297353CC}">
              <c16:uniqueId val="{0000000D-6160-4D2C-AE45-2F90C43186EA}"/>
            </c:ext>
          </c:extLst>
        </c:ser>
        <c:ser>
          <c:idx val="14"/>
          <c:order val="9"/>
          <c:tx>
            <c:strRef>
              <c:f>'Upper Colorado River Depeletion'!$N$2</c:f>
              <c:strCache>
                <c:ptCount val="1"/>
                <c:pt idx="0">
                  <c:v>UCRC 1996</c:v>
                </c:pt>
              </c:strCache>
            </c:strRef>
          </c:tx>
          <c:spPr>
            <a:ln w="22225" cap="rnd">
              <a:solidFill>
                <a:srgbClr val="CC5800"/>
              </a:solidFill>
              <a:prstDash val="dash"/>
              <a:round/>
            </a:ln>
            <a:effectLst/>
          </c:spPr>
          <c:marker>
            <c:symbol val="none"/>
          </c:marker>
          <c:val>
            <c:numRef>
              <c:f>'Upper Colorado River Depeletion'!$N$4:$N$94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numCache>
            </c:numRef>
          </c:val>
          <c:smooth val="0"/>
          <c:extLst>
            <c:ext xmlns:c16="http://schemas.microsoft.com/office/drawing/2014/chart" uri="{C3380CC4-5D6E-409C-BE32-E72D297353CC}">
              <c16:uniqueId val="{0000000E-6160-4D2C-AE45-2F90C43186EA}"/>
            </c:ext>
          </c:extLst>
        </c:ser>
        <c:ser>
          <c:idx val="13"/>
          <c:order val="10"/>
          <c:tx>
            <c:strRef>
              <c:f>'Upper Colorado River Depeletion'!$M$2</c:f>
              <c:strCache>
                <c:ptCount val="1"/>
                <c:pt idx="0">
                  <c:v>UCRC 1999</c:v>
                </c:pt>
              </c:strCache>
            </c:strRef>
          </c:tx>
          <c:spPr>
            <a:ln w="22225" cap="rnd">
              <a:solidFill>
                <a:srgbClr val="CC5800"/>
              </a:solidFill>
              <a:prstDash val="dash"/>
              <a:round/>
            </a:ln>
            <a:effectLst/>
          </c:spPr>
          <c:marker>
            <c:symbol val="none"/>
          </c:marker>
          <c:val>
            <c:numRef>
              <c:f>'Upper Colorado River Depeletion'!$M$4:$M$94</c:f>
              <c:numCache>
                <c:formatCode>0.00</c:formatCode>
                <c:ptCount val="91"/>
                <c:pt idx="32">
                  <c:v>4.2729999999999997</c:v>
                </c:pt>
                <c:pt idx="33">
                  <c:v>4.319</c:v>
                </c:pt>
                <c:pt idx="34">
                  <c:v>4.3659999999999997</c:v>
                </c:pt>
                <c:pt idx="35">
                  <c:v>4.4450000000000003</c:v>
                </c:pt>
                <c:pt idx="36">
                  <c:v>4.4779999999999998</c:v>
                </c:pt>
                <c:pt idx="37">
                  <c:v>4.51</c:v>
                </c:pt>
                <c:pt idx="38">
                  <c:v>4.5430000000000001</c:v>
                </c:pt>
                <c:pt idx="39">
                  <c:v>4.5750000000000002</c:v>
                </c:pt>
                <c:pt idx="40">
                  <c:v>4.7039999999999997</c:v>
                </c:pt>
                <c:pt idx="41">
                  <c:v>4.7169999999999996</c:v>
                </c:pt>
                <c:pt idx="42">
                  <c:v>4.7290000000000001</c:v>
                </c:pt>
                <c:pt idx="43">
                  <c:v>4.742</c:v>
                </c:pt>
                <c:pt idx="44">
                  <c:v>4.7539999999999996</c:v>
                </c:pt>
                <c:pt idx="45">
                  <c:v>4.7670000000000003</c:v>
                </c:pt>
                <c:pt idx="46">
                  <c:v>4.7789999999999999</c:v>
                </c:pt>
                <c:pt idx="47">
                  <c:v>4.7910000000000004</c:v>
                </c:pt>
                <c:pt idx="48">
                  <c:v>4.8040000000000003</c:v>
                </c:pt>
                <c:pt idx="49">
                  <c:v>4.8159999999999998</c:v>
                </c:pt>
                <c:pt idx="50">
                  <c:v>4.8550000000000004</c:v>
                </c:pt>
                <c:pt idx="51">
                  <c:v>4.8689999999999998</c:v>
                </c:pt>
                <c:pt idx="52">
                  <c:v>4.883</c:v>
                </c:pt>
                <c:pt idx="53">
                  <c:v>4.8970000000000002</c:v>
                </c:pt>
                <c:pt idx="54">
                  <c:v>4.9109999999999996</c:v>
                </c:pt>
                <c:pt idx="55">
                  <c:v>4.9249999999999998</c:v>
                </c:pt>
                <c:pt idx="56">
                  <c:v>4.9400000000000004</c:v>
                </c:pt>
                <c:pt idx="57">
                  <c:v>4.9550000000000001</c:v>
                </c:pt>
                <c:pt idx="58">
                  <c:v>4.9710000000000001</c:v>
                </c:pt>
                <c:pt idx="59">
                  <c:v>4.9859999999999998</c:v>
                </c:pt>
                <c:pt idx="60">
                  <c:v>5.0289999999999999</c:v>
                </c:pt>
                <c:pt idx="61">
                  <c:v>5.04</c:v>
                </c:pt>
                <c:pt idx="62">
                  <c:v>5.0519999999999996</c:v>
                </c:pt>
                <c:pt idx="63">
                  <c:v>5.0629999999999997</c:v>
                </c:pt>
                <c:pt idx="64">
                  <c:v>5.0750000000000002</c:v>
                </c:pt>
                <c:pt idx="65">
                  <c:v>5.0860000000000003</c:v>
                </c:pt>
                <c:pt idx="66">
                  <c:v>5.0970000000000004</c:v>
                </c:pt>
                <c:pt idx="67">
                  <c:v>5.109</c:v>
                </c:pt>
                <c:pt idx="68">
                  <c:v>5.12</c:v>
                </c:pt>
                <c:pt idx="69">
                  <c:v>5.1319999999999997</c:v>
                </c:pt>
                <c:pt idx="70">
                  <c:v>5.15</c:v>
                </c:pt>
                <c:pt idx="71">
                  <c:v>5.165</c:v>
                </c:pt>
                <c:pt idx="72">
                  <c:v>5.18</c:v>
                </c:pt>
                <c:pt idx="73">
                  <c:v>5.1950000000000003</c:v>
                </c:pt>
                <c:pt idx="74">
                  <c:v>5.21</c:v>
                </c:pt>
                <c:pt idx="75">
                  <c:v>5.226</c:v>
                </c:pt>
                <c:pt idx="76">
                  <c:v>5.2409999999999997</c:v>
                </c:pt>
                <c:pt idx="77">
                  <c:v>5.2560000000000002</c:v>
                </c:pt>
                <c:pt idx="78">
                  <c:v>5.2709999999999999</c:v>
                </c:pt>
                <c:pt idx="79">
                  <c:v>5.2859999999999996</c:v>
                </c:pt>
                <c:pt idx="80">
                  <c:v>5.3250000000000002</c:v>
                </c:pt>
              </c:numCache>
            </c:numRef>
          </c:val>
          <c:smooth val="0"/>
          <c:extLst>
            <c:ext xmlns:c16="http://schemas.microsoft.com/office/drawing/2014/chart" uri="{C3380CC4-5D6E-409C-BE32-E72D297353CC}">
              <c16:uniqueId val="{0000000F-6160-4D2C-AE45-2F90C43186EA}"/>
            </c:ext>
          </c:extLst>
        </c:ser>
        <c:ser>
          <c:idx val="7"/>
          <c:order val="11"/>
          <c:tx>
            <c:v>UCRC 2007 schedule B</c:v>
          </c:tx>
          <c:spPr>
            <a:ln w="22225" cap="rnd">
              <a:solidFill>
                <a:srgbClr val="CC5800"/>
              </a:solidFill>
              <a:prstDash val="dash"/>
              <a:round/>
            </a:ln>
            <a:effectLst/>
          </c:spPr>
          <c:marker>
            <c:symbol val="none"/>
          </c:marker>
          <c:val>
            <c:numRef>
              <c:f>'Upper Colorado River Depeletion'!$K$4:$K$94</c:f>
              <c:numCache>
                <c:formatCode>0.00</c:formatCode>
                <c:ptCount val="91"/>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smooth val="0"/>
          <c:extLst>
            <c:ext xmlns:c16="http://schemas.microsoft.com/office/drawing/2014/chart" uri="{C3380CC4-5D6E-409C-BE32-E72D297353CC}">
              <c16:uniqueId val="{00000010-6160-4D2C-AE45-2F90C43186EA}"/>
            </c:ext>
          </c:extLst>
        </c:ser>
        <c:ser>
          <c:idx val="0"/>
          <c:order val="12"/>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Depeletion'!$B$4:$B$94</c:f>
              <c:numCache>
                <c:formatCode>0.00</c:formatCode>
                <c:ptCount val="91"/>
                <c:pt idx="1">
                  <c:v>2.9514</c:v>
                </c:pt>
                <c:pt idx="2">
                  <c:v>3.0074000000000001</c:v>
                </c:pt>
                <c:pt idx="3">
                  <c:v>2.8475000000000001</c:v>
                </c:pt>
                <c:pt idx="4">
                  <c:v>3.2201999999999997</c:v>
                </c:pt>
                <c:pt idx="5">
                  <c:v>3.0006999999999997</c:v>
                </c:pt>
                <c:pt idx="6">
                  <c:v>2.9198000000000004</c:v>
                </c:pt>
                <c:pt idx="7">
                  <c:v>2.4460000000000002</c:v>
                </c:pt>
                <c:pt idx="8">
                  <c:v>3.3090999999999999</c:v>
                </c:pt>
                <c:pt idx="9">
                  <c:v>3.2654000000000001</c:v>
                </c:pt>
                <c:pt idx="10">
                  <c:v>3.2197</c:v>
                </c:pt>
                <c:pt idx="11">
                  <c:v>3.4651999999999998</c:v>
                </c:pt>
                <c:pt idx="12">
                  <c:v>3.4876999999999998</c:v>
                </c:pt>
                <c:pt idx="13">
                  <c:v>3.3424999999999998</c:v>
                </c:pt>
                <c:pt idx="14">
                  <c:v>3.2628000000000004</c:v>
                </c:pt>
                <c:pt idx="15">
                  <c:v>3.5406</c:v>
                </c:pt>
                <c:pt idx="16">
                  <c:v>3.4243999999999999</c:v>
                </c:pt>
                <c:pt idx="17">
                  <c:v>3.5215999999999998</c:v>
                </c:pt>
                <c:pt idx="18">
                  <c:v>3.9537</c:v>
                </c:pt>
                <c:pt idx="19">
                  <c:v>4.0442</c:v>
                </c:pt>
                <c:pt idx="20">
                  <c:v>3.8029999999999999</c:v>
                </c:pt>
                <c:pt idx="21">
                  <c:v>3.8767</c:v>
                </c:pt>
                <c:pt idx="22">
                  <c:v>4.0275999999999996</c:v>
                </c:pt>
                <c:pt idx="23">
                  <c:v>3.7368999999999999</c:v>
                </c:pt>
                <c:pt idx="24">
                  <c:v>4.25</c:v>
                </c:pt>
                <c:pt idx="25">
                  <c:v>3.3663000000000003</c:v>
                </c:pt>
                <c:pt idx="26">
                  <c:v>3.8401999999999998</c:v>
                </c:pt>
                <c:pt idx="27">
                  <c:v>3.6084000000000001</c:v>
                </c:pt>
                <c:pt idx="28">
                  <c:v>3.7081</c:v>
                </c:pt>
                <c:pt idx="29">
                  <c:v>3.5278</c:v>
                </c:pt>
                <c:pt idx="30">
                  <c:v>3.9556999999999998</c:v>
                </c:pt>
                <c:pt idx="31">
                  <c:v>4.2190000000000003</c:v>
                </c:pt>
                <c:pt idx="32">
                  <c:v>3.7744</c:v>
                </c:pt>
                <c:pt idx="33">
                  <c:v>3.7894999999999999</c:v>
                </c:pt>
                <c:pt idx="34">
                  <c:v>3.5507</c:v>
                </c:pt>
                <c:pt idx="35">
                  <c:v>3.6459000000000001</c:v>
                </c:pt>
                <c:pt idx="36">
                  <c:v>3.8368000000000002</c:v>
                </c:pt>
                <c:pt idx="37">
                  <c:v>4.0961000000000007</c:v>
                </c:pt>
                <c:pt idx="38">
                  <c:v>4.1581999999999999</c:v>
                </c:pt>
                <c:pt idx="39">
                  <c:v>4.0503999999999998</c:v>
                </c:pt>
                <c:pt idx="40">
                  <c:v>3.8971</c:v>
                </c:pt>
                <c:pt idx="41">
                  <c:v>3.9163999999999999</c:v>
                </c:pt>
                <c:pt idx="42">
                  <c:v>4.3056000000000001</c:v>
                </c:pt>
                <c:pt idx="43">
                  <c:v>3.6586999999999996</c:v>
                </c:pt>
                <c:pt idx="44">
                  <c:v>3.4762</c:v>
                </c:pt>
                <c:pt idx="45">
                  <c:v>3.1772</c:v>
                </c:pt>
                <c:pt idx="46">
                  <c:v>3.8971</c:v>
                </c:pt>
                <c:pt idx="47">
                  <c:v>4.1672000000000002</c:v>
                </c:pt>
                <c:pt idx="48">
                  <c:v>4.3650000000000002</c:v>
                </c:pt>
              </c:numCache>
            </c:numRef>
          </c:val>
          <c:smooth val="0"/>
          <c:extLst>
            <c:ext xmlns:c16="http://schemas.microsoft.com/office/drawing/2014/chart" uri="{C3380CC4-5D6E-409C-BE32-E72D297353CC}">
              <c16:uniqueId val="{00000011-6160-4D2C-AE45-2F90C43186EA}"/>
            </c:ext>
          </c:extLst>
        </c:ser>
        <c:dLbls>
          <c:showLegendKey val="0"/>
          <c:showVal val="0"/>
          <c:showCatName val="0"/>
          <c:showSerName val="0"/>
          <c:showPercent val="0"/>
          <c:showBubbleSize val="0"/>
        </c:dLbls>
        <c:marker val="1"/>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sz="1400" b="1" i="0" u="none" strike="noStrike" kern="1200" baseline="0">
                    <a:solidFill>
                      <a:schemeClr val="tx1"/>
                    </a:solidFill>
                    <a:latin typeface="+mn-lt"/>
                    <a:ea typeface="+mn-ea"/>
                    <a:cs typeface="+mn-cs"/>
                  </a:rPr>
                  <a:t> Depeletion </a:t>
                </a:r>
                <a:r>
                  <a:rPr lang="en-US" altLang="zh-CN" sz="1400" b="1" i="0" u="none" strike="noStrike" kern="1200" baseline="0">
                    <a:solidFill>
                      <a:schemeClr val="tx1"/>
                    </a:solidFill>
                    <a:latin typeface="+mn-lt"/>
                    <a:ea typeface="+mn-ea"/>
                    <a:cs typeface="+mn-cs"/>
                  </a:rPr>
                  <a:t>without 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090033640161177E-2"/>
              <c:y val="0.1254997706597355"/>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ysClr val="windowText" lastClr="000000">
                    <a:lumMod val="65000"/>
                    <a:lumOff val="35000"/>
                  </a:sysClr>
                </a:solidFill>
                <a:effectLst/>
                <a:latin typeface="+mn-lt"/>
                <a:ea typeface="+mn-ea"/>
                <a:cs typeface="+mn-cs"/>
              </a:rPr>
              <a:t>Upper Colorado River System: UCRC and BOR Projected, Historical CRSP Net Evaporation and Gross CRSP Evaporation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335286634119764"/>
          <c:y val="8.6744806912741418E-2"/>
          <c:w val="0.83003206040394151"/>
          <c:h val="0.83672075676665392"/>
        </c:manualLayout>
      </c:layou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ResEvap'!$C$3:$C$93</c:f>
              <c:numCache>
                <c:formatCode>0.00</c:formatCode>
                <c:ptCount val="91"/>
                <c:pt idx="10">
                  <c:v>0.52</c:v>
                </c:pt>
                <c:pt idx="11">
                  <c:v>0.52</c:v>
                </c:pt>
                <c:pt idx="12">
                  <c:v>0.52</c:v>
                </c:pt>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numCache>
            </c:numRef>
          </c:val>
          <c:smooth val="0"/>
          <c:extLst>
            <c:ext xmlns:c16="http://schemas.microsoft.com/office/drawing/2014/chart" uri="{C3380CC4-5D6E-409C-BE32-E72D297353CC}">
              <c16:uniqueId val="{00000002-7B98-47CE-8E77-A1427396115F}"/>
            </c:ext>
          </c:extLst>
        </c:ser>
        <c:ser>
          <c:idx val="12"/>
          <c:order val="1"/>
          <c:tx>
            <c:v>BRUCR 1984</c:v>
          </c:tx>
          <c:spPr>
            <a:ln w="22225" cap="rnd">
              <a:solidFill>
                <a:srgbClr val="00B050"/>
              </a:solidFill>
              <a:prstDash val="lgDash"/>
              <a:round/>
            </a:ln>
            <a:effectLst/>
          </c:spPr>
          <c:marker>
            <c:symbol val="none"/>
          </c:marker>
          <c:val>
            <c:numRef>
              <c:f>'Upper Colorado River ResEvap'!$D$3:$D$93</c:f>
              <c:numCache>
                <c:formatCode>0.00</c:formatCode>
                <c:ptCount val="91"/>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pt idx="41">
                  <c:v>0.52</c:v>
                </c:pt>
                <c:pt idx="42">
                  <c:v>0.52</c:v>
                </c:pt>
                <c:pt idx="43">
                  <c:v>0.52</c:v>
                </c:pt>
                <c:pt idx="44">
                  <c:v>0.52</c:v>
                </c:pt>
                <c:pt idx="45">
                  <c:v>0.52</c:v>
                </c:pt>
                <c:pt idx="46">
                  <c:v>0.52</c:v>
                </c:pt>
                <c:pt idx="47">
                  <c:v>0.52</c:v>
                </c:pt>
                <c:pt idx="48">
                  <c:v>0.52</c:v>
                </c:pt>
                <c:pt idx="49">
                  <c:v>0.52</c:v>
                </c:pt>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numCache>
            </c:numRef>
          </c:val>
          <c:smooth val="0"/>
          <c:extLst>
            <c:ext xmlns:c16="http://schemas.microsoft.com/office/drawing/2014/chart" uri="{C3380CC4-5D6E-409C-BE32-E72D297353CC}">
              <c16:uniqueId val="{00000003-7B98-47CE-8E77-A1427396115F}"/>
            </c:ext>
          </c:extLst>
        </c:ser>
        <c:ser>
          <c:idx val="17"/>
          <c:order val="2"/>
          <c:tx>
            <c:v>UCRC 2016</c:v>
          </c:tx>
          <c:spPr>
            <a:ln w="22225" cap="rnd">
              <a:solidFill>
                <a:srgbClr val="CC5800"/>
              </a:solidFill>
              <a:prstDash val="dash"/>
              <a:round/>
            </a:ln>
            <a:effectLst/>
          </c:spPr>
          <c:marker>
            <c:symbol val="none"/>
          </c:marker>
          <c:val>
            <c:numRef>
              <c:f>'Upper Colorado River ResEvap'!$F$3:$F$93</c:f>
              <c:numCache>
                <c:formatCode>0.00</c:formatCode>
                <c:ptCount val="91"/>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pt idx="71">
                  <c:v>0.52</c:v>
                </c:pt>
                <c:pt idx="72">
                  <c:v>0.52</c:v>
                </c:pt>
                <c:pt idx="73">
                  <c:v>0.52</c:v>
                </c:pt>
                <c:pt idx="74">
                  <c:v>0.52</c:v>
                </c:pt>
                <c:pt idx="75">
                  <c:v>0.52</c:v>
                </c:pt>
                <c:pt idx="76">
                  <c:v>0.52</c:v>
                </c:pt>
                <c:pt idx="77">
                  <c:v>0.52</c:v>
                </c:pt>
                <c:pt idx="78">
                  <c:v>0.52</c:v>
                </c:pt>
                <c:pt idx="79">
                  <c:v>0.52</c:v>
                </c:pt>
                <c:pt idx="80">
                  <c:v>0.52</c:v>
                </c:pt>
                <c:pt idx="81">
                  <c:v>0.52</c:v>
                </c:pt>
                <c:pt idx="82">
                  <c:v>0.52</c:v>
                </c:pt>
                <c:pt idx="83">
                  <c:v>0.52</c:v>
                </c:pt>
                <c:pt idx="84">
                  <c:v>0.52</c:v>
                </c:pt>
                <c:pt idx="85">
                  <c:v>0.52</c:v>
                </c:pt>
                <c:pt idx="86">
                  <c:v>0.52</c:v>
                </c:pt>
                <c:pt idx="87">
                  <c:v>0.52</c:v>
                </c:pt>
                <c:pt idx="88">
                  <c:v>0.52</c:v>
                </c:pt>
                <c:pt idx="89">
                  <c:v>0.52</c:v>
                </c:pt>
                <c:pt idx="90">
                  <c:v>0.52</c:v>
                </c:pt>
              </c:numCache>
            </c:numRef>
          </c:val>
          <c:smooth val="0"/>
          <c:extLst>
            <c:ext xmlns:c16="http://schemas.microsoft.com/office/drawing/2014/chart" uri="{C3380CC4-5D6E-409C-BE32-E72D297353CC}">
              <c16:uniqueId val="{0000000A-7B98-47CE-8E77-A1427396115F}"/>
            </c:ext>
          </c:extLst>
        </c:ser>
        <c:ser>
          <c:idx val="13"/>
          <c:order val="3"/>
          <c:tx>
            <c:strRef>
              <c:f>'Upper Colorado River ResEvap'!$G$1</c:f>
              <c:strCache>
                <c:ptCount val="1"/>
                <c:pt idx="0">
                  <c:v>UCRC 1999</c:v>
                </c:pt>
              </c:strCache>
            </c:strRef>
          </c:tx>
          <c:spPr>
            <a:ln w="22225" cap="rnd">
              <a:solidFill>
                <a:srgbClr val="CC5800"/>
              </a:solidFill>
              <a:prstDash val="dash"/>
              <a:round/>
            </a:ln>
            <a:effectLst/>
          </c:spPr>
          <c:marker>
            <c:symbol val="none"/>
          </c:marker>
          <c:val>
            <c:numRef>
              <c:f>'Upper Colorado River ResEvap'!$G$3:$G$93</c:f>
              <c:numCache>
                <c:formatCode>0.00</c:formatCode>
                <c:ptCount val="91"/>
                <c:pt idx="32">
                  <c:v>0.57399999999999995</c:v>
                </c:pt>
                <c:pt idx="33">
                  <c:v>0.57399999999999995</c:v>
                </c:pt>
                <c:pt idx="34">
                  <c:v>0.57399999999999995</c:v>
                </c:pt>
                <c:pt idx="35">
                  <c:v>0.57399999999999995</c:v>
                </c:pt>
                <c:pt idx="36">
                  <c:v>0.57399999999999995</c:v>
                </c:pt>
                <c:pt idx="37">
                  <c:v>0.57399999999999995</c:v>
                </c:pt>
                <c:pt idx="38">
                  <c:v>0.57399999999999995</c:v>
                </c:pt>
                <c:pt idx="39">
                  <c:v>0.57399999999999995</c:v>
                </c:pt>
                <c:pt idx="40">
                  <c:v>0.57399999999999995</c:v>
                </c:pt>
                <c:pt idx="41">
                  <c:v>0.57399999999999995</c:v>
                </c:pt>
                <c:pt idx="42">
                  <c:v>0.57399999999999995</c:v>
                </c:pt>
                <c:pt idx="43">
                  <c:v>0.57399999999999995</c:v>
                </c:pt>
                <c:pt idx="44">
                  <c:v>0.57399999999999995</c:v>
                </c:pt>
                <c:pt idx="45">
                  <c:v>0.57399999999999995</c:v>
                </c:pt>
                <c:pt idx="46">
                  <c:v>0.57399999999999995</c:v>
                </c:pt>
                <c:pt idx="47">
                  <c:v>0.57399999999999995</c:v>
                </c:pt>
                <c:pt idx="48">
                  <c:v>0.57399999999999995</c:v>
                </c:pt>
                <c:pt idx="49">
                  <c:v>0.57399999999999995</c:v>
                </c:pt>
                <c:pt idx="50">
                  <c:v>0.57399999999999995</c:v>
                </c:pt>
                <c:pt idx="51">
                  <c:v>0.57399999999999995</c:v>
                </c:pt>
                <c:pt idx="52">
                  <c:v>0.57399999999999995</c:v>
                </c:pt>
                <c:pt idx="53">
                  <c:v>0.57399999999999995</c:v>
                </c:pt>
                <c:pt idx="54">
                  <c:v>0.57399999999999995</c:v>
                </c:pt>
                <c:pt idx="55">
                  <c:v>0.57399999999999995</c:v>
                </c:pt>
                <c:pt idx="56">
                  <c:v>0.57399999999999995</c:v>
                </c:pt>
                <c:pt idx="57">
                  <c:v>0.57399999999999995</c:v>
                </c:pt>
                <c:pt idx="58">
                  <c:v>0.57399999999999995</c:v>
                </c:pt>
                <c:pt idx="59">
                  <c:v>0.57399999999999995</c:v>
                </c:pt>
                <c:pt idx="60">
                  <c:v>0.57399999999999995</c:v>
                </c:pt>
                <c:pt idx="61">
                  <c:v>0.57399999999999995</c:v>
                </c:pt>
                <c:pt idx="62">
                  <c:v>0.57399999999999995</c:v>
                </c:pt>
                <c:pt idx="63">
                  <c:v>0.57399999999999995</c:v>
                </c:pt>
                <c:pt idx="64">
                  <c:v>0.57399999999999995</c:v>
                </c:pt>
                <c:pt idx="65">
                  <c:v>0.57399999999999995</c:v>
                </c:pt>
                <c:pt idx="66">
                  <c:v>0.57399999999999995</c:v>
                </c:pt>
                <c:pt idx="67">
                  <c:v>0.57399999999999995</c:v>
                </c:pt>
                <c:pt idx="68">
                  <c:v>0.57399999999999995</c:v>
                </c:pt>
                <c:pt idx="69">
                  <c:v>0.57399999999999995</c:v>
                </c:pt>
                <c:pt idx="70">
                  <c:v>0.57399999999999995</c:v>
                </c:pt>
                <c:pt idx="71">
                  <c:v>0.57399999999999995</c:v>
                </c:pt>
                <c:pt idx="72">
                  <c:v>0.57399999999999995</c:v>
                </c:pt>
                <c:pt idx="73">
                  <c:v>0.57399999999999995</c:v>
                </c:pt>
                <c:pt idx="74">
                  <c:v>0.57399999999999995</c:v>
                </c:pt>
                <c:pt idx="75">
                  <c:v>0.57399999999999995</c:v>
                </c:pt>
                <c:pt idx="76">
                  <c:v>0.57399999999999995</c:v>
                </c:pt>
                <c:pt idx="77">
                  <c:v>0.57399999999999995</c:v>
                </c:pt>
                <c:pt idx="78">
                  <c:v>0.57399999999999995</c:v>
                </c:pt>
                <c:pt idx="79">
                  <c:v>0.57399999999999995</c:v>
                </c:pt>
                <c:pt idx="80">
                  <c:v>0.57399999999999995</c:v>
                </c:pt>
              </c:numCache>
            </c:numRef>
          </c:val>
          <c:smooth val="0"/>
          <c:extLst>
            <c:ext xmlns:c16="http://schemas.microsoft.com/office/drawing/2014/chart" uri="{C3380CC4-5D6E-409C-BE32-E72D297353CC}">
              <c16:uniqueId val="{0000000B-7B98-47CE-8E77-A1427396115F}"/>
            </c:ext>
          </c:extLst>
        </c:ser>
        <c:ser>
          <c:idx val="7"/>
          <c:order val="4"/>
          <c:tx>
            <c:v>UCRC 2007 schedule B</c:v>
          </c:tx>
          <c:spPr>
            <a:ln w="22225" cap="rnd">
              <a:solidFill>
                <a:srgbClr val="CC5800"/>
              </a:solidFill>
              <a:prstDash val="dash"/>
              <a:round/>
            </a:ln>
            <a:effectLst/>
          </c:spPr>
          <c:marker>
            <c:symbol val="none"/>
          </c:marker>
          <c:val>
            <c:numRef>
              <c:f>'Upper Colorado River ResEvap'!$E$3:$E$93</c:f>
              <c:numCache>
                <c:formatCode>0.00</c:formatCode>
                <c:ptCount val="91"/>
                <c:pt idx="40">
                  <c:v>0.25</c:v>
                </c:pt>
                <c:pt idx="41">
                  <c:v>0.25</c:v>
                </c:pt>
                <c:pt idx="42">
                  <c:v>0.25</c:v>
                </c:pt>
                <c:pt idx="43">
                  <c:v>0.25</c:v>
                </c:pt>
                <c:pt idx="44">
                  <c:v>0.25</c:v>
                </c:pt>
                <c:pt idx="45">
                  <c:v>0.25</c:v>
                </c:pt>
                <c:pt idx="46">
                  <c:v>0.25</c:v>
                </c:pt>
                <c:pt idx="47">
                  <c:v>0.25</c:v>
                </c:pt>
                <c:pt idx="48">
                  <c:v>0.25</c:v>
                </c:pt>
                <c:pt idx="49">
                  <c:v>0.25</c:v>
                </c:pt>
                <c:pt idx="50">
                  <c:v>0.25</c:v>
                </c:pt>
                <c:pt idx="51">
                  <c:v>0.25</c:v>
                </c:pt>
                <c:pt idx="52">
                  <c:v>0.25</c:v>
                </c:pt>
                <c:pt idx="53">
                  <c:v>0.25</c:v>
                </c:pt>
                <c:pt idx="54">
                  <c:v>0.25</c:v>
                </c:pt>
                <c:pt idx="55">
                  <c:v>0.25</c:v>
                </c:pt>
                <c:pt idx="56">
                  <c:v>0.25</c:v>
                </c:pt>
                <c:pt idx="57">
                  <c:v>0.25</c:v>
                </c:pt>
                <c:pt idx="58">
                  <c:v>0.25</c:v>
                </c:pt>
                <c:pt idx="59">
                  <c:v>0.25</c:v>
                </c:pt>
                <c:pt idx="60">
                  <c:v>0.25</c:v>
                </c:pt>
                <c:pt idx="61">
                  <c:v>0.25</c:v>
                </c:pt>
                <c:pt idx="62">
                  <c:v>0.25</c:v>
                </c:pt>
                <c:pt idx="63">
                  <c:v>0.25</c:v>
                </c:pt>
                <c:pt idx="64">
                  <c:v>0.25</c:v>
                </c:pt>
                <c:pt idx="65">
                  <c:v>0.25</c:v>
                </c:pt>
                <c:pt idx="66">
                  <c:v>0.25</c:v>
                </c:pt>
                <c:pt idx="67">
                  <c:v>0.25</c:v>
                </c:pt>
                <c:pt idx="68">
                  <c:v>0.25</c:v>
                </c:pt>
                <c:pt idx="69">
                  <c:v>0.25</c:v>
                </c:pt>
                <c:pt idx="70">
                  <c:v>0.25</c:v>
                </c:pt>
                <c:pt idx="71">
                  <c:v>0.25</c:v>
                </c:pt>
                <c:pt idx="72">
                  <c:v>0.25</c:v>
                </c:pt>
                <c:pt idx="73">
                  <c:v>0.25</c:v>
                </c:pt>
                <c:pt idx="74">
                  <c:v>0.25</c:v>
                </c:pt>
                <c:pt idx="75">
                  <c:v>0.25</c:v>
                </c:pt>
                <c:pt idx="76">
                  <c:v>0.25</c:v>
                </c:pt>
                <c:pt idx="77">
                  <c:v>0.25</c:v>
                </c:pt>
                <c:pt idx="78">
                  <c:v>0.25</c:v>
                </c:pt>
                <c:pt idx="79">
                  <c:v>0.25</c:v>
                </c:pt>
                <c:pt idx="80">
                  <c:v>0.25</c:v>
                </c:pt>
                <c:pt idx="81">
                  <c:v>0.25</c:v>
                </c:pt>
                <c:pt idx="82">
                  <c:v>0.25</c:v>
                </c:pt>
                <c:pt idx="83">
                  <c:v>0.25</c:v>
                </c:pt>
                <c:pt idx="84">
                  <c:v>0.25</c:v>
                </c:pt>
                <c:pt idx="85">
                  <c:v>0.25</c:v>
                </c:pt>
                <c:pt idx="86">
                  <c:v>0.25</c:v>
                </c:pt>
                <c:pt idx="87">
                  <c:v>0.25</c:v>
                </c:pt>
                <c:pt idx="88">
                  <c:v>0.25</c:v>
                </c:pt>
                <c:pt idx="89">
                  <c:v>0.25</c:v>
                </c:pt>
                <c:pt idx="90">
                  <c:v>0.25</c:v>
                </c:pt>
              </c:numCache>
            </c:numRef>
          </c:val>
          <c:smooth val="0"/>
          <c:extLst>
            <c:ext xmlns:c16="http://schemas.microsoft.com/office/drawing/2014/chart" uri="{C3380CC4-5D6E-409C-BE32-E72D297353CC}">
              <c16:uniqueId val="{0000000C-7B98-47CE-8E77-A1427396115F}"/>
            </c:ext>
          </c:extLst>
        </c:ser>
        <c:ser>
          <c:idx val="0"/>
          <c:order val="5"/>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ResEvap'!$B$3:$B$93</c:f>
              <c:numCache>
                <c:formatCode>0.00</c:formatCode>
                <c:ptCount val="91"/>
                <c:pt idx="1">
                  <c:v>0.44189999999999996</c:v>
                </c:pt>
                <c:pt idx="2">
                  <c:v>0.44919999999999999</c:v>
                </c:pt>
                <c:pt idx="3">
                  <c:v>0.50409999999999999</c:v>
                </c:pt>
                <c:pt idx="4">
                  <c:v>0.59060000000000001</c:v>
                </c:pt>
                <c:pt idx="5">
                  <c:v>0.61329999999999996</c:v>
                </c:pt>
                <c:pt idx="6">
                  <c:v>0.62639999999999996</c:v>
                </c:pt>
                <c:pt idx="7">
                  <c:v>0.53700000000000003</c:v>
                </c:pt>
                <c:pt idx="8">
                  <c:v>0.51879999999999993</c:v>
                </c:pt>
                <c:pt idx="9">
                  <c:v>0.61229999999999996</c:v>
                </c:pt>
                <c:pt idx="10">
                  <c:v>0.68820000000000003</c:v>
                </c:pt>
                <c:pt idx="11">
                  <c:v>0.6482</c:v>
                </c:pt>
                <c:pt idx="12">
                  <c:v>0.6663</c:v>
                </c:pt>
                <c:pt idx="13">
                  <c:v>0.73409999999999997</c:v>
                </c:pt>
                <c:pt idx="14">
                  <c:v>0.71439999999999992</c:v>
                </c:pt>
                <c:pt idx="15">
                  <c:v>0.7026</c:v>
                </c:pt>
                <c:pt idx="16">
                  <c:v>0.70579999999999998</c:v>
                </c:pt>
                <c:pt idx="17">
                  <c:v>0.70479999999999998</c:v>
                </c:pt>
                <c:pt idx="18">
                  <c:v>0.68910000000000005</c:v>
                </c:pt>
                <c:pt idx="19">
                  <c:v>0.63449999999999995</c:v>
                </c:pt>
                <c:pt idx="20">
                  <c:v>0.5494</c:v>
                </c:pt>
                <c:pt idx="21">
                  <c:v>0.51029999999999998</c:v>
                </c:pt>
                <c:pt idx="22">
                  <c:v>0.49099999999999999</c:v>
                </c:pt>
                <c:pt idx="23">
                  <c:v>0.57350000000000001</c:v>
                </c:pt>
                <c:pt idx="24">
                  <c:v>0.58910000000000007</c:v>
                </c:pt>
                <c:pt idx="25">
                  <c:v>0.64890000000000003</c:v>
                </c:pt>
                <c:pt idx="26">
                  <c:v>0.67149999999999999</c:v>
                </c:pt>
                <c:pt idx="27">
                  <c:v>0.6845</c:v>
                </c:pt>
                <c:pt idx="28">
                  <c:v>0.69729999999999992</c:v>
                </c:pt>
                <c:pt idx="29">
                  <c:v>0.69650000000000001</c:v>
                </c:pt>
                <c:pt idx="30">
                  <c:v>0.6623</c:v>
                </c:pt>
                <c:pt idx="31">
                  <c:v>0.61629999999999996</c:v>
                </c:pt>
                <c:pt idx="32">
                  <c:v>0.51360000000000006</c:v>
                </c:pt>
                <c:pt idx="33">
                  <c:v>0.42819999999999997</c:v>
                </c:pt>
                <c:pt idx="34">
                  <c:v>0.35520000000000002</c:v>
                </c:pt>
                <c:pt idx="35">
                  <c:v>0.39389999999999997</c:v>
                </c:pt>
                <c:pt idx="36">
                  <c:v>0.44400000000000001</c:v>
                </c:pt>
                <c:pt idx="37">
                  <c:v>0.45300000000000001</c:v>
                </c:pt>
                <c:pt idx="38">
                  <c:v>0.49510000000000004</c:v>
                </c:pt>
                <c:pt idx="39">
                  <c:v>0.53310000000000002</c:v>
                </c:pt>
                <c:pt idx="40">
                  <c:v>0.53110000000000002</c:v>
                </c:pt>
                <c:pt idx="41">
                  <c:v>0.56989999999999996</c:v>
                </c:pt>
                <c:pt idx="42">
                  <c:v>0.51749999999999996</c:v>
                </c:pt>
                <c:pt idx="43">
                  <c:v>0.42380000000000001</c:v>
                </c:pt>
                <c:pt idx="44">
                  <c:v>0.44260000000000005</c:v>
                </c:pt>
                <c:pt idx="45">
                  <c:v>0.46079999999999999</c:v>
                </c:pt>
                <c:pt idx="46">
                  <c:v>0.46870000000000001</c:v>
                </c:pt>
                <c:pt idx="47">
                  <c:v>0.51239999999999997</c:v>
                </c:pt>
                <c:pt idx="48">
                  <c:v>0.45219999999999999</c:v>
                </c:pt>
              </c:numCache>
            </c:numRef>
          </c:val>
          <c:smooth val="0"/>
          <c:extLst>
            <c:ext xmlns:c16="http://schemas.microsoft.com/office/drawing/2014/chart" uri="{C3380CC4-5D6E-409C-BE32-E72D297353CC}">
              <c16:uniqueId val="{0000000D-7B98-47CE-8E77-A1427396115F}"/>
            </c:ext>
          </c:extLst>
        </c:ser>
        <c:ser>
          <c:idx val="1"/>
          <c:order val="6"/>
          <c:tx>
            <c:v>HisDataPowellGrossRate</c:v>
          </c:tx>
          <c:spPr>
            <a:ln w="28575" cap="rnd">
              <a:solidFill>
                <a:schemeClr val="accent1">
                  <a:lumMod val="75000"/>
                </a:schemeClr>
              </a:solidFill>
              <a:round/>
            </a:ln>
            <a:effectLst/>
          </c:spPr>
          <c:marker>
            <c:symbol val="none"/>
          </c:marker>
          <c:val>
            <c:numRef>
              <c:f>'Upper Colorado River ResEvap'!$H$3:$H$93</c:f>
              <c:numCache>
                <c:formatCode>0.00</c:formatCode>
                <c:ptCount val="91"/>
                <c:pt idx="1">
                  <c:v>0.65776770993097966</c:v>
                </c:pt>
                <c:pt idx="2">
                  <c:v>0.65938285672494945</c:v>
                </c:pt>
                <c:pt idx="3">
                  <c:v>0.74196417390711533</c:v>
                </c:pt>
                <c:pt idx="4">
                  <c:v>0.81774917777299116</c:v>
                </c:pt>
                <c:pt idx="5">
                  <c:v>0.85654922552113322</c:v>
                </c:pt>
                <c:pt idx="6">
                  <c:v>0.85590583186895008</c:v>
                </c:pt>
                <c:pt idx="7">
                  <c:v>0.75251482277796911</c:v>
                </c:pt>
                <c:pt idx="8">
                  <c:v>0.74281987569604824</c:v>
                </c:pt>
                <c:pt idx="9">
                  <c:v>0.86585030174013133</c:v>
                </c:pt>
                <c:pt idx="10">
                  <c:v>0.94065325463912541</c:v>
                </c:pt>
                <c:pt idx="11">
                  <c:v>0.88551784276907586</c:v>
                </c:pt>
                <c:pt idx="12">
                  <c:v>0.92270156495497779</c:v>
                </c:pt>
                <c:pt idx="13">
                  <c:v>0.99204937390805048</c:v>
                </c:pt>
                <c:pt idx="14">
                  <c:v>0.9714551106620718</c:v>
                </c:pt>
                <c:pt idx="15">
                  <c:v>0.95634018708698254</c:v>
                </c:pt>
                <c:pt idx="16">
                  <c:v>0.95904355507307038</c:v>
                </c:pt>
                <c:pt idx="17">
                  <c:v>0.95864250927819339</c:v>
                </c:pt>
                <c:pt idx="18">
                  <c:v>0.93769932282011526</c:v>
                </c:pt>
                <c:pt idx="19">
                  <c:v>0.86529786522424612</c:v>
                </c:pt>
                <c:pt idx="20">
                  <c:v>0.76622345646604884</c:v>
                </c:pt>
                <c:pt idx="21">
                  <c:v>0.7270104986359458</c:v>
                </c:pt>
                <c:pt idx="22">
                  <c:v>0.70443007019390824</c:v>
                </c:pt>
                <c:pt idx="23">
                  <c:v>0.81710788956192792</c:v>
                </c:pt>
                <c:pt idx="24">
                  <c:v>0.8160702348389588</c:v>
                </c:pt>
                <c:pt idx="25">
                  <c:v>0.90780068154293869</c:v>
                </c:pt>
                <c:pt idx="26">
                  <c:v>0.9160114619590477</c:v>
                </c:pt>
                <c:pt idx="27">
                  <c:v>0.94011937409787161</c:v>
                </c:pt>
                <c:pt idx="28">
                  <c:v>0.95007801019606208</c:v>
                </c:pt>
                <c:pt idx="29">
                  <c:v>0.95014955043189797</c:v>
                </c:pt>
                <c:pt idx="30">
                  <c:v>0.90321688407022449</c:v>
                </c:pt>
                <c:pt idx="31">
                  <c:v>0.84756096729399311</c:v>
                </c:pt>
                <c:pt idx="32">
                  <c:v>0.72250313007705302</c:v>
                </c:pt>
                <c:pt idx="33">
                  <c:v>0.63470805025494237</c:v>
                </c:pt>
                <c:pt idx="34">
                  <c:v>0.55252951813011342</c:v>
                </c:pt>
                <c:pt idx="35">
                  <c:v>0.61307572069289329</c:v>
                </c:pt>
                <c:pt idx="36">
                  <c:v>0.63733607746985377</c:v>
                </c:pt>
                <c:pt idx="37">
                  <c:v>0.63597879343995312</c:v>
                </c:pt>
                <c:pt idx="38">
                  <c:v>0.68786653381596863</c:v>
                </c:pt>
                <c:pt idx="39">
                  <c:v>0.72932969749290999</c:v>
                </c:pt>
                <c:pt idx="40">
                  <c:v>0.72636258389695874</c:v>
                </c:pt>
                <c:pt idx="41">
                  <c:v>0.77343439630818211</c:v>
                </c:pt>
                <c:pt idx="42">
                  <c:v>0.70497327575595137</c:v>
                </c:pt>
                <c:pt idx="43">
                  <c:v>0.60247681236009498</c:v>
                </c:pt>
                <c:pt idx="44">
                  <c:v>0.62752987597503374</c:v>
                </c:pt>
                <c:pt idx="45">
                  <c:v>0.646421208590225</c:v>
                </c:pt>
                <c:pt idx="46">
                  <c:v>0.65480287990095165</c:v>
                </c:pt>
                <c:pt idx="47">
                  <c:v>0.70671630100899741</c:v>
                </c:pt>
                <c:pt idx="48">
                  <c:v>0.62942177233488816</c:v>
                </c:pt>
              </c:numCache>
            </c:numRef>
          </c:val>
          <c:smooth val="0"/>
          <c:extLst>
            <c:ext xmlns:c16="http://schemas.microsoft.com/office/drawing/2014/chart" uri="{C3380CC4-5D6E-409C-BE32-E72D297353CC}">
              <c16:uniqueId val="{00000000-698F-498B-A872-4569EC4C6D20}"/>
            </c:ext>
          </c:extLst>
        </c:ser>
        <c:ser>
          <c:idx val="2"/>
          <c:order val="7"/>
          <c:tx>
            <c:v>CRSS 2007 RATE</c:v>
          </c:tx>
          <c:spPr>
            <a:ln w="28575" cap="rnd">
              <a:solidFill>
                <a:srgbClr val="C3E57E"/>
              </a:solidFill>
              <a:round/>
            </a:ln>
            <a:effectLst/>
          </c:spPr>
          <c:marker>
            <c:symbol val="none"/>
          </c:marker>
          <c:val>
            <c:numRef>
              <c:f>'Upper Colorado River ResEvap'!$J$3:$J$93</c:f>
              <c:numCache>
                <c:formatCode>0.00</c:formatCode>
                <c:ptCount val="91"/>
                <c:pt idx="1">
                  <c:v>0.48069279587998481</c:v>
                </c:pt>
                <c:pt idx="2">
                  <c:v>0.48609524608397192</c:v>
                </c:pt>
                <c:pt idx="3">
                  <c:v>0.54034157195418542</c:v>
                </c:pt>
                <c:pt idx="4">
                  <c:v>0.59726392769929626</c:v>
                </c:pt>
                <c:pt idx="5">
                  <c:v>0.62286446074289403</c:v>
                </c:pt>
                <c:pt idx="6">
                  <c:v>0.6242313123308636</c:v>
                </c:pt>
                <c:pt idx="7">
                  <c:v>0.54612707634998536</c:v>
                </c:pt>
                <c:pt idx="8">
                  <c:v>0.53891036518603042</c:v>
                </c:pt>
                <c:pt idx="9">
                  <c:v>0.62262055370128333</c:v>
                </c:pt>
                <c:pt idx="10">
                  <c:v>0.67874238265298314</c:v>
                </c:pt>
                <c:pt idx="11">
                  <c:v>0.64216024611106304</c:v>
                </c:pt>
                <c:pt idx="12">
                  <c:v>0.66729136516237741</c:v>
                </c:pt>
                <c:pt idx="13">
                  <c:v>0.71823428522593558</c:v>
                </c:pt>
                <c:pt idx="14">
                  <c:v>0.70304152623395699</c:v>
                </c:pt>
                <c:pt idx="15">
                  <c:v>0.69265240184309196</c:v>
                </c:pt>
                <c:pt idx="16">
                  <c:v>0.69467839500676032</c:v>
                </c:pt>
                <c:pt idx="17">
                  <c:v>0.69464216081582675</c:v>
                </c:pt>
                <c:pt idx="18">
                  <c:v>0.6787432040000797</c:v>
                </c:pt>
                <c:pt idx="19">
                  <c:v>0.62848808127677802</c:v>
                </c:pt>
                <c:pt idx="20">
                  <c:v>0.56041435503803005</c:v>
                </c:pt>
                <c:pt idx="21">
                  <c:v>0.53374682231216175</c:v>
                </c:pt>
                <c:pt idx="22">
                  <c:v>0.51702880058651923</c:v>
                </c:pt>
                <c:pt idx="23">
                  <c:v>0.59309110503897045</c:v>
                </c:pt>
                <c:pt idx="24">
                  <c:v>0.59422285507117045</c:v>
                </c:pt>
                <c:pt idx="25">
                  <c:v>0.65577258842865971</c:v>
                </c:pt>
                <c:pt idx="26">
                  <c:v>0.66479030547264162</c:v>
                </c:pt>
                <c:pt idx="27">
                  <c:v>0.6806218559387992</c:v>
                </c:pt>
                <c:pt idx="28">
                  <c:v>0.68862568673843416</c:v>
                </c:pt>
                <c:pt idx="29">
                  <c:v>0.68821662082443891</c:v>
                </c:pt>
                <c:pt idx="30">
                  <c:v>0.65501707656255415</c:v>
                </c:pt>
                <c:pt idx="31">
                  <c:v>0.61556519066479287</c:v>
                </c:pt>
                <c:pt idx="32">
                  <c:v>0.52827395987262737</c:v>
                </c:pt>
                <c:pt idx="33">
                  <c:v>0.46534509647146521</c:v>
                </c:pt>
                <c:pt idx="34">
                  <c:v>0.40894526193008729</c:v>
                </c:pt>
                <c:pt idx="35">
                  <c:v>0.45045825685932511</c:v>
                </c:pt>
                <c:pt idx="36">
                  <c:v>0.46952620268040107</c:v>
                </c:pt>
                <c:pt idx="37">
                  <c:v>0.46894875247597212</c:v>
                </c:pt>
                <c:pt idx="38">
                  <c:v>0.50240897464898193</c:v>
                </c:pt>
                <c:pt idx="39">
                  <c:v>0.53347369872343287</c:v>
                </c:pt>
                <c:pt idx="40">
                  <c:v>0.53160132826296824</c:v>
                </c:pt>
                <c:pt idx="41">
                  <c:v>0.56331667244331574</c:v>
                </c:pt>
                <c:pt idx="42">
                  <c:v>0.51761613345896973</c:v>
                </c:pt>
                <c:pt idx="43">
                  <c:v>0.44451239655056413</c:v>
                </c:pt>
                <c:pt idx="44">
                  <c:v>0.46189138513152278</c:v>
                </c:pt>
                <c:pt idx="45">
                  <c:v>0.4771568428421547</c:v>
                </c:pt>
                <c:pt idx="46">
                  <c:v>0.48199051925646463</c:v>
                </c:pt>
                <c:pt idx="47">
                  <c:v>0.51789937622119453</c:v>
                </c:pt>
                <c:pt idx="48">
                  <c:v>0.46669358793341725</c:v>
                </c:pt>
              </c:numCache>
            </c:numRef>
          </c:val>
          <c:smooth val="0"/>
          <c:extLst>
            <c:ext xmlns:c16="http://schemas.microsoft.com/office/drawing/2014/chart" uri="{C3380CC4-5D6E-409C-BE32-E72D297353CC}">
              <c16:uniqueId val="{00000002-671C-41F8-AD23-11ABFAE1987B}"/>
            </c:ext>
          </c:extLst>
        </c:ser>
        <c:ser>
          <c:idx val="3"/>
          <c:order val="8"/>
          <c:tx>
            <c:v>With Periodic Net Evap Rate</c:v>
          </c:tx>
          <c:spPr>
            <a:ln w="28575" cap="rnd">
              <a:solidFill>
                <a:srgbClr val="6B990F"/>
              </a:solidFill>
              <a:round/>
            </a:ln>
            <a:effectLst/>
          </c:spPr>
          <c:marker>
            <c:symbol val="none"/>
          </c:marker>
          <c:val>
            <c:numRef>
              <c:f>'Upper Colorado River ResEvap'!$K$3:$K$93</c:f>
              <c:numCache>
                <c:formatCode>0.00</c:formatCode>
                <c:ptCount val="91"/>
                <c:pt idx="1">
                  <c:v>0.46926890793430609</c:v>
                </c:pt>
                <c:pt idx="2">
                  <c:v>0.47053866947143386</c:v>
                </c:pt>
                <c:pt idx="3">
                  <c:v>0.54855874033646657</c:v>
                </c:pt>
                <c:pt idx="4">
                  <c:v>0.61122058316832328</c:v>
                </c:pt>
                <c:pt idx="5">
                  <c:v>0.64856862676756089</c:v>
                </c:pt>
                <c:pt idx="6">
                  <c:v>0.64439926703491668</c:v>
                </c:pt>
                <c:pt idx="7">
                  <c:v>0.54883534071308315</c:v>
                </c:pt>
                <c:pt idx="8">
                  <c:v>0.54481195837550245</c:v>
                </c:pt>
                <c:pt idx="9">
                  <c:v>0.65781954209829518</c:v>
                </c:pt>
                <c:pt idx="10">
                  <c:v>0.72078978212486222</c:v>
                </c:pt>
                <c:pt idx="11">
                  <c:v>0.66895422689256723</c:v>
                </c:pt>
                <c:pt idx="12">
                  <c:v>0.70679939556156957</c:v>
                </c:pt>
                <c:pt idx="13">
                  <c:v>0.76839220359297333</c:v>
                </c:pt>
                <c:pt idx="14">
                  <c:v>0.75034366159207277</c:v>
                </c:pt>
                <c:pt idx="15">
                  <c:v>0.7353318433385676</c:v>
                </c:pt>
                <c:pt idx="16">
                  <c:v>0.73763258763886097</c:v>
                </c:pt>
                <c:pt idx="17">
                  <c:v>0.73742137001864683</c:v>
                </c:pt>
                <c:pt idx="18">
                  <c:v>0.71713092398134115</c:v>
                </c:pt>
                <c:pt idx="19">
                  <c:v>0.65055215672295064</c:v>
                </c:pt>
                <c:pt idx="20">
                  <c:v>0.56265871020912284</c:v>
                </c:pt>
                <c:pt idx="21">
                  <c:v>0.53046146019350515</c:v>
                </c:pt>
                <c:pt idx="22">
                  <c:v>0.5105452136575207</c:v>
                </c:pt>
                <c:pt idx="23">
                  <c:v>0.61579081518882739</c:v>
                </c:pt>
                <c:pt idx="24">
                  <c:v>0.60835802577677345</c:v>
                </c:pt>
                <c:pt idx="25">
                  <c:v>0.69655249472311698</c:v>
                </c:pt>
                <c:pt idx="26">
                  <c:v>0.69854910170753848</c:v>
                </c:pt>
                <c:pt idx="27">
                  <c:v>0.7228037628970162</c:v>
                </c:pt>
                <c:pt idx="28">
                  <c:v>0.73025049201576231</c:v>
                </c:pt>
                <c:pt idx="29">
                  <c:v>0.72999844997936669</c:v>
                </c:pt>
                <c:pt idx="30">
                  <c:v>0.68589904987973727</c:v>
                </c:pt>
                <c:pt idx="31">
                  <c:v>0.63609280578100857</c:v>
                </c:pt>
                <c:pt idx="32">
                  <c:v>0.52207065696141441</c:v>
                </c:pt>
                <c:pt idx="33">
                  <c:v>0.44686881596387557</c:v>
                </c:pt>
                <c:pt idx="34">
                  <c:v>0.37590111708607432</c:v>
                </c:pt>
                <c:pt idx="35">
                  <c:v>0.43421652657146431</c:v>
                </c:pt>
                <c:pt idx="36">
                  <c:v>0.45243882308499733</c:v>
                </c:pt>
                <c:pt idx="37">
                  <c:v>0.45023496936505297</c:v>
                </c:pt>
                <c:pt idx="38">
                  <c:v>0.49904906743909949</c:v>
                </c:pt>
                <c:pt idx="39">
                  <c:v>0.5348392851905831</c:v>
                </c:pt>
                <c:pt idx="40">
                  <c:v>0.53093394059867838</c:v>
                </c:pt>
                <c:pt idx="41">
                  <c:v>0.57598181974143203</c:v>
                </c:pt>
                <c:pt idx="42">
                  <c:v>0.50848731392251245</c:v>
                </c:pt>
                <c:pt idx="43">
                  <c:v>0.4192359664072754</c:v>
                </c:pt>
                <c:pt idx="44">
                  <c:v>0.44565511187875867</c:v>
                </c:pt>
                <c:pt idx="45">
                  <c:v>0.46143605356501388</c:v>
                </c:pt>
                <c:pt idx="46">
                  <c:v>0.46855183384294424</c:v>
                </c:pt>
                <c:pt idx="47">
                  <c:v>0.51610100965093453</c:v>
                </c:pt>
                <c:pt idx="48">
                  <c:v>0.44284411116302963</c:v>
                </c:pt>
              </c:numCache>
            </c:numRef>
          </c:val>
          <c:smooth val="0"/>
          <c:extLst>
            <c:ext xmlns:c16="http://schemas.microsoft.com/office/drawing/2014/chart" uri="{C3380CC4-5D6E-409C-BE32-E72D297353CC}">
              <c16:uniqueId val="{00000003-671C-41F8-AD23-11ABFAE1987B}"/>
            </c:ext>
          </c:extLst>
        </c:ser>
        <c:dLbls>
          <c:showLegendKey val="0"/>
          <c:showVal val="0"/>
          <c:showCatName val="0"/>
          <c:showSerName val="0"/>
          <c:showPercent val="0"/>
          <c:showBubbleSize val="0"/>
        </c:dLbls>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ax val="1"/>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altLang="zh-CN" sz="1400" b="1" i="0" u="none" strike="noStrike" kern="1200" baseline="0">
                    <a:solidFill>
                      <a:schemeClr val="tx1"/>
                    </a:solidFill>
                    <a:latin typeface="+mn-lt"/>
                    <a:ea typeface="+mn-ea"/>
                    <a:cs typeface="+mn-cs"/>
                  </a:rPr>
                  <a:t>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1171814350670955E-2"/>
              <c:y val="0.25214528705756439"/>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ysClr val="windowText" lastClr="000000">
                    <a:lumMod val="65000"/>
                    <a:lumOff val="35000"/>
                  </a:sysClr>
                </a:solidFill>
                <a:effectLst/>
                <a:latin typeface="+mn-lt"/>
                <a:ea typeface="+mn-ea"/>
                <a:cs typeface="+mn-cs"/>
              </a:rPr>
              <a:t>Historical CRSP Gross Evaporation with Different Estimated Rate</a:t>
            </a:r>
          </a:p>
        </c:rich>
      </c:tx>
      <c:layout>
        <c:manualLayout>
          <c:xMode val="edge"/>
          <c:yMode val="edge"/>
          <c:x val="0.16908785137544829"/>
          <c:y val="3.403062622381299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335286634119764"/>
          <c:y val="8.6744806912741418E-2"/>
          <c:w val="0.83003206040394151"/>
          <c:h val="0.83672075676665392"/>
        </c:manualLayout>
      </c:layout>
      <c:lineChart>
        <c:grouping val="standard"/>
        <c:varyColors val="0"/>
        <c:ser>
          <c:idx val="0"/>
          <c:order val="0"/>
          <c:tx>
            <c:v>highest</c:v>
          </c:tx>
          <c:spPr>
            <a:ln w="28575" cap="rnd">
              <a:solidFill>
                <a:schemeClr val="accent1">
                  <a:lumMod val="50000"/>
                </a:schemeClr>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'CRSP Gross Evaporation Plot'!$D$5:$D$55</c:f>
              <c:numCache>
                <c:formatCode>0.00</c:formatCode>
                <c:ptCount val="51"/>
                <c:pt idx="1">
                  <c:v>0.86993305840596968</c:v>
                </c:pt>
                <c:pt idx="2">
                  <c:v>0.86880114954493626</c:v>
                </c:pt>
                <c:pt idx="3">
                  <c:v>0.98068025252716373</c:v>
                </c:pt>
                <c:pt idx="4">
                  <c:v>1.0827828669559854</c:v>
                </c:pt>
                <c:pt idx="5">
                  <c:v>1.1355571011991821</c:v>
                </c:pt>
                <c:pt idx="6">
                  <c:v>1.1349442105389345</c:v>
                </c:pt>
                <c:pt idx="7">
                  <c:v>1.0024482431169623</c:v>
                </c:pt>
                <c:pt idx="8">
                  <c:v>0.98605985915806416</c:v>
                </c:pt>
                <c:pt idx="9">
                  <c:v>1.1529095846341719</c:v>
                </c:pt>
                <c:pt idx="10">
                  <c:v>1.2539876056311625</c:v>
                </c:pt>
                <c:pt idx="11">
                  <c:v>1.1797530392841049</c:v>
                </c:pt>
                <c:pt idx="12">
                  <c:v>1.2278057900539709</c:v>
                </c:pt>
                <c:pt idx="13">
                  <c:v>1.318868112770065</c:v>
                </c:pt>
                <c:pt idx="14">
                  <c:v>1.2915463389361013</c:v>
                </c:pt>
                <c:pt idx="15">
                  <c:v>1.2728334819649754</c:v>
                </c:pt>
                <c:pt idx="16">
                  <c:v>1.2764398564640935</c:v>
                </c:pt>
                <c:pt idx="17">
                  <c:v>1.2754017495932581</c:v>
                </c:pt>
                <c:pt idx="18">
                  <c:v>1.2492186834591541</c:v>
                </c:pt>
                <c:pt idx="19">
                  <c:v>1.1516543741823324</c:v>
                </c:pt>
                <c:pt idx="20">
                  <c:v>1.0159291423440673</c:v>
                </c:pt>
                <c:pt idx="21">
                  <c:v>0.95984250540492244</c:v>
                </c:pt>
                <c:pt idx="22">
                  <c:v>0.92962921547385979</c:v>
                </c:pt>
                <c:pt idx="23">
                  <c:v>1.0813984972489106</c:v>
                </c:pt>
                <c:pt idx="24">
                  <c:v>1.0833948307319419</c:v>
                </c:pt>
                <c:pt idx="25">
                  <c:v>1.2059268271579209</c:v>
                </c:pt>
                <c:pt idx="26">
                  <c:v>1.2180543968040678</c:v>
                </c:pt>
                <c:pt idx="27">
                  <c:v>1.2493442300468158</c:v>
                </c:pt>
                <c:pt idx="28">
                  <c:v>1.2632427860340771</c:v>
                </c:pt>
                <c:pt idx="29">
                  <c:v>1.2638728094328682</c:v>
                </c:pt>
                <c:pt idx="30">
                  <c:v>1.2021991709003077</c:v>
                </c:pt>
                <c:pt idx="31">
                  <c:v>1.1268152002359886</c:v>
                </c:pt>
                <c:pt idx="32">
                  <c:v>0.95914271711106347</c:v>
                </c:pt>
                <c:pt idx="33">
                  <c:v>0.8393360589349248</c:v>
                </c:pt>
                <c:pt idx="34">
                  <c:v>0.72675695544016417</c:v>
                </c:pt>
                <c:pt idx="35">
                  <c:v>0.80503308191885448</c:v>
                </c:pt>
                <c:pt idx="36">
                  <c:v>0.8387247242797975</c:v>
                </c:pt>
                <c:pt idx="37">
                  <c:v>0.83680050461494093</c:v>
                </c:pt>
                <c:pt idx="38">
                  <c:v>0.90735000822795775</c:v>
                </c:pt>
                <c:pt idx="39">
                  <c:v>0.9624545261548757</c:v>
                </c:pt>
                <c:pt idx="40">
                  <c:v>0.95948080292594373</c:v>
                </c:pt>
                <c:pt idx="41">
                  <c:v>1.0218654010642398</c:v>
                </c:pt>
                <c:pt idx="42">
                  <c:v>0.93198712635793612</c:v>
                </c:pt>
                <c:pt idx="43">
                  <c:v>0.79383645001013348</c:v>
                </c:pt>
                <c:pt idx="44">
                  <c:v>0.82431429659504285</c:v>
                </c:pt>
                <c:pt idx="45">
                  <c:v>0.84892013612530548</c:v>
                </c:pt>
                <c:pt idx="46">
                  <c:v>0.86098917468093972</c:v>
                </c:pt>
                <c:pt idx="47">
                  <c:v>0.93068883816899473</c:v>
                </c:pt>
                <c:pt idx="48">
                  <c:v>0.82715876916483955</c:v>
                </c:pt>
              </c:numCache>
            </c:numRef>
          </c:val>
          <c:smooth val="0"/>
          <c:extLst>
            <c:ext xmlns:c16="http://schemas.microsoft.com/office/drawing/2014/chart" uri="{C3380CC4-5D6E-409C-BE32-E72D297353CC}">
              <c16:uniqueId val="{00000000-839D-433F-BCB4-EFDCCC187A06}"/>
            </c:ext>
          </c:extLst>
        </c:ser>
        <c:ser>
          <c:idx val="1"/>
          <c:order val="1"/>
          <c:tx>
            <c:v>medium</c:v>
          </c:tx>
          <c:spPr>
            <a:ln w="28575" cap="rnd">
              <a:solidFill>
                <a:schemeClr val="accent1">
                  <a:lumMod val="75000"/>
                </a:schemeClr>
              </a:solidFill>
              <a:round/>
            </a:ln>
            <a:effectLst/>
          </c:spPr>
          <c:marker>
            <c:symbol val="none"/>
          </c:marker>
          <c:val>
            <c:numRef>
              <c:f>'CRSP Gross Evaporation Plot'!$C$5:$C$55</c:f>
              <c:numCache>
                <c:formatCode>0.00</c:formatCode>
                <c:ptCount val="51"/>
                <c:pt idx="1">
                  <c:v>0.65776770993097966</c:v>
                </c:pt>
                <c:pt idx="2">
                  <c:v>0.65938285672494945</c:v>
                </c:pt>
                <c:pt idx="3">
                  <c:v>0.74196417390711533</c:v>
                </c:pt>
                <c:pt idx="4">
                  <c:v>0.81774917777299116</c:v>
                </c:pt>
                <c:pt idx="5">
                  <c:v>0.85654922552113322</c:v>
                </c:pt>
                <c:pt idx="6">
                  <c:v>0.85590583186895008</c:v>
                </c:pt>
                <c:pt idx="7">
                  <c:v>0.75251482277796911</c:v>
                </c:pt>
                <c:pt idx="8">
                  <c:v>0.74281987569604824</c:v>
                </c:pt>
                <c:pt idx="9">
                  <c:v>0.86585030174013133</c:v>
                </c:pt>
                <c:pt idx="10">
                  <c:v>0.94065325463912541</c:v>
                </c:pt>
                <c:pt idx="11">
                  <c:v>0.88551784276907586</c:v>
                </c:pt>
                <c:pt idx="12">
                  <c:v>0.92270156495497779</c:v>
                </c:pt>
                <c:pt idx="13">
                  <c:v>0.99204937390805048</c:v>
                </c:pt>
                <c:pt idx="14">
                  <c:v>0.9714551106620718</c:v>
                </c:pt>
                <c:pt idx="15">
                  <c:v>0.95634018708698254</c:v>
                </c:pt>
                <c:pt idx="16">
                  <c:v>0.95904355507307038</c:v>
                </c:pt>
                <c:pt idx="17">
                  <c:v>0.95864250927819339</c:v>
                </c:pt>
                <c:pt idx="18">
                  <c:v>0.93769932282011526</c:v>
                </c:pt>
                <c:pt idx="19">
                  <c:v>0.86529786522424612</c:v>
                </c:pt>
                <c:pt idx="20">
                  <c:v>0.76622345646604884</c:v>
                </c:pt>
                <c:pt idx="21">
                  <c:v>0.7270104986359458</c:v>
                </c:pt>
                <c:pt idx="22">
                  <c:v>0.70443007019390824</c:v>
                </c:pt>
                <c:pt idx="23">
                  <c:v>0.81710788956192792</c:v>
                </c:pt>
                <c:pt idx="24">
                  <c:v>0.8160702348389588</c:v>
                </c:pt>
                <c:pt idx="25">
                  <c:v>0.90780068154293869</c:v>
                </c:pt>
                <c:pt idx="26">
                  <c:v>0.9160114619590477</c:v>
                </c:pt>
                <c:pt idx="27">
                  <c:v>0.94011937409787161</c:v>
                </c:pt>
                <c:pt idx="28">
                  <c:v>0.95007801019606208</c:v>
                </c:pt>
                <c:pt idx="29">
                  <c:v>0.95014955043189797</c:v>
                </c:pt>
                <c:pt idx="30">
                  <c:v>0.90321688407022449</c:v>
                </c:pt>
                <c:pt idx="31">
                  <c:v>0.84756096729399311</c:v>
                </c:pt>
                <c:pt idx="32">
                  <c:v>0.72250313007705302</c:v>
                </c:pt>
                <c:pt idx="33">
                  <c:v>0.63470805025494237</c:v>
                </c:pt>
                <c:pt idx="34">
                  <c:v>0.55252951813011342</c:v>
                </c:pt>
                <c:pt idx="35">
                  <c:v>0.61307572069289329</c:v>
                </c:pt>
                <c:pt idx="36">
                  <c:v>0.63733607746985377</c:v>
                </c:pt>
                <c:pt idx="37">
                  <c:v>0.63597879343995312</c:v>
                </c:pt>
                <c:pt idx="38">
                  <c:v>0.68786653381596863</c:v>
                </c:pt>
                <c:pt idx="39">
                  <c:v>0.72932969749290999</c:v>
                </c:pt>
                <c:pt idx="40">
                  <c:v>0.72636258389695874</c:v>
                </c:pt>
                <c:pt idx="41">
                  <c:v>0.77343439630818211</c:v>
                </c:pt>
                <c:pt idx="42">
                  <c:v>0.70497327575595137</c:v>
                </c:pt>
                <c:pt idx="43">
                  <c:v>0.60247681236009498</c:v>
                </c:pt>
                <c:pt idx="44">
                  <c:v>0.62752987597503374</c:v>
                </c:pt>
                <c:pt idx="45">
                  <c:v>0.646421208590225</c:v>
                </c:pt>
                <c:pt idx="46">
                  <c:v>0.65480287990095165</c:v>
                </c:pt>
                <c:pt idx="47">
                  <c:v>0.70671630100899741</c:v>
                </c:pt>
                <c:pt idx="48">
                  <c:v>0.62942177233488816</c:v>
                </c:pt>
              </c:numCache>
            </c:numRef>
          </c:val>
          <c:smooth val="0"/>
          <c:extLst>
            <c:ext xmlns:c16="http://schemas.microsoft.com/office/drawing/2014/chart" uri="{C3380CC4-5D6E-409C-BE32-E72D297353CC}">
              <c16:uniqueId val="{00000001-839D-433F-BCB4-EFDCCC187A06}"/>
            </c:ext>
          </c:extLst>
        </c:ser>
        <c:ser>
          <c:idx val="2"/>
          <c:order val="2"/>
          <c:tx>
            <c:v>lowest</c:v>
          </c:tx>
          <c:spPr>
            <a:ln w="28575" cap="rnd">
              <a:solidFill>
                <a:schemeClr val="accent1">
                  <a:lumMod val="60000"/>
                  <a:lumOff val="40000"/>
                </a:schemeClr>
              </a:solidFill>
              <a:round/>
            </a:ln>
            <a:effectLst/>
          </c:spPr>
          <c:marker>
            <c:symbol val="none"/>
          </c:marker>
          <c:val>
            <c:numRef>
              <c:f>'CRSP Gross Evaporation Plot'!$B$5:$B$55</c:f>
              <c:numCache>
                <c:formatCode>0.00</c:formatCode>
                <c:ptCount val="51"/>
                <c:pt idx="1">
                  <c:v>0.4947289998119736</c:v>
                </c:pt>
                <c:pt idx="2">
                  <c:v>0.49862030433994026</c:v>
                </c:pt>
                <c:pt idx="3">
                  <c:v>0.5568084633840712</c:v>
                </c:pt>
                <c:pt idx="4">
                  <c:v>0.61494766803998879</c:v>
                </c:pt>
                <c:pt idx="5">
                  <c:v>0.64187255706609248</c:v>
                </c:pt>
                <c:pt idx="6">
                  <c:v>0.64221979091195536</c:v>
                </c:pt>
                <c:pt idx="7">
                  <c:v>0.56167315761598047</c:v>
                </c:pt>
                <c:pt idx="8">
                  <c:v>0.55644276062302755</c:v>
                </c:pt>
                <c:pt idx="9">
                  <c:v>0.64514099696809746</c:v>
                </c:pt>
                <c:pt idx="10">
                  <c:v>0.70059010443010494</c:v>
                </c:pt>
                <c:pt idx="11">
                  <c:v>0.65984173307307825</c:v>
                </c:pt>
                <c:pt idx="12">
                  <c:v>0.68740889861798726</c:v>
                </c:pt>
                <c:pt idx="13">
                  <c:v>0.74171876044904383</c:v>
                </c:pt>
                <c:pt idx="14">
                  <c:v>0.72560152095305941</c:v>
                </c:pt>
                <c:pt idx="15">
                  <c:v>0.71397291478699909</c:v>
                </c:pt>
                <c:pt idx="16">
                  <c:v>0.715342022880046</c:v>
                </c:pt>
                <c:pt idx="17">
                  <c:v>0.71576009912213578</c:v>
                </c:pt>
                <c:pt idx="18">
                  <c:v>0.69876302514309974</c:v>
                </c:pt>
                <c:pt idx="19">
                  <c:v>0.64638501235218504</c:v>
                </c:pt>
                <c:pt idx="20">
                  <c:v>0.57511406001902676</c:v>
                </c:pt>
                <c:pt idx="21">
                  <c:v>0.54850004169295197</c:v>
                </c:pt>
                <c:pt idx="22">
                  <c:v>0.53199338437095622</c:v>
                </c:pt>
                <c:pt idx="23">
                  <c:v>0.6134432265929386</c:v>
                </c:pt>
                <c:pt idx="24">
                  <c:v>0.61114424775197584</c:v>
                </c:pt>
                <c:pt idx="25">
                  <c:v>0.67784289832094624</c:v>
                </c:pt>
                <c:pt idx="26">
                  <c:v>0.68420366709301306</c:v>
                </c:pt>
                <c:pt idx="27">
                  <c:v>0.7021454069209031</c:v>
                </c:pt>
                <c:pt idx="28">
                  <c:v>0.70976639443706124</c:v>
                </c:pt>
                <c:pt idx="29">
                  <c:v>0.70906688190091249</c:v>
                </c:pt>
                <c:pt idx="30">
                  <c:v>0.67379309120415631</c:v>
                </c:pt>
                <c:pt idx="31">
                  <c:v>0.6335156394940038</c:v>
                </c:pt>
                <c:pt idx="32">
                  <c:v>0.54169703674205461</c:v>
                </c:pt>
                <c:pt idx="33">
                  <c:v>0.47792658089494988</c:v>
                </c:pt>
                <c:pt idx="34">
                  <c:v>0.4194216306550676</c:v>
                </c:pt>
                <c:pt idx="35">
                  <c:v>0.46499106963792175</c:v>
                </c:pt>
                <c:pt idx="36">
                  <c:v>0.48226548550490006</c:v>
                </c:pt>
                <c:pt idx="37">
                  <c:v>0.48206428192494594</c:v>
                </c:pt>
                <c:pt idx="38">
                  <c:v>0.51905565521196295</c:v>
                </c:pt>
                <c:pt idx="39">
                  <c:v>0.55012885157494118</c:v>
                </c:pt>
                <c:pt idx="40">
                  <c:v>0.54704073231796202</c:v>
                </c:pt>
                <c:pt idx="41">
                  <c:v>0.58198885895313934</c:v>
                </c:pt>
                <c:pt idx="42">
                  <c:v>0.53155561007297636</c:v>
                </c:pt>
                <c:pt idx="43">
                  <c:v>0.45570125872506784</c:v>
                </c:pt>
                <c:pt idx="44">
                  <c:v>0.47591548709001474</c:v>
                </c:pt>
                <c:pt idx="45">
                  <c:v>0.49063949644516996</c:v>
                </c:pt>
                <c:pt idx="46">
                  <c:v>0.49645898078695233</c:v>
                </c:pt>
                <c:pt idx="47">
                  <c:v>0.53459032494498937</c:v>
                </c:pt>
                <c:pt idx="48">
                  <c:v>0.47856076932992775</c:v>
                </c:pt>
              </c:numCache>
            </c:numRef>
          </c:val>
          <c:smooth val="0"/>
          <c:extLst>
            <c:ext xmlns:c16="http://schemas.microsoft.com/office/drawing/2014/chart" uri="{C3380CC4-5D6E-409C-BE32-E72D297353CC}">
              <c16:uniqueId val="{00000002-839D-433F-BCB4-EFDCCC187A06}"/>
            </c:ext>
          </c:extLst>
        </c:ser>
        <c:dLbls>
          <c:showLegendKey val="0"/>
          <c:showVal val="0"/>
          <c:showCatName val="0"/>
          <c:showSerName val="0"/>
          <c:showPercent val="0"/>
          <c:showBubbleSize val="0"/>
        </c:dLbls>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ax val="1.4"/>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altLang="zh-CN" sz="1400" b="1" i="0" u="none" strike="noStrike" kern="1200" baseline="0">
                    <a:solidFill>
                      <a:schemeClr val="tx1"/>
                    </a:solidFill>
                    <a:latin typeface="+mn-lt"/>
                    <a:ea typeface="+mn-ea"/>
                    <a:cs typeface="+mn-cs"/>
                  </a:rPr>
                  <a:t>Gross Evaporation</a:t>
                </a:r>
                <a:r>
                  <a:rPr lang="en-US" sz="1400" b="1" i="0" u="none" strike="noStrike" kern="1200" baseline="0">
                    <a:solidFill>
                      <a:schemeClr val="tx1"/>
                    </a:solidFill>
                    <a:latin typeface="+mn-lt"/>
                    <a:ea typeface="+mn-ea"/>
                    <a:cs typeface="+mn-cs"/>
                  </a:rPr>
                  <a:t> (MAF/year)</a:t>
                </a:r>
              </a:p>
            </c:rich>
          </c:tx>
          <c:layout>
            <c:manualLayout>
              <c:xMode val="edge"/>
              <c:yMode val="edge"/>
              <c:x val="1.6400818456853195E-2"/>
              <c:y val="0.23512996729353133"/>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ysClr val="windowText" lastClr="000000">
                    <a:lumMod val="65000"/>
                    <a:lumOff val="35000"/>
                  </a:sysClr>
                </a:solidFill>
                <a:effectLst/>
                <a:latin typeface="+mn-lt"/>
                <a:ea typeface="+mn-ea"/>
                <a:cs typeface="+mn-cs"/>
              </a:rPr>
              <a:t>Historical Lake Powell Gross Evaporation with Different Estimated Rate</a:t>
            </a:r>
          </a:p>
        </c:rich>
      </c:tx>
      <c:layout>
        <c:manualLayout>
          <c:xMode val="edge"/>
          <c:yMode val="edge"/>
          <c:x val="0.16908785137544829"/>
          <c:y val="3.403062622381299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335286634119764"/>
          <c:y val="8.6744806912741418E-2"/>
          <c:w val="0.83003206040394151"/>
          <c:h val="0.83672075676665392"/>
        </c:manualLayout>
      </c:layout>
      <c:lineChart>
        <c:grouping val="standard"/>
        <c:varyColors val="0"/>
        <c:ser>
          <c:idx val="0"/>
          <c:order val="0"/>
          <c:tx>
            <c:v>highest</c:v>
          </c:tx>
          <c:spPr>
            <a:ln w="28575" cap="rnd">
              <a:solidFill>
                <a:schemeClr val="accent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'CRSP Gross Evaporation Plot'!$D$61:$D$111</c:f>
              <c:numCache>
                <c:formatCode>0.00</c:formatCode>
                <c:ptCount val="51"/>
                <c:pt idx="1">
                  <c:v>0.79333305840596957</c:v>
                </c:pt>
                <c:pt idx="2">
                  <c:v>0.78170114954493619</c:v>
                </c:pt>
                <c:pt idx="3">
                  <c:v>0.89398025252716362</c:v>
                </c:pt>
                <c:pt idx="4">
                  <c:v>0.99088286695598538</c:v>
                </c:pt>
                <c:pt idx="5">
                  <c:v>1.043657101199182</c:v>
                </c:pt>
                <c:pt idx="6">
                  <c:v>1.0425442105389342</c:v>
                </c:pt>
                <c:pt idx="7">
                  <c:v>0.93304824311696233</c:v>
                </c:pt>
                <c:pt idx="8">
                  <c:v>0.91065985915806413</c:v>
                </c:pt>
                <c:pt idx="9">
                  <c:v>1.0770095846341718</c:v>
                </c:pt>
                <c:pt idx="10">
                  <c:v>1.1725876056311624</c:v>
                </c:pt>
                <c:pt idx="11">
                  <c:v>1.098153039284105</c:v>
                </c:pt>
                <c:pt idx="12">
                  <c:v>1.1411057900539709</c:v>
                </c:pt>
                <c:pt idx="13">
                  <c:v>1.223768112770065</c:v>
                </c:pt>
                <c:pt idx="14">
                  <c:v>1.1983463389361011</c:v>
                </c:pt>
                <c:pt idx="15">
                  <c:v>1.1832334819649755</c:v>
                </c:pt>
                <c:pt idx="16">
                  <c:v>1.1861398564640935</c:v>
                </c:pt>
                <c:pt idx="17">
                  <c:v>1.1844017495932579</c:v>
                </c:pt>
                <c:pt idx="18">
                  <c:v>1.1640186834591542</c:v>
                </c:pt>
                <c:pt idx="19">
                  <c:v>1.0691543741823326</c:v>
                </c:pt>
                <c:pt idx="20">
                  <c:v>0.93132914234406727</c:v>
                </c:pt>
                <c:pt idx="21">
                  <c:v>0.86974250540492248</c:v>
                </c:pt>
                <c:pt idx="22">
                  <c:v>0.84192921547385968</c:v>
                </c:pt>
                <c:pt idx="23">
                  <c:v>0.99159849724891058</c:v>
                </c:pt>
                <c:pt idx="24">
                  <c:v>0.99859483073194188</c:v>
                </c:pt>
                <c:pt idx="25">
                  <c:v>1.1172268271579207</c:v>
                </c:pt>
                <c:pt idx="26">
                  <c:v>1.1286543968040679</c:v>
                </c:pt>
                <c:pt idx="27">
                  <c:v>1.1575442300468159</c:v>
                </c:pt>
                <c:pt idx="28">
                  <c:v>1.1712427860340773</c:v>
                </c:pt>
                <c:pt idx="29">
                  <c:v>1.1731728094328682</c:v>
                </c:pt>
                <c:pt idx="30">
                  <c:v>1.1167991709003078</c:v>
                </c:pt>
                <c:pt idx="31">
                  <c:v>1.0435152002359886</c:v>
                </c:pt>
                <c:pt idx="32">
                  <c:v>0.88204271711106341</c:v>
                </c:pt>
                <c:pt idx="33">
                  <c:v>0.76393605893492489</c:v>
                </c:pt>
                <c:pt idx="34">
                  <c:v>0.64995695544016419</c:v>
                </c:pt>
                <c:pt idx="35">
                  <c:v>0.72003308191885451</c:v>
                </c:pt>
                <c:pt idx="36">
                  <c:v>0.75262472427979743</c:v>
                </c:pt>
                <c:pt idx="37">
                  <c:v>0.75070050461494087</c:v>
                </c:pt>
                <c:pt idx="38">
                  <c:v>0.82305000822795782</c:v>
                </c:pt>
                <c:pt idx="39">
                  <c:v>0.87315452615487577</c:v>
                </c:pt>
                <c:pt idx="40">
                  <c:v>0.87188080292594372</c:v>
                </c:pt>
                <c:pt idx="41">
                  <c:v>0.93116540106423973</c:v>
                </c:pt>
                <c:pt idx="42">
                  <c:v>0.84738712635793612</c:v>
                </c:pt>
                <c:pt idx="43">
                  <c:v>0.71393645001013351</c:v>
                </c:pt>
                <c:pt idx="44">
                  <c:v>0.73711429659504291</c:v>
                </c:pt>
                <c:pt idx="45">
                  <c:v>0.75742013612530545</c:v>
                </c:pt>
                <c:pt idx="46">
                  <c:v>0.77188917468093976</c:v>
                </c:pt>
                <c:pt idx="47">
                  <c:v>0.83948883816899467</c:v>
                </c:pt>
                <c:pt idx="48">
                  <c:v>0.73765876916483952</c:v>
                </c:pt>
              </c:numCache>
            </c:numRef>
          </c:val>
          <c:smooth val="0"/>
          <c:extLst>
            <c:ext xmlns:c16="http://schemas.microsoft.com/office/drawing/2014/chart" uri="{C3380CC4-5D6E-409C-BE32-E72D297353CC}">
              <c16:uniqueId val="{00000000-9FEB-45C2-853D-B6A53CCC34AF}"/>
            </c:ext>
          </c:extLst>
        </c:ser>
        <c:ser>
          <c:idx val="1"/>
          <c:order val="1"/>
          <c:tx>
            <c:v>medium</c:v>
          </c:tx>
          <c:spPr>
            <a:ln w="28575" cap="rnd">
              <a:solidFill>
                <a:schemeClr val="accent2"/>
              </a:solidFill>
              <a:round/>
            </a:ln>
            <a:effectLst/>
          </c:spPr>
          <c:marker>
            <c:symbol val="none"/>
          </c:marker>
          <c:val>
            <c:numRef>
              <c:f>'CRSP Gross Evaporation Plot'!$C$61:$C$111</c:f>
              <c:numCache>
                <c:formatCode>0.00</c:formatCode>
                <c:ptCount val="51"/>
                <c:pt idx="1">
                  <c:v>0.58116770993097966</c:v>
                </c:pt>
                <c:pt idx="2">
                  <c:v>0.57228285672494938</c:v>
                </c:pt>
                <c:pt idx="3">
                  <c:v>0.65526417390711522</c:v>
                </c:pt>
                <c:pt idx="4">
                  <c:v>0.72584917777299118</c:v>
                </c:pt>
                <c:pt idx="5">
                  <c:v>0.76464922552113324</c:v>
                </c:pt>
                <c:pt idx="6">
                  <c:v>0.76350583186895005</c:v>
                </c:pt>
                <c:pt idx="7">
                  <c:v>0.6831148227779692</c:v>
                </c:pt>
                <c:pt idx="8">
                  <c:v>0.66741987569604833</c:v>
                </c:pt>
                <c:pt idx="9">
                  <c:v>0.78995030174013137</c:v>
                </c:pt>
                <c:pt idx="10">
                  <c:v>0.85925325463912539</c:v>
                </c:pt>
                <c:pt idx="11">
                  <c:v>0.80391784276907585</c:v>
                </c:pt>
                <c:pt idx="12">
                  <c:v>0.8360015649549779</c:v>
                </c:pt>
                <c:pt idx="13">
                  <c:v>0.89694937390805041</c:v>
                </c:pt>
                <c:pt idx="14">
                  <c:v>0.87825511066207174</c:v>
                </c:pt>
                <c:pt idx="15">
                  <c:v>0.86674018708698253</c:v>
                </c:pt>
                <c:pt idx="16">
                  <c:v>0.86874355507307044</c:v>
                </c:pt>
                <c:pt idx="17">
                  <c:v>0.86764250927819342</c:v>
                </c:pt>
                <c:pt idx="18">
                  <c:v>0.8524993228201152</c:v>
                </c:pt>
                <c:pt idx="19">
                  <c:v>0.7827978652242461</c:v>
                </c:pt>
                <c:pt idx="20">
                  <c:v>0.68162345646604872</c:v>
                </c:pt>
                <c:pt idx="21">
                  <c:v>0.63691049863594584</c:v>
                </c:pt>
                <c:pt idx="22">
                  <c:v>0.61673007019390824</c:v>
                </c:pt>
                <c:pt idx="23">
                  <c:v>0.72730788956192793</c:v>
                </c:pt>
                <c:pt idx="24">
                  <c:v>0.73127023483895881</c:v>
                </c:pt>
                <c:pt idx="25">
                  <c:v>0.81910068154293869</c:v>
                </c:pt>
                <c:pt idx="26">
                  <c:v>0.82661146195904767</c:v>
                </c:pt>
                <c:pt idx="27">
                  <c:v>0.84831937409787173</c:v>
                </c:pt>
                <c:pt idx="28">
                  <c:v>0.85807801019606211</c:v>
                </c:pt>
                <c:pt idx="29">
                  <c:v>0.85944955043189797</c:v>
                </c:pt>
                <c:pt idx="30">
                  <c:v>0.81781688407022457</c:v>
                </c:pt>
                <c:pt idx="31">
                  <c:v>0.76426096729399318</c:v>
                </c:pt>
                <c:pt idx="32">
                  <c:v>0.64540313007705297</c:v>
                </c:pt>
                <c:pt idx="33">
                  <c:v>0.55930805025494235</c:v>
                </c:pt>
                <c:pt idx="34">
                  <c:v>0.47572951813011338</c:v>
                </c:pt>
                <c:pt idx="35">
                  <c:v>0.52807572069289321</c:v>
                </c:pt>
                <c:pt idx="36">
                  <c:v>0.5512360774698537</c:v>
                </c:pt>
                <c:pt idx="37">
                  <c:v>0.54987879343995316</c:v>
                </c:pt>
                <c:pt idx="38">
                  <c:v>0.6035665338159687</c:v>
                </c:pt>
                <c:pt idx="39">
                  <c:v>0.64002969749291005</c:v>
                </c:pt>
                <c:pt idx="40">
                  <c:v>0.63876258389695872</c:v>
                </c:pt>
                <c:pt idx="41">
                  <c:v>0.68273439630818211</c:v>
                </c:pt>
                <c:pt idx="42">
                  <c:v>0.62037327575595136</c:v>
                </c:pt>
                <c:pt idx="43">
                  <c:v>0.52257681236009501</c:v>
                </c:pt>
                <c:pt idx="44">
                  <c:v>0.54032987597503368</c:v>
                </c:pt>
                <c:pt idx="45">
                  <c:v>0.55492120859022498</c:v>
                </c:pt>
                <c:pt idx="46">
                  <c:v>0.56570287990095169</c:v>
                </c:pt>
                <c:pt idx="47">
                  <c:v>0.61551630100899746</c:v>
                </c:pt>
                <c:pt idx="48">
                  <c:v>0.53992177233488814</c:v>
                </c:pt>
              </c:numCache>
            </c:numRef>
          </c:val>
          <c:smooth val="0"/>
          <c:extLst>
            <c:ext xmlns:c16="http://schemas.microsoft.com/office/drawing/2014/chart" uri="{C3380CC4-5D6E-409C-BE32-E72D297353CC}">
              <c16:uniqueId val="{00000001-9FEB-45C2-853D-B6A53CCC34AF}"/>
            </c:ext>
          </c:extLst>
        </c:ser>
        <c:ser>
          <c:idx val="2"/>
          <c:order val="2"/>
          <c:tx>
            <c:v>lowest</c:v>
          </c:tx>
          <c:spPr>
            <a:ln w="28575" cap="rnd">
              <a:solidFill>
                <a:schemeClr val="accent3"/>
              </a:solidFill>
              <a:round/>
            </a:ln>
            <a:effectLst/>
          </c:spPr>
          <c:marker>
            <c:symbol val="none"/>
          </c:marker>
          <c:val>
            <c:numRef>
              <c:f>'CRSP Gross Evaporation Plot'!$B$61:$B$111</c:f>
              <c:numCache>
                <c:formatCode>0.00</c:formatCode>
                <c:ptCount val="51"/>
                <c:pt idx="1">
                  <c:v>0.41812899981197366</c:v>
                </c:pt>
                <c:pt idx="2">
                  <c:v>0.41152030433994025</c:v>
                </c:pt>
                <c:pt idx="3">
                  <c:v>0.4701084633840712</c:v>
                </c:pt>
                <c:pt idx="4">
                  <c:v>0.52304766803998881</c:v>
                </c:pt>
                <c:pt idx="5">
                  <c:v>0.54997255706609249</c:v>
                </c:pt>
                <c:pt idx="6">
                  <c:v>0.54981979091195532</c:v>
                </c:pt>
                <c:pt idx="7">
                  <c:v>0.49227315761598045</c:v>
                </c:pt>
                <c:pt idx="8">
                  <c:v>0.48104276062302753</c:v>
                </c:pt>
                <c:pt idx="9">
                  <c:v>0.56924099696809749</c:v>
                </c:pt>
                <c:pt idx="10">
                  <c:v>0.61919010443010492</c:v>
                </c:pt>
                <c:pt idx="11">
                  <c:v>0.57824173307307825</c:v>
                </c:pt>
                <c:pt idx="12">
                  <c:v>0.60070889861798726</c:v>
                </c:pt>
                <c:pt idx="13">
                  <c:v>0.64661876044904387</c:v>
                </c:pt>
                <c:pt idx="14">
                  <c:v>0.63240152095305935</c:v>
                </c:pt>
                <c:pt idx="15">
                  <c:v>0.62437291478699908</c:v>
                </c:pt>
                <c:pt idx="16">
                  <c:v>0.62504202288004607</c:v>
                </c:pt>
                <c:pt idx="17">
                  <c:v>0.62476009912213581</c:v>
                </c:pt>
                <c:pt idx="18">
                  <c:v>0.61356302514309968</c:v>
                </c:pt>
                <c:pt idx="19">
                  <c:v>0.56388501235218502</c:v>
                </c:pt>
                <c:pt idx="20">
                  <c:v>0.49051406001902675</c:v>
                </c:pt>
                <c:pt idx="21">
                  <c:v>0.45840004169295195</c:v>
                </c:pt>
                <c:pt idx="22">
                  <c:v>0.44429338437095628</c:v>
                </c:pt>
                <c:pt idx="23">
                  <c:v>0.5236432265929386</c:v>
                </c:pt>
                <c:pt idx="24">
                  <c:v>0.52634424775197586</c:v>
                </c:pt>
                <c:pt idx="25">
                  <c:v>0.58914289832094624</c:v>
                </c:pt>
                <c:pt idx="26">
                  <c:v>0.59480366709301313</c:v>
                </c:pt>
                <c:pt idx="27">
                  <c:v>0.61034540692090322</c:v>
                </c:pt>
                <c:pt idx="28">
                  <c:v>0.61776639443706116</c:v>
                </c:pt>
                <c:pt idx="29">
                  <c:v>0.61836688190091238</c:v>
                </c:pt>
                <c:pt idx="30">
                  <c:v>0.58839309120415639</c:v>
                </c:pt>
                <c:pt idx="31">
                  <c:v>0.55021563949400387</c:v>
                </c:pt>
                <c:pt idx="32">
                  <c:v>0.4645970367420546</c:v>
                </c:pt>
                <c:pt idx="33">
                  <c:v>0.40252658089494991</c:v>
                </c:pt>
                <c:pt idx="34">
                  <c:v>0.34262163065506757</c:v>
                </c:pt>
                <c:pt idx="35">
                  <c:v>0.37999106963792173</c:v>
                </c:pt>
                <c:pt idx="36">
                  <c:v>0.39616548550490005</c:v>
                </c:pt>
                <c:pt idx="37">
                  <c:v>0.39596428192494593</c:v>
                </c:pt>
                <c:pt idx="38">
                  <c:v>0.43475565521196297</c:v>
                </c:pt>
                <c:pt idx="39">
                  <c:v>0.46082885157494119</c:v>
                </c:pt>
                <c:pt idx="40">
                  <c:v>0.45944073231796201</c:v>
                </c:pt>
                <c:pt idx="41">
                  <c:v>0.49128885895313928</c:v>
                </c:pt>
                <c:pt idx="42">
                  <c:v>0.44695561007297641</c:v>
                </c:pt>
                <c:pt idx="43">
                  <c:v>0.37580125872506787</c:v>
                </c:pt>
                <c:pt idx="44">
                  <c:v>0.38871548709001474</c:v>
                </c:pt>
                <c:pt idx="45">
                  <c:v>0.39913949644516999</c:v>
                </c:pt>
                <c:pt idx="46">
                  <c:v>0.40735898078695232</c:v>
                </c:pt>
                <c:pt idx="47">
                  <c:v>0.44339032494498931</c:v>
                </c:pt>
                <c:pt idx="48">
                  <c:v>0.38906076932992772</c:v>
                </c:pt>
              </c:numCache>
            </c:numRef>
          </c:val>
          <c:smooth val="0"/>
          <c:extLst>
            <c:ext xmlns:c16="http://schemas.microsoft.com/office/drawing/2014/chart" uri="{C3380CC4-5D6E-409C-BE32-E72D297353CC}">
              <c16:uniqueId val="{00000002-9FEB-45C2-853D-B6A53CCC34AF}"/>
            </c:ext>
          </c:extLst>
        </c:ser>
        <c:dLbls>
          <c:showLegendKey val="0"/>
          <c:showVal val="0"/>
          <c:showCatName val="0"/>
          <c:showSerName val="0"/>
          <c:showPercent val="0"/>
          <c:showBubbleSize val="0"/>
        </c:dLbls>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ax val="1.4"/>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altLang="zh-CN" sz="1400" b="1" i="0" u="none" strike="noStrike" kern="1200" baseline="0">
                    <a:solidFill>
                      <a:schemeClr val="tx1"/>
                    </a:solidFill>
                    <a:latin typeface="+mn-lt"/>
                    <a:ea typeface="+mn-ea"/>
                    <a:cs typeface="+mn-cs"/>
                  </a:rPr>
                  <a:t>Gross Evaporation</a:t>
                </a:r>
                <a:r>
                  <a:rPr lang="en-US" sz="1400" b="1" i="0" u="none" strike="noStrike" kern="1200" baseline="0">
                    <a:solidFill>
                      <a:schemeClr val="tx1"/>
                    </a:solidFill>
                    <a:latin typeface="+mn-lt"/>
                    <a:ea typeface="+mn-ea"/>
                    <a:cs typeface="+mn-cs"/>
                  </a:rPr>
                  <a:t> (MAF/year)</a:t>
                </a:r>
              </a:p>
            </c:rich>
          </c:tx>
          <c:layout>
            <c:manualLayout>
              <c:xMode val="edge"/>
              <c:yMode val="edge"/>
              <c:x val="1.6400818456853195E-2"/>
              <c:y val="0.23512996729353133"/>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'Jacoby 1977 fig 16'!$B$7:$B$40</c:f>
              <c:numCache>
                <c:formatCode>0</c:formatCode>
                <c:ptCount val="34"/>
                <c:pt idx="0">
                  <c:v>932.54719999976771</c:v>
                </c:pt>
                <c:pt idx="1">
                  <c:v>888.64989999967315</c:v>
                </c:pt>
                <c:pt idx="2">
                  <c:v>844.75259999957598</c:v>
                </c:pt>
                <c:pt idx="3">
                  <c:v>801.98340000069413</c:v>
                </c:pt>
                <c:pt idx="4">
                  <c:v>759.2142000003754</c:v>
                </c:pt>
                <c:pt idx="5">
                  <c:v>721.96370000018101</c:v>
                </c:pt>
                <c:pt idx="6">
                  <c:v>684.71319999998377</c:v>
                </c:pt>
                <c:pt idx="7">
                  <c:v>649.55069999969874</c:v>
                </c:pt>
                <c:pt idx="8">
                  <c:v>614.38819999941518</c:v>
                </c:pt>
                <c:pt idx="9">
                  <c:v>583.81640000008645</c:v>
                </c:pt>
                <c:pt idx="10">
                  <c:v>553.24459999932617</c:v>
                </c:pt>
                <c:pt idx="11">
                  <c:v>525.05660000056571</c:v>
                </c:pt>
                <c:pt idx="12">
                  <c:v>496.86860000037132</c:v>
                </c:pt>
                <c:pt idx="13">
                  <c:v>468.77919999991758</c:v>
                </c:pt>
                <c:pt idx="14">
                  <c:v>440.68979999946248</c:v>
                </c:pt>
                <c:pt idx="15">
                  <c:v>415.24229999986494</c:v>
                </c:pt>
                <c:pt idx="16">
                  <c:v>389.79480000026598</c:v>
                </c:pt>
                <c:pt idx="17">
                  <c:v>367.37779999965829</c:v>
                </c:pt>
                <c:pt idx="18">
                  <c:v>344.96080000048346</c:v>
                </c:pt>
                <c:pt idx="19">
                  <c:v>324.39979999963538</c:v>
                </c:pt>
                <c:pt idx="20">
                  <c:v>303.83880000021873</c:v>
                </c:pt>
                <c:pt idx="21">
                  <c:v>286.11689999970901</c:v>
                </c:pt>
                <c:pt idx="22">
                  <c:v>268.3950000006306</c:v>
                </c:pt>
                <c:pt idx="23">
                  <c:v>251.2444000006833</c:v>
                </c:pt>
                <c:pt idx="24">
                  <c:v>234.09379999930317</c:v>
                </c:pt>
                <c:pt idx="25">
                  <c:v>217.67400000047061</c:v>
                </c:pt>
                <c:pt idx="26">
                  <c:v>201.25420000020392</c:v>
                </c:pt>
                <c:pt idx="27">
                  <c:v>187.75760000009655</c:v>
                </c:pt>
                <c:pt idx="28">
                  <c:v>174.26099999998851</c:v>
                </c:pt>
                <c:pt idx="29">
                  <c:v>162.71030000028898</c:v>
                </c:pt>
                <c:pt idx="30">
                  <c:v>151.15960000058945</c:v>
                </c:pt>
                <c:pt idx="31">
                  <c:v>139.67559999994666</c:v>
                </c:pt>
                <c:pt idx="32">
                  <c:v>128.19160000002094</c:v>
                </c:pt>
                <c:pt idx="33">
                  <c:v>117.75740000001755</c:v>
                </c:pt>
              </c:numCache>
            </c:numRef>
          </c:xVal>
          <c:yVal>
            <c:numRef>
              <c:f>'Jacoby 1977 fig 16'!$C$7:$C$40</c:f>
              <c:numCache>
                <c:formatCode>General</c:formatCode>
                <c:ptCount val="34"/>
                <c:pt idx="0">
                  <c:v>3700</c:v>
                </c:pt>
                <c:pt idx="1">
                  <c:v>3690</c:v>
                </c:pt>
                <c:pt idx="2">
                  <c:v>3680</c:v>
                </c:pt>
                <c:pt idx="3">
                  <c:v>3670</c:v>
                </c:pt>
                <c:pt idx="4">
                  <c:v>3660</c:v>
                </c:pt>
                <c:pt idx="5">
                  <c:v>3650</c:v>
                </c:pt>
                <c:pt idx="6">
                  <c:v>3640</c:v>
                </c:pt>
                <c:pt idx="7">
                  <c:v>3630</c:v>
                </c:pt>
                <c:pt idx="8">
                  <c:v>3620</c:v>
                </c:pt>
                <c:pt idx="9">
                  <c:v>3610</c:v>
                </c:pt>
                <c:pt idx="10">
                  <c:v>3600</c:v>
                </c:pt>
                <c:pt idx="11">
                  <c:v>3590</c:v>
                </c:pt>
                <c:pt idx="12">
                  <c:v>3580</c:v>
                </c:pt>
                <c:pt idx="13">
                  <c:v>3570</c:v>
                </c:pt>
                <c:pt idx="14">
                  <c:v>3560</c:v>
                </c:pt>
                <c:pt idx="15">
                  <c:v>3550</c:v>
                </c:pt>
                <c:pt idx="16">
                  <c:v>3540</c:v>
                </c:pt>
                <c:pt idx="17">
                  <c:v>3530</c:v>
                </c:pt>
                <c:pt idx="18">
                  <c:v>3520</c:v>
                </c:pt>
                <c:pt idx="19">
                  <c:v>3510</c:v>
                </c:pt>
                <c:pt idx="20">
                  <c:v>3500</c:v>
                </c:pt>
                <c:pt idx="21">
                  <c:v>3490</c:v>
                </c:pt>
                <c:pt idx="22">
                  <c:v>3480</c:v>
                </c:pt>
                <c:pt idx="23">
                  <c:v>3470</c:v>
                </c:pt>
                <c:pt idx="24">
                  <c:v>3460</c:v>
                </c:pt>
                <c:pt idx="25">
                  <c:v>3450</c:v>
                </c:pt>
                <c:pt idx="26">
                  <c:v>3440</c:v>
                </c:pt>
                <c:pt idx="27">
                  <c:v>3430</c:v>
                </c:pt>
                <c:pt idx="28">
                  <c:v>3420</c:v>
                </c:pt>
                <c:pt idx="29">
                  <c:v>3410</c:v>
                </c:pt>
                <c:pt idx="30">
                  <c:v>3400</c:v>
                </c:pt>
                <c:pt idx="31">
                  <c:v>3390</c:v>
                </c:pt>
                <c:pt idx="32">
                  <c:v>3380</c:v>
                </c:pt>
                <c:pt idx="33">
                  <c:v>3370</c:v>
                </c:pt>
              </c:numCache>
            </c:numRef>
          </c:yVal>
          <c:smooth val="0"/>
          <c:extLst>
            <c:ext xmlns:c16="http://schemas.microsoft.com/office/drawing/2014/chart" uri="{C3380CC4-5D6E-409C-BE32-E72D297353CC}">
              <c16:uniqueId val="{00000000-EE0D-482C-B18D-94C6000DDB0E}"/>
            </c:ext>
          </c:extLst>
        </c:ser>
        <c:dLbls>
          <c:showLegendKey val="0"/>
          <c:showVal val="0"/>
          <c:showCatName val="0"/>
          <c:showSerName val="0"/>
          <c:showPercent val="0"/>
          <c:showBubbleSize val="0"/>
        </c:dLbls>
        <c:axId val="1319173936"/>
        <c:axId val="1213779904"/>
      </c:scatterChart>
      <c:valAx>
        <c:axId val="131917393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779904"/>
        <c:crosses val="autoZero"/>
        <c:crossBetween val="midCat"/>
        <c:majorUnit val="100"/>
      </c:valAx>
      <c:valAx>
        <c:axId val="1213779904"/>
        <c:scaling>
          <c:orientation val="minMax"/>
          <c:max val="3700"/>
          <c:min val="336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173936"/>
        <c:crosses val="autoZero"/>
        <c:crossBetween val="midCat"/>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4F83523-112C-4D96-9BA5-1364D6D19D8B}">
  <sheetPr/>
  <sheetViews>
    <sheetView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1B20905-5AD1-46D3-BB6C-D0E37E3469F5}">
  <sheetPr/>
  <sheetViews>
    <sheetView zoomScale="85"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absoluteAnchor>
    <xdr:pos x="0" y="0"/>
    <xdr:ext cx="8656320" cy="6278880"/>
    <xdr:graphicFrame macro="">
      <xdr:nvGraphicFramePr>
        <xdr:cNvPr id="2" name="Chart 1">
          <a:extLst>
            <a:ext uri="{FF2B5EF4-FFF2-40B4-BE49-F238E27FC236}">
              <a16:creationId xmlns:a16="http://schemas.microsoft.com/office/drawing/2014/main" id="{E4092014-D2CA-4B3A-AA09-771A86201CF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0.16483</cdr:x>
      <cdr:y>0.29285</cdr:y>
    </cdr:from>
    <cdr:to>
      <cdr:x>0.26321</cdr:x>
      <cdr:y>0.35411</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492444" y="1381628"/>
          <a:ext cx="890768"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t>BOR (</a:t>
          </a:r>
          <a:r>
            <a:rPr lang="en-US" sz="1200" b="1">
              <a:solidFill>
                <a:schemeClr val="tx1"/>
              </a:solidFill>
              <a:effectLst/>
              <a:latin typeface="+mn-lt"/>
              <a:ea typeface="+mn-ea"/>
              <a:cs typeface="+mn-cs"/>
            </a:rPr>
            <a:t>1981)</a:t>
          </a:r>
          <a:endParaRPr lang="en-US" sz="1200" b="1"/>
        </a:p>
      </cdr:txBody>
    </cdr:sp>
  </cdr:relSizeAnchor>
  <cdr:relSizeAnchor xmlns:cdr="http://schemas.openxmlformats.org/drawingml/2006/chartDrawing">
    <cdr:from>
      <cdr:x>0.32312</cdr:x>
      <cdr:y>0.21652</cdr:y>
    </cdr:from>
    <cdr:to>
      <cdr:x>0.42207</cdr:x>
      <cdr:y>0.27597</cdr:y>
    </cdr:to>
    <cdr:sp macro="" textlink="">
      <cdr:nvSpPr>
        <cdr:cNvPr id="3" name="TextBox 12">
          <a:extLst xmlns:a="http://schemas.openxmlformats.org/drawingml/2006/main">
            <a:ext uri="{FF2B5EF4-FFF2-40B4-BE49-F238E27FC236}">
              <a16:creationId xmlns:a16="http://schemas.microsoft.com/office/drawing/2014/main" id="{0BDA12E4-254F-45DA-86C3-0D575E726C3B}"/>
            </a:ext>
          </a:extLst>
        </cdr:cNvPr>
        <cdr:cNvSpPr txBox="1"/>
      </cdr:nvSpPr>
      <cdr:spPr>
        <a:xfrm xmlns:a="http://schemas.openxmlformats.org/drawingml/2006/main">
          <a:off x="2925662" y="1021500"/>
          <a:ext cx="895928" cy="28047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baseline="0"/>
            <a:t>BOR (</a:t>
          </a:r>
          <a:r>
            <a:rPr lang="en-US" sz="1200" b="1">
              <a:solidFill>
                <a:schemeClr val="tx1"/>
              </a:solidFill>
              <a:effectLst/>
              <a:latin typeface="+mn-lt"/>
              <a:ea typeface="+mn-ea"/>
              <a:cs typeface="+mn-cs"/>
            </a:rPr>
            <a:t>1984)</a:t>
          </a:r>
          <a:endParaRPr lang="en-US" sz="1200" b="1"/>
        </a:p>
      </cdr:txBody>
    </cdr:sp>
  </cdr:relSizeAnchor>
  <cdr:relSizeAnchor xmlns:cdr="http://schemas.openxmlformats.org/drawingml/2006/chartDrawing">
    <cdr:from>
      <cdr:x>0.18124</cdr:x>
      <cdr:y>0.65309</cdr:y>
    </cdr:from>
    <cdr:to>
      <cdr:x>0.2681</cdr:x>
      <cdr:y>0.71435</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652483" y="3081174"/>
          <a:ext cx="791967"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a:solidFill>
                <a:schemeClr val="tx1"/>
              </a:solidFill>
              <a:effectLst/>
              <a:latin typeface="+mn-lt"/>
              <a:ea typeface="+mn-ea"/>
              <a:cs typeface="+mn-cs"/>
            </a:rPr>
            <a:t>BOR</a:t>
          </a:r>
          <a:r>
            <a:rPr lang="en-US" sz="1100">
              <a:solidFill>
                <a:schemeClr val="tx1"/>
              </a:solidFill>
              <a:effectLst/>
              <a:latin typeface="+mn-lt"/>
              <a:ea typeface="+mn-ea"/>
              <a:cs typeface="+mn-cs"/>
            </a:rPr>
            <a:t> </a:t>
          </a:r>
          <a:r>
            <a:rPr lang="en-US" sz="1200" b="1">
              <a:solidFill>
                <a:schemeClr val="tx1"/>
              </a:solidFill>
              <a:effectLst/>
              <a:latin typeface="+mn-lt"/>
              <a:ea typeface="+mn-ea"/>
              <a:cs typeface="+mn-cs"/>
            </a:rPr>
            <a:t>Consumptive Use &amp; Losses Reports</a:t>
          </a:r>
        </a:p>
      </cdr:txBody>
    </cdr:sp>
  </cdr:relSizeAnchor>
  <cdr:relSizeAnchor xmlns:cdr="http://schemas.openxmlformats.org/drawingml/2006/chartDrawing">
    <cdr:from>
      <cdr:x>0.18103</cdr:x>
      <cdr:y>0.57525</cdr:y>
    </cdr:from>
    <cdr:to>
      <cdr:x>0.21383</cdr:x>
      <cdr:y>0.65757</cdr:y>
    </cdr:to>
    <cdr:cxnSp macro="">
      <cdr:nvCxnSpPr>
        <cdr:cNvPr id="7" name="Straight Arrow Connector 6">
          <a:extLst xmlns:a="http://schemas.openxmlformats.org/drawingml/2006/main">
            <a:ext uri="{FF2B5EF4-FFF2-40B4-BE49-F238E27FC236}">
              <a16:creationId xmlns:a16="http://schemas.microsoft.com/office/drawing/2014/main" id="{FBDB638A-489B-42A2-BEBD-1D9AFDB10E0F}"/>
            </a:ext>
          </a:extLst>
        </cdr:cNvPr>
        <cdr:cNvCxnSpPr/>
      </cdr:nvCxnSpPr>
      <cdr:spPr>
        <a:xfrm xmlns:a="http://schemas.openxmlformats.org/drawingml/2006/main" flipH="1" flipV="1">
          <a:off x="1650568" y="2713935"/>
          <a:ext cx="299062" cy="388375"/>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0.24618</cdr:x>
      <cdr:y>0.35026</cdr:y>
    </cdr:from>
    <cdr:to>
      <cdr:x>0.26769</cdr:x>
      <cdr:y>0.4267</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a:off x="2229016" y="1652480"/>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0.40339</cdr:x>
      <cdr:y>0.27001</cdr:y>
    </cdr:from>
    <cdr:to>
      <cdr:x>0.4249</cdr:x>
      <cdr:y>0.34645</cdr:y>
    </cdr:to>
    <cdr:cxnSp macro="">
      <cdr:nvCxnSpPr>
        <cdr:cNvPr id="9" name="Straight Arrow Connector 8">
          <a:extLst xmlns:a="http://schemas.openxmlformats.org/drawingml/2006/main">
            <a:ext uri="{FF2B5EF4-FFF2-40B4-BE49-F238E27FC236}">
              <a16:creationId xmlns:a16="http://schemas.microsoft.com/office/drawing/2014/main" id="{0AD348CA-E2CA-4F41-83D9-C255DD407457}"/>
            </a:ext>
          </a:extLst>
        </cdr:cNvPr>
        <cdr:cNvCxnSpPr/>
      </cdr:nvCxnSpPr>
      <cdr:spPr>
        <a:xfrm xmlns:a="http://schemas.openxmlformats.org/drawingml/2006/main">
          <a:off x="3652455" y="1273858"/>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0.86503</cdr:x>
      <cdr:y>0.20404</cdr:y>
    </cdr:from>
    <cdr:to>
      <cdr:x>1</cdr:x>
      <cdr:y>0.31837</cdr:y>
    </cdr:to>
    <cdr:sp macro="" textlink="">
      <cdr:nvSpPr>
        <cdr:cNvPr id="11" name="TextBox 36">
          <a:extLst xmlns:a="http://schemas.openxmlformats.org/drawingml/2006/main">
            <a:ext uri="{FF2B5EF4-FFF2-40B4-BE49-F238E27FC236}">
              <a16:creationId xmlns:a16="http://schemas.microsoft.com/office/drawing/2014/main" id="{926627FA-3CA8-4DB3-8D28-9885704705D2}"/>
            </a:ext>
          </a:extLst>
        </cdr:cNvPr>
        <cdr:cNvSpPr txBox="1"/>
      </cdr:nvSpPr>
      <cdr:spPr>
        <a:xfrm xmlns:a="http://schemas.openxmlformats.org/drawingml/2006/main">
          <a:off x="7824533" y="933235"/>
          <a:ext cx="1220856" cy="52292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4178BE"/>
              </a:solidFill>
            </a:rPr>
            <a:t>BOR/CRSS</a:t>
          </a:r>
        </a:p>
        <a:p xmlns:a="http://schemas.openxmlformats.org/drawingml/2006/main">
          <a:pPr algn="ctr"/>
          <a:r>
            <a:rPr lang="en-US" sz="1200" b="1" baseline="0">
              <a:solidFill>
                <a:srgbClr val="4178BE"/>
              </a:solidFill>
            </a:rPr>
            <a:t>6 Forecasts</a:t>
          </a:r>
        </a:p>
        <a:p xmlns:a="http://schemas.openxmlformats.org/drawingml/2006/main">
          <a:pPr algn="ctr"/>
          <a:r>
            <a:rPr lang="en-US" sz="1200" b="1" baseline="0">
              <a:solidFill>
                <a:srgbClr val="4178BE"/>
              </a:solidFill>
            </a:rPr>
            <a:t>(2012)</a:t>
          </a:r>
          <a:endParaRPr lang="en-US" sz="1200" b="1">
            <a:solidFill>
              <a:srgbClr val="4178BE"/>
            </a:solidFill>
          </a:endParaRPr>
        </a:p>
      </cdr:txBody>
    </cdr:sp>
  </cdr:relSizeAnchor>
  <cdr:relSizeAnchor xmlns:cdr="http://schemas.openxmlformats.org/drawingml/2006/chartDrawing">
    <cdr:from>
      <cdr:x>0.52881</cdr:x>
      <cdr:y>0.16972</cdr:y>
    </cdr:from>
    <cdr:to>
      <cdr:x>0.67855</cdr:x>
      <cdr:y>0.27661</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4577527" y="1065653"/>
          <a:ext cx="1296197" cy="6711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a:t>
          </a:r>
        </a:p>
        <a:p xmlns:a="http://schemas.openxmlformats.org/drawingml/2006/main">
          <a:pPr algn="ctr"/>
          <a:r>
            <a:rPr lang="en-US" sz="1200" b="1" baseline="0">
              <a:solidFill>
                <a:srgbClr val="CC5800"/>
              </a:solidFill>
            </a:rPr>
            <a:t>4 Forecasts</a:t>
          </a:r>
        </a:p>
        <a:p xmlns:a="http://schemas.openxmlformats.org/drawingml/2006/main">
          <a:pPr algn="ctr"/>
          <a:r>
            <a:rPr lang="en-US" sz="1200" b="1" baseline="0">
              <a:solidFill>
                <a:srgbClr val="CC5800"/>
              </a:solidFill>
            </a:rPr>
            <a:t>( 1996, 1999, 2007, 2016)</a:t>
          </a:r>
          <a:endParaRPr lang="en-US" sz="1200" b="1">
            <a:solidFill>
              <a:srgbClr val="CC5800"/>
            </a:solidFill>
          </a:endParaRPr>
        </a:p>
      </cdr:txBody>
    </cdr:sp>
  </cdr:relSizeAnchor>
  <cdr:relSizeAnchor xmlns:cdr="http://schemas.openxmlformats.org/drawingml/2006/chartDrawing">
    <cdr:from>
      <cdr:x>0.81875</cdr:x>
      <cdr:y>0.27871</cdr:y>
    </cdr:from>
    <cdr:to>
      <cdr:x>0.84683</cdr:x>
      <cdr:y>0.36165</cdr:y>
    </cdr:to>
    <cdr:cxnSp macro="">
      <cdr:nvCxnSpPr>
        <cdr:cNvPr id="10" name="Straight Arrow Connector 9">
          <a:extLst xmlns:a="http://schemas.openxmlformats.org/drawingml/2006/main">
            <a:ext uri="{FF2B5EF4-FFF2-40B4-BE49-F238E27FC236}">
              <a16:creationId xmlns:a16="http://schemas.microsoft.com/office/drawing/2014/main" id="{B7064789-BF74-407F-BF1C-726EC624FD03}"/>
            </a:ext>
          </a:extLst>
        </cdr:cNvPr>
        <cdr:cNvCxnSpPr/>
      </cdr:nvCxnSpPr>
      <cdr:spPr>
        <a:xfrm xmlns:a="http://schemas.openxmlformats.org/drawingml/2006/main" flipH="1" flipV="1">
          <a:off x="7087377" y="1749958"/>
          <a:ext cx="243063" cy="520802"/>
        </a:xfrm>
        <a:prstGeom xmlns:a="http://schemas.openxmlformats.org/drawingml/2006/main" prst="straightConnector1">
          <a:avLst/>
        </a:prstGeom>
        <a:ln xmlns:a="http://schemas.openxmlformats.org/drawingml/2006/main" w="12700">
          <a:solidFill>
            <a:srgbClr val="CC58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0.79196</cdr:x>
      <cdr:y>0.36286</cdr:y>
    </cdr:from>
    <cdr:to>
      <cdr:x>0.9417</cdr:x>
      <cdr:y>0.40503</cdr:y>
    </cdr:to>
    <cdr:sp macro="" textlink="">
      <cdr:nvSpPr>
        <cdr:cNvPr id="13" name="TextBox 42">
          <a:extLst xmlns:a="http://schemas.openxmlformats.org/drawingml/2006/main">
            <a:ext uri="{FF2B5EF4-FFF2-40B4-BE49-F238E27FC236}">
              <a16:creationId xmlns:a16="http://schemas.microsoft.com/office/drawing/2014/main" id="{485F077A-BD68-4959-B083-1C700164C3F1}"/>
            </a:ext>
          </a:extLst>
        </cdr:cNvPr>
        <cdr:cNvSpPr txBox="1"/>
      </cdr:nvSpPr>
      <cdr:spPr>
        <a:xfrm xmlns:a="http://schemas.openxmlformats.org/drawingml/2006/main">
          <a:off x="6855460" y="2278380"/>
          <a:ext cx="1296197" cy="2647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59906" cy="6284259"/>
    <xdr:graphicFrame macro="">
      <xdr:nvGraphicFramePr>
        <xdr:cNvPr id="2" name="Chart 1">
          <a:extLst>
            <a:ext uri="{FF2B5EF4-FFF2-40B4-BE49-F238E27FC236}">
              <a16:creationId xmlns:a16="http://schemas.microsoft.com/office/drawing/2014/main" id="{6E5A4C52-9903-491D-A9A5-E4C494366E5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0.24313</cdr:x>
      <cdr:y>0.50363</cdr:y>
    </cdr:from>
    <cdr:to>
      <cdr:x>0.34151</cdr:x>
      <cdr:y>0.56489</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999020" y="2348668"/>
          <a:ext cx="808877" cy="28568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00B050"/>
              </a:solidFill>
            </a:rPr>
            <a:t>BOR (</a:t>
          </a:r>
          <a:r>
            <a:rPr lang="en-US" sz="1200" b="1">
              <a:solidFill>
                <a:srgbClr val="00B050"/>
              </a:solidFill>
              <a:effectLst/>
              <a:latin typeface="+mn-lt"/>
              <a:ea typeface="+mn-ea"/>
              <a:cs typeface="+mn-cs"/>
            </a:rPr>
            <a:t>1981, 1984)</a:t>
          </a:r>
          <a:endParaRPr lang="en-US" sz="1200" b="1">
            <a:solidFill>
              <a:srgbClr val="00B050"/>
            </a:solidFill>
          </a:endParaRPr>
        </a:p>
      </cdr:txBody>
    </cdr:sp>
  </cdr:relSizeAnchor>
  <cdr:relSizeAnchor xmlns:cdr="http://schemas.openxmlformats.org/drawingml/2006/chartDrawing">
    <cdr:from>
      <cdr:x>0.13338</cdr:x>
      <cdr:y>0.66619</cdr:y>
    </cdr:from>
    <cdr:to>
      <cdr:x>0.43478</cdr:x>
      <cdr:y>0.71171</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155055" y="4186541"/>
          <a:ext cx="2610096" cy="2860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tx1"/>
              </a:solidFill>
              <a:effectLst/>
              <a:latin typeface="+mn-lt"/>
              <a:ea typeface="+mn-ea"/>
              <a:cs typeface="+mn-cs"/>
            </a:rPr>
            <a:t>BOR</a:t>
          </a:r>
          <a:r>
            <a:rPr lang="en-US" sz="1200">
              <a:solidFill>
                <a:schemeClr val="tx1"/>
              </a:solidFill>
              <a:effectLst/>
              <a:latin typeface="+mn-lt"/>
              <a:ea typeface="+mn-ea"/>
              <a:cs typeface="+mn-cs"/>
            </a:rPr>
            <a:t> </a:t>
          </a:r>
          <a:r>
            <a:rPr lang="en-US" sz="1200" b="1">
              <a:solidFill>
                <a:schemeClr val="tx1"/>
              </a:solidFill>
              <a:effectLst/>
              <a:latin typeface="+mn-lt"/>
              <a:ea typeface="+mn-ea"/>
              <a:cs typeface="+mn-cs"/>
            </a:rPr>
            <a:t>Consumptive Use &amp; Losses Reports</a:t>
          </a:r>
          <a:endParaRPr lang="en-US" sz="1200">
            <a:effectLst/>
          </a:endParaRPr>
        </a:p>
        <a:p xmlns:a="http://schemas.openxmlformats.org/drawingml/2006/main">
          <a:endParaRPr lang="en-US" sz="1200" b="1"/>
        </a:p>
        <a:p xmlns:a="http://schemas.openxmlformats.org/drawingml/2006/main">
          <a:endParaRPr lang="en-US" sz="1200" b="1"/>
        </a:p>
      </cdr:txBody>
    </cdr:sp>
  </cdr:relSizeAnchor>
  <cdr:relSizeAnchor xmlns:cdr="http://schemas.openxmlformats.org/drawingml/2006/chartDrawing">
    <cdr:from>
      <cdr:x>0.3882</cdr:x>
      <cdr:y>0.61624</cdr:y>
    </cdr:from>
    <cdr:to>
      <cdr:x>0.42127</cdr:x>
      <cdr:y>0.67618</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flipV="1">
          <a:off x="3361782" y="3872614"/>
          <a:ext cx="286384" cy="376679"/>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0.62756</cdr:x>
      <cdr:y>0.3763</cdr:y>
    </cdr:from>
    <cdr:to>
      <cdr:x>0.81186</cdr:x>
      <cdr:y>0.44012</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5159772" y="175484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(1999)</a:t>
          </a:r>
          <a:endParaRPr lang="en-US" sz="1200" b="1">
            <a:solidFill>
              <a:srgbClr val="CC5800"/>
            </a:solidFill>
          </a:endParaRPr>
        </a:p>
      </cdr:txBody>
    </cdr:sp>
  </cdr:relSizeAnchor>
  <cdr:relSizeAnchor xmlns:cdr="http://schemas.openxmlformats.org/drawingml/2006/chartDrawing">
    <cdr:from>
      <cdr:x>0.66605</cdr:x>
      <cdr:y>0.66619</cdr:y>
    </cdr:from>
    <cdr:to>
      <cdr:x>0.81579</cdr:x>
      <cdr:y>0.70602</cdr:y>
    </cdr:to>
    <cdr:sp macro="" textlink="">
      <cdr:nvSpPr>
        <cdr:cNvPr id="10" name="TextBox 42">
          <a:extLst xmlns:a="http://schemas.openxmlformats.org/drawingml/2006/main">
            <a:ext uri="{FF2B5EF4-FFF2-40B4-BE49-F238E27FC236}">
              <a16:creationId xmlns:a16="http://schemas.microsoft.com/office/drawing/2014/main" id="{D9E91A03-0D3C-44EE-B607-58F972A9A48D}"/>
            </a:ext>
          </a:extLst>
        </cdr:cNvPr>
        <cdr:cNvSpPr txBox="1"/>
      </cdr:nvSpPr>
      <cdr:spPr>
        <a:xfrm xmlns:a="http://schemas.openxmlformats.org/drawingml/2006/main">
          <a:off x="5767930" y="4186517"/>
          <a:ext cx="1296735" cy="25029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(2007) Critical period</a:t>
          </a:r>
        </a:p>
      </cdr:txBody>
    </cdr:sp>
  </cdr:relSizeAnchor>
  <cdr:relSizeAnchor xmlns:cdr="http://schemas.openxmlformats.org/drawingml/2006/chartDrawing">
    <cdr:from>
      <cdr:x>0.74946</cdr:x>
      <cdr:y>0.49129</cdr:y>
    </cdr:from>
    <cdr:to>
      <cdr:x>0.93376</cdr:x>
      <cdr:y>0.55511</cdr:y>
    </cdr:to>
    <cdr:sp macro="" textlink="">
      <cdr:nvSpPr>
        <cdr:cNvPr id="12" name="TextBox 42">
          <a:extLst xmlns:a="http://schemas.openxmlformats.org/drawingml/2006/main">
            <a:ext uri="{FF2B5EF4-FFF2-40B4-BE49-F238E27FC236}">
              <a16:creationId xmlns:a16="http://schemas.microsoft.com/office/drawing/2014/main" id="{F25C370C-1E2A-44EB-AAFA-558687F9CDBE}"/>
            </a:ext>
          </a:extLst>
        </cdr:cNvPr>
        <cdr:cNvSpPr txBox="1"/>
      </cdr:nvSpPr>
      <cdr:spPr>
        <a:xfrm xmlns:a="http://schemas.openxmlformats.org/drawingml/2006/main">
          <a:off x="6162040" y="229108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dr:relSizeAnchor xmlns:cdr="http://schemas.openxmlformats.org/drawingml/2006/chartDrawing">
    <cdr:from>
      <cdr:x>0.40062</cdr:x>
      <cdr:y>0.19258</cdr:y>
    </cdr:from>
    <cdr:to>
      <cdr:x>0.44306</cdr:x>
      <cdr:y>0.22967</cdr:y>
    </cdr:to>
    <cdr:cxnSp macro="">
      <cdr:nvCxnSpPr>
        <cdr:cNvPr id="9" name="Straight Arrow Connector 8">
          <a:extLst xmlns:a="http://schemas.openxmlformats.org/drawingml/2006/main">
            <a:ext uri="{FF2B5EF4-FFF2-40B4-BE49-F238E27FC236}">
              <a16:creationId xmlns:a16="http://schemas.microsoft.com/office/drawing/2014/main" id="{080E9071-9BAD-4B70-9238-A27EF8F3D457}"/>
            </a:ext>
          </a:extLst>
        </cdr:cNvPr>
        <cdr:cNvCxnSpPr/>
      </cdr:nvCxnSpPr>
      <cdr:spPr>
        <a:xfrm xmlns:a="http://schemas.openxmlformats.org/drawingml/2006/main" flipH="1">
          <a:off x="3469341" y="1210235"/>
          <a:ext cx="367553" cy="233083"/>
        </a:xfrm>
        <a:prstGeom xmlns:a="http://schemas.openxmlformats.org/drawingml/2006/main" prst="straightConnector1">
          <a:avLst/>
        </a:prstGeom>
        <a:ln xmlns:a="http://schemas.openxmlformats.org/drawingml/2006/main" w="12700">
          <a:solidFill>
            <a:srgbClr val="4178BE"/>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0.42823</cdr:x>
      <cdr:y>0.11507</cdr:y>
    </cdr:from>
    <cdr:to>
      <cdr:x>0.87371</cdr:x>
      <cdr:y>0.18545</cdr:y>
    </cdr:to>
    <cdr:sp macro="" textlink="">
      <cdr:nvSpPr>
        <cdr:cNvPr id="13" name="TextBox 13">
          <a:extLst xmlns:a="http://schemas.openxmlformats.org/drawingml/2006/main">
            <a:ext uri="{FF2B5EF4-FFF2-40B4-BE49-F238E27FC236}">
              <a16:creationId xmlns:a16="http://schemas.microsoft.com/office/drawing/2014/main" id="{77F8342F-BBB2-4AD4-9A6A-333905056CE9}"/>
            </a:ext>
          </a:extLst>
        </cdr:cNvPr>
        <cdr:cNvSpPr txBox="1"/>
      </cdr:nvSpPr>
      <cdr:spPr>
        <a:xfrm xmlns:a="http://schemas.openxmlformats.org/drawingml/2006/main">
          <a:off x="3708401" y="723152"/>
          <a:ext cx="3857812" cy="44225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rgbClr val="4178BE"/>
              </a:solidFill>
              <a:effectLst/>
              <a:latin typeface="+mn-lt"/>
              <a:ea typeface="+mn-ea"/>
              <a:cs typeface="+mn-cs"/>
            </a:rPr>
            <a:t>Lake Powell evaporation calculated based on its gross evaporation rate</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baseline="0">
              <a:solidFill>
                <a:srgbClr val="4178BE"/>
              </a:solidFill>
              <a:effectLst/>
              <a:latin typeface="+mn-lt"/>
              <a:ea typeface="+mn-ea"/>
              <a:cs typeface="+mn-cs"/>
            </a:rPr>
            <a:t> + other CRSP evaporation from </a:t>
          </a:r>
          <a:r>
            <a:rPr lang="en-US" sz="1200" b="1">
              <a:solidFill>
                <a:srgbClr val="4178BE"/>
              </a:solidFill>
              <a:effectLst/>
              <a:latin typeface="+mn-lt"/>
              <a:ea typeface="+mn-ea"/>
              <a:cs typeface="+mn-cs"/>
            </a:rPr>
            <a:t>BOR</a:t>
          </a:r>
          <a:r>
            <a:rPr lang="en-US" sz="1200">
              <a:solidFill>
                <a:srgbClr val="4178BE"/>
              </a:solidFill>
              <a:effectLst/>
              <a:latin typeface="+mn-lt"/>
              <a:ea typeface="+mn-ea"/>
              <a:cs typeface="+mn-cs"/>
            </a:rPr>
            <a:t> </a:t>
          </a:r>
          <a:r>
            <a:rPr lang="en-US" sz="1200" b="1">
              <a:solidFill>
                <a:srgbClr val="4178BE"/>
              </a:solidFill>
              <a:effectLst/>
              <a:latin typeface="+mn-lt"/>
              <a:ea typeface="+mn-ea"/>
              <a:cs typeface="+mn-cs"/>
            </a:rPr>
            <a:t>Consumptive Use &amp; Losses Reports</a:t>
          </a:r>
          <a:endParaRPr lang="en-US" sz="1400" b="1">
            <a:solidFill>
              <a:srgbClr val="4178BE"/>
            </a:solidFill>
          </a:endParaRPr>
        </a:p>
      </cdr:txBody>
    </cdr:sp>
  </cdr:relSizeAnchor>
  <cdr:relSizeAnchor xmlns:cdr="http://schemas.openxmlformats.org/drawingml/2006/chartDrawing">
    <cdr:from>
      <cdr:x>0.44997</cdr:x>
      <cdr:y>0.58868</cdr:y>
    </cdr:from>
    <cdr:to>
      <cdr:x>0.75137</cdr:x>
      <cdr:y>0.6342</cdr:y>
    </cdr:to>
    <cdr:sp macro="" textlink="">
      <cdr:nvSpPr>
        <cdr:cNvPr id="11" name="TextBox 13">
          <a:extLst xmlns:a="http://schemas.openxmlformats.org/drawingml/2006/main">
            <a:ext uri="{FF2B5EF4-FFF2-40B4-BE49-F238E27FC236}">
              <a16:creationId xmlns:a16="http://schemas.microsoft.com/office/drawing/2014/main" id="{16D9491E-C4C9-4A4E-B29C-961CD912E05E}"/>
            </a:ext>
          </a:extLst>
        </cdr:cNvPr>
        <cdr:cNvSpPr txBox="1"/>
      </cdr:nvSpPr>
      <cdr:spPr>
        <a:xfrm xmlns:a="http://schemas.openxmlformats.org/drawingml/2006/main">
          <a:off x="3896659" y="3699435"/>
          <a:ext cx="2610096" cy="2860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i="0" u="none" strike="noStrike" baseline="0">
              <a:solidFill>
                <a:srgbClr val="C3E57E"/>
              </a:solidFill>
              <a:latin typeface="+mn-lt"/>
              <a:ea typeface="+mn-ea"/>
              <a:cs typeface="+mn-cs"/>
            </a:rPr>
            <a:t>With Final EIS, 2007 Lake Powell evap rate</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endParaRPr lang="en-US" sz="1200" b="1"/>
        </a:p>
        <a:p xmlns:a="http://schemas.openxmlformats.org/drawingml/2006/main">
          <a:endParaRPr lang="en-US" sz="1200" b="1"/>
        </a:p>
      </cdr:txBody>
    </cdr:sp>
  </cdr:relSizeAnchor>
  <cdr:relSizeAnchor xmlns:cdr="http://schemas.openxmlformats.org/drawingml/2006/chartDrawing">
    <cdr:from>
      <cdr:x>0.42857</cdr:x>
      <cdr:y>0.57061</cdr:y>
    </cdr:from>
    <cdr:to>
      <cdr:x>0.45618</cdr:x>
      <cdr:y>0.61439</cdr:y>
    </cdr:to>
    <cdr:cxnSp macro="">
      <cdr:nvCxnSpPr>
        <cdr:cNvPr id="15" name="Straight Arrow Connector 14">
          <a:extLst xmlns:a="http://schemas.openxmlformats.org/drawingml/2006/main">
            <a:ext uri="{FF2B5EF4-FFF2-40B4-BE49-F238E27FC236}">
              <a16:creationId xmlns:a16="http://schemas.microsoft.com/office/drawing/2014/main" id="{DC6CFD4C-63D1-44EF-B483-DFAF84316DBE}"/>
            </a:ext>
          </a:extLst>
        </cdr:cNvPr>
        <cdr:cNvCxnSpPr/>
      </cdr:nvCxnSpPr>
      <cdr:spPr>
        <a:xfrm xmlns:a="http://schemas.openxmlformats.org/drawingml/2006/main" flipH="1" flipV="1">
          <a:off x="3711389" y="3585881"/>
          <a:ext cx="239059" cy="275080"/>
        </a:xfrm>
        <a:prstGeom xmlns:a="http://schemas.openxmlformats.org/drawingml/2006/main" prst="straightConnector1">
          <a:avLst/>
        </a:prstGeom>
        <a:ln xmlns:a="http://schemas.openxmlformats.org/drawingml/2006/main" w="12700">
          <a:solidFill>
            <a:srgbClr val="C3E57E"/>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0.42719</cdr:x>
      <cdr:y>0.23918</cdr:y>
    </cdr:from>
    <cdr:to>
      <cdr:x>0.72859</cdr:x>
      <cdr:y>0.2847</cdr:y>
    </cdr:to>
    <cdr:sp macro="" textlink="">
      <cdr:nvSpPr>
        <cdr:cNvPr id="16" name="TextBox 13">
          <a:extLst xmlns:a="http://schemas.openxmlformats.org/drawingml/2006/main">
            <a:ext uri="{FF2B5EF4-FFF2-40B4-BE49-F238E27FC236}">
              <a16:creationId xmlns:a16="http://schemas.microsoft.com/office/drawing/2014/main" id="{9809DDED-0218-467A-8B7C-9048F07D39F9}"/>
            </a:ext>
          </a:extLst>
        </cdr:cNvPr>
        <cdr:cNvSpPr txBox="1"/>
      </cdr:nvSpPr>
      <cdr:spPr>
        <a:xfrm xmlns:a="http://schemas.openxmlformats.org/drawingml/2006/main">
          <a:off x="3699434" y="1503083"/>
          <a:ext cx="2610096" cy="2860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i="0" u="none" strike="noStrike" baseline="0">
              <a:solidFill>
                <a:srgbClr val="6B990F"/>
              </a:solidFill>
              <a:latin typeface="+mn-lt"/>
              <a:ea typeface="+mn-ea"/>
              <a:cs typeface="+mn-cs"/>
            </a:rPr>
            <a:t>With Periodic Net Evaporation</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endParaRPr lang="en-US" sz="1200" b="1"/>
        </a:p>
        <a:p xmlns:a="http://schemas.openxmlformats.org/drawingml/2006/main">
          <a:endParaRPr lang="en-US" sz="1200" b="1"/>
        </a:p>
      </cdr:txBody>
    </cdr:sp>
  </cdr:relSizeAnchor>
  <cdr:relSizeAnchor xmlns:cdr="http://schemas.openxmlformats.org/drawingml/2006/chartDrawing">
    <cdr:from>
      <cdr:x>0.38371</cdr:x>
      <cdr:y>0.27675</cdr:y>
    </cdr:from>
    <cdr:to>
      <cdr:x>0.43478</cdr:x>
      <cdr:y>0.30766</cdr:y>
    </cdr:to>
    <cdr:cxnSp macro="">
      <cdr:nvCxnSpPr>
        <cdr:cNvPr id="17" name="Straight Arrow Connector 16">
          <a:extLst xmlns:a="http://schemas.openxmlformats.org/drawingml/2006/main">
            <a:ext uri="{FF2B5EF4-FFF2-40B4-BE49-F238E27FC236}">
              <a16:creationId xmlns:a16="http://schemas.microsoft.com/office/drawing/2014/main" id="{8FCE62D0-7631-4AF7-B4BA-CC4F03A40972}"/>
            </a:ext>
          </a:extLst>
        </cdr:cNvPr>
        <cdr:cNvCxnSpPr/>
      </cdr:nvCxnSpPr>
      <cdr:spPr>
        <a:xfrm xmlns:a="http://schemas.openxmlformats.org/drawingml/2006/main" flipH="1">
          <a:off x="3322919" y="1739153"/>
          <a:ext cx="442257" cy="194235"/>
        </a:xfrm>
        <a:prstGeom xmlns:a="http://schemas.openxmlformats.org/drawingml/2006/main" prst="straightConnector1">
          <a:avLst/>
        </a:prstGeom>
        <a:ln xmlns:a="http://schemas.openxmlformats.org/drawingml/2006/main" w="12700">
          <a:solidFill>
            <a:srgbClr val="6B990F"/>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xml><?xml version="1.0" encoding="utf-8"?>
<xdr:wsDr xmlns:xdr="http://schemas.openxmlformats.org/drawingml/2006/spreadsheetDrawing" xmlns:a="http://schemas.openxmlformats.org/drawingml/2006/main">
  <xdr:twoCellAnchor editAs="oneCell">
    <xdr:from>
      <xdr:col>7</xdr:col>
      <xdr:colOff>0</xdr:colOff>
      <xdr:row>6</xdr:row>
      <xdr:rowOff>60960</xdr:rowOff>
    </xdr:from>
    <xdr:to>
      <xdr:col>16</xdr:col>
      <xdr:colOff>99545</xdr:colOff>
      <xdr:row>17</xdr:row>
      <xdr:rowOff>150886</xdr:rowOff>
    </xdr:to>
    <xdr:pic>
      <xdr:nvPicPr>
        <xdr:cNvPr id="6" name="Picture 5">
          <a:extLst>
            <a:ext uri="{FF2B5EF4-FFF2-40B4-BE49-F238E27FC236}">
              <a16:creationId xmlns:a16="http://schemas.microsoft.com/office/drawing/2014/main" id="{38AAEC39-F903-4FC8-B121-EA6A1B5AB27F}"/>
            </a:ext>
          </a:extLst>
        </xdr:cNvPr>
        <xdr:cNvPicPr>
          <a:picLocks noChangeAspect="1"/>
        </xdr:cNvPicPr>
      </xdr:nvPicPr>
      <xdr:blipFill>
        <a:blip xmlns:r="http://schemas.openxmlformats.org/officeDocument/2006/relationships" r:embed="rId1"/>
        <a:stretch>
          <a:fillRect/>
        </a:stretch>
      </xdr:blipFill>
      <xdr:spPr>
        <a:xfrm>
          <a:off x="7353300" y="975360"/>
          <a:ext cx="7597625" cy="21016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220980</xdr:colOff>
      <xdr:row>5</xdr:row>
      <xdr:rowOff>38100</xdr:rowOff>
    </xdr:from>
    <xdr:to>
      <xdr:col>22</xdr:col>
      <xdr:colOff>242206</xdr:colOff>
      <xdr:row>65</xdr:row>
      <xdr:rowOff>144780</xdr:rowOff>
    </xdr:to>
    <xdr:pic>
      <xdr:nvPicPr>
        <xdr:cNvPr id="3" name="Picture 2">
          <a:extLst>
            <a:ext uri="{FF2B5EF4-FFF2-40B4-BE49-F238E27FC236}">
              <a16:creationId xmlns:a16="http://schemas.microsoft.com/office/drawing/2014/main" id="{8801D6BC-E09B-4FD1-A01D-6F7A77D9A3F4}"/>
            </a:ext>
          </a:extLst>
        </xdr:cNvPr>
        <xdr:cNvPicPr>
          <a:picLocks noChangeAspect="1"/>
        </xdr:cNvPicPr>
      </xdr:nvPicPr>
      <xdr:blipFill>
        <a:blip xmlns:r="http://schemas.openxmlformats.org/officeDocument/2006/relationships" r:embed="rId1"/>
        <a:stretch>
          <a:fillRect/>
        </a:stretch>
      </xdr:blipFill>
      <xdr:spPr>
        <a:xfrm>
          <a:off x="7246620" y="952500"/>
          <a:ext cx="6726826" cy="11079480"/>
        </a:xfrm>
        <a:prstGeom prst="rect">
          <a:avLst/>
        </a:prstGeom>
      </xdr:spPr>
    </xdr:pic>
    <xdr:clientData/>
  </xdr:twoCellAnchor>
  <xdr:twoCellAnchor editAs="oneCell">
    <xdr:from>
      <xdr:col>3</xdr:col>
      <xdr:colOff>22860</xdr:colOff>
      <xdr:row>5</xdr:row>
      <xdr:rowOff>76200</xdr:rowOff>
    </xdr:from>
    <xdr:to>
      <xdr:col>11</xdr:col>
      <xdr:colOff>98441</xdr:colOff>
      <xdr:row>49</xdr:row>
      <xdr:rowOff>105670</xdr:rowOff>
    </xdr:to>
    <xdr:pic>
      <xdr:nvPicPr>
        <xdr:cNvPr id="2" name="Picture 1">
          <a:extLst>
            <a:ext uri="{FF2B5EF4-FFF2-40B4-BE49-F238E27FC236}">
              <a16:creationId xmlns:a16="http://schemas.microsoft.com/office/drawing/2014/main" id="{C93C1824-D059-49E7-AE66-F51329E6ABE1}"/>
            </a:ext>
          </a:extLst>
        </xdr:cNvPr>
        <xdr:cNvPicPr>
          <a:picLocks noChangeAspect="1"/>
        </xdr:cNvPicPr>
      </xdr:nvPicPr>
      <xdr:blipFill>
        <a:blip xmlns:r="http://schemas.openxmlformats.org/officeDocument/2006/relationships" r:embed="rId2"/>
        <a:stretch>
          <a:fillRect/>
        </a:stretch>
      </xdr:blipFill>
      <xdr:spPr>
        <a:xfrm>
          <a:off x="2171700" y="990600"/>
          <a:ext cx="4952381" cy="80761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20</xdr:col>
      <xdr:colOff>601980</xdr:colOff>
      <xdr:row>6</xdr:row>
      <xdr:rowOff>30480</xdr:rowOff>
    </xdr:from>
    <xdr:to>
      <xdr:col>30</xdr:col>
      <xdr:colOff>67885</xdr:colOff>
      <xdr:row>49</xdr:row>
      <xdr:rowOff>176164</xdr:rowOff>
    </xdr:to>
    <xdr:pic>
      <xdr:nvPicPr>
        <xdr:cNvPr id="2" name="Picture 1">
          <a:extLst>
            <a:ext uri="{FF2B5EF4-FFF2-40B4-BE49-F238E27FC236}">
              <a16:creationId xmlns:a16="http://schemas.microsoft.com/office/drawing/2014/main" id="{D9FA0E91-40D7-4F9B-AA77-17BB0F6CD17D}"/>
            </a:ext>
          </a:extLst>
        </xdr:cNvPr>
        <xdr:cNvPicPr>
          <a:picLocks noChangeAspect="1"/>
        </xdr:cNvPicPr>
      </xdr:nvPicPr>
      <xdr:blipFill>
        <a:blip xmlns:r="http://schemas.openxmlformats.org/officeDocument/2006/relationships" r:embed="rId1"/>
        <a:stretch>
          <a:fillRect/>
        </a:stretch>
      </xdr:blipFill>
      <xdr:spPr>
        <a:xfrm>
          <a:off x="18112740" y="762000"/>
          <a:ext cx="5561905" cy="8009524"/>
        </a:xfrm>
        <a:prstGeom prst="rect">
          <a:avLst/>
        </a:prstGeom>
      </xdr:spPr>
    </xdr:pic>
    <xdr:clientData/>
  </xdr:twoCellAnchor>
  <xdr:twoCellAnchor editAs="oneCell">
    <xdr:from>
      <xdr:col>14</xdr:col>
      <xdr:colOff>22860</xdr:colOff>
      <xdr:row>6</xdr:row>
      <xdr:rowOff>91440</xdr:rowOff>
    </xdr:from>
    <xdr:to>
      <xdr:col>20</xdr:col>
      <xdr:colOff>306787</xdr:colOff>
      <xdr:row>40</xdr:row>
      <xdr:rowOff>143789</xdr:rowOff>
    </xdr:to>
    <xdr:pic>
      <xdr:nvPicPr>
        <xdr:cNvPr id="3" name="Picture 2">
          <a:extLst>
            <a:ext uri="{FF2B5EF4-FFF2-40B4-BE49-F238E27FC236}">
              <a16:creationId xmlns:a16="http://schemas.microsoft.com/office/drawing/2014/main" id="{06C612B0-8C0C-4201-AEDC-BAB0C90DE262}"/>
            </a:ext>
          </a:extLst>
        </xdr:cNvPr>
        <xdr:cNvPicPr>
          <a:picLocks noChangeAspect="1"/>
        </xdr:cNvPicPr>
      </xdr:nvPicPr>
      <xdr:blipFill>
        <a:blip xmlns:r="http://schemas.openxmlformats.org/officeDocument/2006/relationships" r:embed="rId2"/>
        <a:stretch>
          <a:fillRect/>
        </a:stretch>
      </xdr:blipFill>
      <xdr:spPr>
        <a:xfrm>
          <a:off x="13876020" y="822960"/>
          <a:ext cx="3941527" cy="627026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53340</xdr:colOff>
      <xdr:row>15</xdr:row>
      <xdr:rowOff>83820</xdr:rowOff>
    </xdr:from>
    <xdr:to>
      <xdr:col>10</xdr:col>
      <xdr:colOff>200564</xdr:colOff>
      <xdr:row>53</xdr:row>
      <xdr:rowOff>25482</xdr:rowOff>
    </xdr:to>
    <xdr:pic>
      <xdr:nvPicPr>
        <xdr:cNvPr id="5" name="Picture 4">
          <a:extLst>
            <a:ext uri="{FF2B5EF4-FFF2-40B4-BE49-F238E27FC236}">
              <a16:creationId xmlns:a16="http://schemas.microsoft.com/office/drawing/2014/main" id="{1CDE2D84-15CB-48FE-B479-2DCE5D2A27E9}"/>
            </a:ext>
          </a:extLst>
        </xdr:cNvPr>
        <xdr:cNvPicPr>
          <a:picLocks noChangeAspect="1"/>
        </xdr:cNvPicPr>
      </xdr:nvPicPr>
      <xdr:blipFill>
        <a:blip xmlns:r="http://schemas.openxmlformats.org/officeDocument/2006/relationships" r:embed="rId1"/>
        <a:stretch>
          <a:fillRect/>
        </a:stretch>
      </xdr:blipFill>
      <xdr:spPr>
        <a:xfrm>
          <a:off x="8001000" y="3939540"/>
          <a:ext cx="6304184" cy="6891102"/>
        </a:xfrm>
        <a:prstGeom prst="rect">
          <a:avLst/>
        </a:prstGeom>
      </xdr:spPr>
    </xdr:pic>
    <xdr:clientData/>
  </xdr:twoCellAnchor>
  <xdr:twoCellAnchor editAs="oneCell">
    <xdr:from>
      <xdr:col>11</xdr:col>
      <xdr:colOff>85446</xdr:colOff>
      <xdr:row>15</xdr:row>
      <xdr:rowOff>83820</xdr:rowOff>
    </xdr:from>
    <xdr:to>
      <xdr:col>21</xdr:col>
      <xdr:colOff>463128</xdr:colOff>
      <xdr:row>52</xdr:row>
      <xdr:rowOff>124637</xdr:rowOff>
    </xdr:to>
    <xdr:pic>
      <xdr:nvPicPr>
        <xdr:cNvPr id="6" name="Picture 5">
          <a:extLst>
            <a:ext uri="{FF2B5EF4-FFF2-40B4-BE49-F238E27FC236}">
              <a16:creationId xmlns:a16="http://schemas.microsoft.com/office/drawing/2014/main" id="{AB8CF0F1-7F9D-4A6F-947E-1ADC0ECE72DF}"/>
            </a:ext>
          </a:extLst>
        </xdr:cNvPr>
        <xdr:cNvPicPr>
          <a:picLocks noChangeAspect="1"/>
        </xdr:cNvPicPr>
      </xdr:nvPicPr>
      <xdr:blipFill>
        <a:blip xmlns:r="http://schemas.openxmlformats.org/officeDocument/2006/relationships" r:embed="rId2"/>
        <a:stretch>
          <a:fillRect/>
        </a:stretch>
      </xdr:blipFill>
      <xdr:spPr>
        <a:xfrm>
          <a:off x="14799666" y="3939540"/>
          <a:ext cx="6473682" cy="680737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12</xdr:row>
      <xdr:rowOff>0</xdr:rowOff>
    </xdr:from>
    <xdr:to>
      <xdr:col>13</xdr:col>
      <xdr:colOff>79820</xdr:colOff>
      <xdr:row>43</xdr:row>
      <xdr:rowOff>126817</xdr:rowOff>
    </xdr:to>
    <xdr:pic>
      <xdr:nvPicPr>
        <xdr:cNvPr id="3" name="Picture 2">
          <a:extLst>
            <a:ext uri="{FF2B5EF4-FFF2-40B4-BE49-F238E27FC236}">
              <a16:creationId xmlns:a16="http://schemas.microsoft.com/office/drawing/2014/main" id="{7092D63F-AC24-4A25-8EF4-9759E0EF4BCF}"/>
            </a:ext>
          </a:extLst>
        </xdr:cNvPr>
        <xdr:cNvPicPr>
          <a:picLocks noChangeAspect="1"/>
        </xdr:cNvPicPr>
      </xdr:nvPicPr>
      <xdr:blipFill>
        <a:blip xmlns:r="http://schemas.openxmlformats.org/officeDocument/2006/relationships" r:embed="rId1"/>
        <a:stretch>
          <a:fillRect/>
        </a:stretch>
      </xdr:blipFill>
      <xdr:spPr>
        <a:xfrm>
          <a:off x="5623560" y="3139440"/>
          <a:ext cx="7593140" cy="579609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480061</xdr:colOff>
      <xdr:row>14</xdr:row>
      <xdr:rowOff>114300</xdr:rowOff>
    </xdr:from>
    <xdr:to>
      <xdr:col>14</xdr:col>
      <xdr:colOff>321029</xdr:colOff>
      <xdr:row>51</xdr:row>
      <xdr:rowOff>121920</xdr:rowOff>
    </xdr:to>
    <xdr:pic>
      <xdr:nvPicPr>
        <xdr:cNvPr id="3" name="Picture 2">
          <a:extLst>
            <a:ext uri="{FF2B5EF4-FFF2-40B4-BE49-F238E27FC236}">
              <a16:creationId xmlns:a16="http://schemas.microsoft.com/office/drawing/2014/main" id="{29D9BA6D-4D98-4D46-BE3D-3E316369E928}"/>
            </a:ext>
          </a:extLst>
        </xdr:cNvPr>
        <xdr:cNvPicPr>
          <a:picLocks noChangeAspect="1"/>
        </xdr:cNvPicPr>
      </xdr:nvPicPr>
      <xdr:blipFill>
        <a:blip xmlns:r="http://schemas.openxmlformats.org/officeDocument/2006/relationships" r:embed="rId1"/>
        <a:stretch>
          <a:fillRect/>
        </a:stretch>
      </xdr:blipFill>
      <xdr:spPr>
        <a:xfrm>
          <a:off x="5958841" y="2674620"/>
          <a:ext cx="5609308" cy="6774180"/>
        </a:xfrm>
        <a:prstGeom prst="rect">
          <a:avLst/>
        </a:prstGeom>
      </xdr:spPr>
    </xdr:pic>
    <xdr:clientData/>
  </xdr:twoCellAnchor>
  <xdr:twoCellAnchor editAs="oneCell">
    <xdr:from>
      <xdr:col>14</xdr:col>
      <xdr:colOff>1287780</xdr:colOff>
      <xdr:row>14</xdr:row>
      <xdr:rowOff>38100</xdr:rowOff>
    </xdr:from>
    <xdr:to>
      <xdr:col>23</xdr:col>
      <xdr:colOff>256495</xdr:colOff>
      <xdr:row>52</xdr:row>
      <xdr:rowOff>31517</xdr:rowOff>
    </xdr:to>
    <xdr:pic>
      <xdr:nvPicPr>
        <xdr:cNvPr id="4" name="Picture 3">
          <a:extLst>
            <a:ext uri="{FF2B5EF4-FFF2-40B4-BE49-F238E27FC236}">
              <a16:creationId xmlns:a16="http://schemas.microsoft.com/office/drawing/2014/main" id="{5BEC8913-9C54-4676-88EA-74C04753EE0B}"/>
            </a:ext>
          </a:extLst>
        </xdr:cNvPr>
        <xdr:cNvPicPr>
          <a:picLocks noChangeAspect="1"/>
        </xdr:cNvPicPr>
      </xdr:nvPicPr>
      <xdr:blipFill>
        <a:blip xmlns:r="http://schemas.openxmlformats.org/officeDocument/2006/relationships" r:embed="rId2"/>
        <a:stretch>
          <a:fillRect/>
        </a:stretch>
      </xdr:blipFill>
      <xdr:spPr>
        <a:xfrm>
          <a:off x="11963400" y="2598420"/>
          <a:ext cx="5438095" cy="694285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385906</xdr:colOff>
      <xdr:row>18</xdr:row>
      <xdr:rowOff>167640</xdr:rowOff>
    </xdr:from>
    <xdr:to>
      <xdr:col>20</xdr:col>
      <xdr:colOff>33539</xdr:colOff>
      <xdr:row>47</xdr:row>
      <xdr:rowOff>27719</xdr:rowOff>
    </xdr:to>
    <xdr:pic>
      <xdr:nvPicPr>
        <xdr:cNvPr id="3" name="Picture 2">
          <a:extLst>
            <a:ext uri="{FF2B5EF4-FFF2-40B4-BE49-F238E27FC236}">
              <a16:creationId xmlns:a16="http://schemas.microsoft.com/office/drawing/2014/main" id="{902BA832-CF22-43D5-B005-E393E0C01579}"/>
            </a:ext>
          </a:extLst>
        </xdr:cNvPr>
        <xdr:cNvPicPr>
          <a:picLocks noChangeAspect="1"/>
        </xdr:cNvPicPr>
      </xdr:nvPicPr>
      <xdr:blipFill>
        <a:blip xmlns:r="http://schemas.openxmlformats.org/officeDocument/2006/relationships" r:embed="rId1"/>
        <a:stretch>
          <a:fillRect/>
        </a:stretch>
      </xdr:blipFill>
      <xdr:spPr>
        <a:xfrm>
          <a:off x="9644206" y="3459480"/>
          <a:ext cx="4524433" cy="5163599"/>
        </a:xfrm>
        <a:prstGeom prst="rect">
          <a:avLst/>
        </a:prstGeom>
      </xdr:spPr>
    </xdr:pic>
    <xdr:clientData/>
  </xdr:twoCellAnchor>
  <xdr:twoCellAnchor editAs="oneCell">
    <xdr:from>
      <xdr:col>5</xdr:col>
      <xdr:colOff>601980</xdr:colOff>
      <xdr:row>19</xdr:row>
      <xdr:rowOff>60960</xdr:rowOff>
    </xdr:from>
    <xdr:to>
      <xdr:col>12</xdr:col>
      <xdr:colOff>263676</xdr:colOff>
      <xdr:row>47</xdr:row>
      <xdr:rowOff>80940</xdr:rowOff>
    </xdr:to>
    <xdr:pic>
      <xdr:nvPicPr>
        <xdr:cNvPr id="2" name="Picture 1">
          <a:extLst>
            <a:ext uri="{FF2B5EF4-FFF2-40B4-BE49-F238E27FC236}">
              <a16:creationId xmlns:a16="http://schemas.microsoft.com/office/drawing/2014/main" id="{F10A75D6-696E-4422-BE95-105193DD0851}"/>
            </a:ext>
          </a:extLst>
        </xdr:cNvPr>
        <xdr:cNvPicPr>
          <a:picLocks noChangeAspect="1"/>
        </xdr:cNvPicPr>
      </xdr:nvPicPr>
      <xdr:blipFill>
        <a:blip xmlns:r="http://schemas.openxmlformats.org/officeDocument/2006/relationships" r:embed="rId2"/>
        <a:stretch>
          <a:fillRect/>
        </a:stretch>
      </xdr:blipFill>
      <xdr:spPr>
        <a:xfrm>
          <a:off x="5021580" y="3535680"/>
          <a:ext cx="4500396" cy="514062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absoluteAnchor>
    <xdr:pos x="5204460" y="739140"/>
    <xdr:ext cx="7985760" cy="4478319"/>
    <xdr:graphicFrame macro="">
      <xdr:nvGraphicFramePr>
        <xdr:cNvPr id="2" name="Chart 1">
          <a:extLst>
            <a:ext uri="{FF2B5EF4-FFF2-40B4-BE49-F238E27FC236}">
              <a16:creationId xmlns:a16="http://schemas.microsoft.com/office/drawing/2014/main" id="{3B495373-2E47-46DE-8DBF-4B260A2C5CD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absoluteAnchor>
    <xdr:pos x="5212080" y="11155680"/>
    <xdr:ext cx="7985760" cy="4478319"/>
    <xdr:graphicFrame macro="">
      <xdr:nvGraphicFramePr>
        <xdr:cNvPr id="3" name="Chart 2">
          <a:extLst>
            <a:ext uri="{FF2B5EF4-FFF2-40B4-BE49-F238E27FC236}">
              <a16:creationId xmlns:a16="http://schemas.microsoft.com/office/drawing/2014/main" id="{3A825E8F-5C2C-49C9-9D41-B2AC1F8A104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absoluteAnchor>
</xdr:wsDr>
</file>

<file path=xl/drawings/drawing13.xml><?xml version="1.0" encoding="utf-8"?>
<xdr:wsDr xmlns:xdr="http://schemas.openxmlformats.org/drawingml/2006/spreadsheetDrawing" xmlns:a="http://schemas.openxmlformats.org/drawingml/2006/main">
  <xdr:twoCellAnchor>
    <xdr:from>
      <xdr:col>9</xdr:col>
      <xdr:colOff>213360</xdr:colOff>
      <xdr:row>7</xdr:row>
      <xdr:rowOff>167640</xdr:rowOff>
    </xdr:from>
    <xdr:to>
      <xdr:col>15</xdr:col>
      <xdr:colOff>449580</xdr:colOff>
      <xdr:row>27</xdr:row>
      <xdr:rowOff>129540</xdr:rowOff>
    </xdr:to>
    <xdr:graphicFrame macro="">
      <xdr:nvGraphicFramePr>
        <xdr:cNvPr id="6" name="Chart 5">
          <a:extLst>
            <a:ext uri="{FF2B5EF4-FFF2-40B4-BE49-F238E27FC236}">
              <a16:creationId xmlns:a16="http://schemas.microsoft.com/office/drawing/2014/main" id="{9A79B7DC-6F64-4653-B91F-96C08E5BB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qcnr.usu.edu/coloradoriver/futures" TargetMode="External"/><Relationship Id="rId7" Type="http://schemas.openxmlformats.org/officeDocument/2006/relationships/hyperlink" Target="https://www.usbr.gov/uc/envdocs/plans.html" TargetMode="External"/><Relationship Id="rId2" Type="http://schemas.openxmlformats.org/officeDocument/2006/relationships/hyperlink" Target="https://qcnr.usu.edu/coloradoriver/blog/overestim_Rosen" TargetMode="External"/><Relationship Id="rId1" Type="http://schemas.openxmlformats.org/officeDocument/2006/relationships/hyperlink" Target="https://qcnr.usu.edu/coloradoriver/files/CCRS_White_Paper_3.pdf" TargetMode="External"/><Relationship Id="rId6" Type="http://schemas.openxmlformats.org/officeDocument/2006/relationships/hyperlink" Target="http://www.ucrcommission.com/RepDoc/DepSchedules/CurFutDemandSchedule.pdf" TargetMode="External"/><Relationship Id="rId5" Type="http://schemas.openxmlformats.org/officeDocument/2006/relationships/hyperlink" Target="http://www.ucrcommission.com/RepDoc/DepSchedules/Dep_Schedules_2007.pdf" TargetMode="External"/><Relationship Id="rId4" Type="http://schemas.openxmlformats.org/officeDocument/2006/relationships/hyperlink" Target="https://qcnr.usu.edu/coloradoriver/inde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hyperlink" Target="https://www.usbr.gov/uc/envdocs/plans.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www.ucrcommission.com/RepDoc/DepSchedules/Dep_Schedules_2007.pdf"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ucrcommission.com/RepDoc/DepSchedules/CurFutDemandSchedule.pdf"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hyperlink" Target="https://qcnr.usu.edu/coloradoriver/files/FillMeadFirst_Technical_Assessment.pdf"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qcnr.usu.edu/coloradoriver/files/FillMeadFirst_Technical_Assessment.pdf"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qcnr.usu.edu/coloradoriver/files/FillMeadFirst_Technical_Assessment.pdf"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s://qcnr.usu.edu/coloradoriver/files/FillMeadFirst_Technical_Assessment.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FCEDA-10C5-4845-8C41-2E24DA56F03E}">
  <dimension ref="A1:E31"/>
  <sheetViews>
    <sheetView workbookViewId="0">
      <selection activeCell="C12" sqref="C12"/>
    </sheetView>
  </sheetViews>
  <sheetFormatPr defaultRowHeight="14.4" x14ac:dyDescent="0.3"/>
  <cols>
    <col min="1" max="1" width="28.33203125" bestFit="1" customWidth="1"/>
    <col min="2" max="2" width="58.33203125" customWidth="1"/>
    <col min="3" max="3" width="43.77734375" bestFit="1" customWidth="1"/>
    <col min="4" max="4" width="19.6640625" customWidth="1"/>
  </cols>
  <sheetData>
    <row r="1" spans="1:5" x14ac:dyDescent="0.3">
      <c r="A1" s="15" t="s">
        <v>44</v>
      </c>
      <c r="B1" t="s">
        <v>52</v>
      </c>
    </row>
    <row r="2" spans="1:5" x14ac:dyDescent="0.3">
      <c r="A2" s="58" t="s">
        <v>102</v>
      </c>
      <c r="B2" t="s">
        <v>97</v>
      </c>
    </row>
    <row r="3" spans="1:5" x14ac:dyDescent="0.3">
      <c r="A3" s="58"/>
      <c r="B3" t="s">
        <v>103</v>
      </c>
      <c r="C3" s="4"/>
    </row>
    <row r="4" spans="1:5" x14ac:dyDescent="0.3">
      <c r="A4" s="58"/>
      <c r="B4" t="s">
        <v>104</v>
      </c>
      <c r="E4" s="34"/>
    </row>
    <row r="5" spans="1:5" x14ac:dyDescent="0.3">
      <c r="A5" s="58"/>
      <c r="B5" t="s">
        <v>105</v>
      </c>
      <c r="E5" s="34"/>
    </row>
    <row r="6" spans="1:5" x14ac:dyDescent="0.3">
      <c r="A6" s="15" t="s">
        <v>45</v>
      </c>
      <c r="B6" t="s">
        <v>51</v>
      </c>
      <c r="C6" s="4"/>
    </row>
    <row r="7" spans="1:5" ht="57.6" x14ac:dyDescent="0.3">
      <c r="A7" s="28" t="s">
        <v>46</v>
      </c>
      <c r="B7" s="26" t="s">
        <v>114</v>
      </c>
    </row>
    <row r="8" spans="1:5" ht="57.6" x14ac:dyDescent="0.3">
      <c r="A8" s="28" t="s">
        <v>108</v>
      </c>
      <c r="B8" s="26" t="s">
        <v>115</v>
      </c>
    </row>
    <row r="9" spans="1:5" x14ac:dyDescent="0.3">
      <c r="A9" s="15" t="s">
        <v>116</v>
      </c>
      <c r="B9" s="4" t="s">
        <v>93</v>
      </c>
    </row>
    <row r="10" spans="1:5" x14ac:dyDescent="0.3">
      <c r="A10" s="15" t="s">
        <v>100</v>
      </c>
      <c r="B10" s="4" t="s">
        <v>106</v>
      </c>
    </row>
    <row r="11" spans="1:5" ht="40.200000000000003" customHeight="1" x14ac:dyDescent="0.3">
      <c r="A11" s="28" t="s">
        <v>101</v>
      </c>
      <c r="B11" s="26" t="s">
        <v>110</v>
      </c>
    </row>
    <row r="12" spans="1:5" x14ac:dyDescent="0.3">
      <c r="A12" s="28" t="s">
        <v>111</v>
      </c>
      <c r="B12" s="4" t="s">
        <v>112</v>
      </c>
    </row>
    <row r="13" spans="1:5" x14ac:dyDescent="0.3">
      <c r="A13" s="15" t="s">
        <v>113</v>
      </c>
      <c r="B13" s="4" t="s">
        <v>107</v>
      </c>
    </row>
    <row r="18" spans="1:4" x14ac:dyDescent="0.3">
      <c r="A18" s="15" t="s">
        <v>48</v>
      </c>
      <c r="B18" s="15" t="s">
        <v>49</v>
      </c>
      <c r="C18" s="15" t="s">
        <v>120</v>
      </c>
      <c r="D18" s="15" t="s">
        <v>133</v>
      </c>
    </row>
    <row r="19" spans="1:4" x14ac:dyDescent="0.3">
      <c r="A19" s="2" t="s">
        <v>58</v>
      </c>
      <c r="B19" t="s">
        <v>98</v>
      </c>
      <c r="C19" t="s">
        <v>124</v>
      </c>
      <c r="D19" t="s">
        <v>139</v>
      </c>
    </row>
    <row r="20" spans="1:4" x14ac:dyDescent="0.3">
      <c r="A20" s="2" t="s">
        <v>109</v>
      </c>
      <c r="B20" t="s">
        <v>99</v>
      </c>
      <c r="C20" t="s">
        <v>125</v>
      </c>
      <c r="D20" t="s">
        <v>139</v>
      </c>
    </row>
    <row r="21" spans="1:4" x14ac:dyDescent="0.3">
      <c r="A21" s="2" t="s">
        <v>47</v>
      </c>
      <c r="B21" t="s">
        <v>117</v>
      </c>
      <c r="C21" s="59" t="s">
        <v>126</v>
      </c>
      <c r="D21" t="s">
        <v>139</v>
      </c>
    </row>
    <row r="22" spans="1:4" x14ac:dyDescent="0.3">
      <c r="A22" s="2" t="s">
        <v>50</v>
      </c>
      <c r="B22" t="s">
        <v>118</v>
      </c>
      <c r="C22" s="59"/>
      <c r="D22" t="s">
        <v>139</v>
      </c>
    </row>
    <row r="23" spans="1:4" x14ac:dyDescent="0.3">
      <c r="A23" s="2" t="s">
        <v>59</v>
      </c>
      <c r="B23" t="s">
        <v>119</v>
      </c>
      <c r="C23" t="s">
        <v>141</v>
      </c>
      <c r="D23" s="4" t="s">
        <v>0</v>
      </c>
    </row>
    <row r="24" spans="1:4" ht="28.8" x14ac:dyDescent="0.3">
      <c r="A24" s="31" t="s">
        <v>21</v>
      </c>
      <c r="B24" s="31" t="s">
        <v>90</v>
      </c>
      <c r="C24" s="26" t="s">
        <v>127</v>
      </c>
      <c r="D24" s="27" t="s">
        <v>129</v>
      </c>
    </row>
    <row r="25" spans="1:4" x14ac:dyDescent="0.3">
      <c r="A25" s="2" t="s">
        <v>20</v>
      </c>
      <c r="B25" t="s">
        <v>91</v>
      </c>
      <c r="C25" t="s">
        <v>128</v>
      </c>
      <c r="D25" s="27" t="s">
        <v>134</v>
      </c>
    </row>
    <row r="26" spans="1:4" ht="28.8" x14ac:dyDescent="0.3">
      <c r="A26" s="32" t="s">
        <v>60</v>
      </c>
      <c r="B26" s="27" t="s">
        <v>83</v>
      </c>
      <c r="C26" s="29" t="s">
        <v>130</v>
      </c>
      <c r="D26" s="33" t="s">
        <v>13</v>
      </c>
    </row>
    <row r="27" spans="1:4" ht="28.8" x14ac:dyDescent="0.3">
      <c r="A27" s="2" t="s">
        <v>39</v>
      </c>
      <c r="B27" t="s">
        <v>84</v>
      </c>
      <c r="C27" s="29" t="s">
        <v>131</v>
      </c>
      <c r="D27" s="4" t="s">
        <v>15</v>
      </c>
    </row>
    <row r="28" spans="1:4" ht="28.8" x14ac:dyDescent="0.3">
      <c r="A28" s="32" t="s">
        <v>86</v>
      </c>
      <c r="B28" s="27" t="s">
        <v>88</v>
      </c>
      <c r="C28" s="29" t="s">
        <v>137</v>
      </c>
      <c r="D28" s="27" t="s">
        <v>135</v>
      </c>
    </row>
    <row r="29" spans="1:4" ht="28.8" x14ac:dyDescent="0.3">
      <c r="A29" s="32" t="s">
        <v>87</v>
      </c>
      <c r="B29" s="27" t="s">
        <v>89</v>
      </c>
      <c r="C29" s="29" t="s">
        <v>138</v>
      </c>
      <c r="D29" s="27" t="s">
        <v>136</v>
      </c>
    </row>
    <row r="30" spans="1:4" x14ac:dyDescent="0.3">
      <c r="A30" s="2" t="s">
        <v>123</v>
      </c>
      <c r="B30" t="s">
        <v>92</v>
      </c>
      <c r="C30" t="s">
        <v>121</v>
      </c>
      <c r="D30" t="s">
        <v>132</v>
      </c>
    </row>
    <row r="31" spans="1:4" ht="43.2" x14ac:dyDescent="0.3">
      <c r="A31" t="s">
        <v>191</v>
      </c>
      <c r="B31" s="29" t="s">
        <v>192</v>
      </c>
      <c r="C31" s="29" t="s">
        <v>193</v>
      </c>
      <c r="D31" s="29" t="s">
        <v>139</v>
      </c>
    </row>
  </sheetData>
  <mergeCells count="2">
    <mergeCell ref="A2:A5"/>
    <mergeCell ref="C21:C22"/>
  </mergeCells>
  <hyperlinks>
    <hyperlink ref="B9" r:id="rId1" xr:uid="{A43DC28F-90A0-459D-9D96-BE4F9E7118E4}"/>
    <hyperlink ref="B10" r:id="rId2" xr:uid="{A6113625-0F26-4FB0-AC4A-2066E39B0EBE}"/>
    <hyperlink ref="B13" r:id="rId3" xr:uid="{7FB442CA-AD0D-4C9B-B66A-7290D4AAC83D}"/>
    <hyperlink ref="B12" r:id="rId4" xr:uid="{004C2728-748F-4019-9A07-FC8555DF3A0D}"/>
    <hyperlink ref="D26" r:id="rId5" xr:uid="{3E7C41BA-5DEE-46AA-97CB-2993210C5C71}"/>
    <hyperlink ref="D27" r:id="rId6" xr:uid="{7575C633-BCED-4B0E-B163-8C7C46929D53}"/>
    <hyperlink ref="D23" r:id="rId7" location="CCULR" xr:uid="{3FABE6EF-C578-4AD7-A70C-DA0C1B10D40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2102F-0585-40C4-B65A-1AE20C058633}">
  <dimension ref="A1:U95"/>
  <sheetViews>
    <sheetView zoomScale="70" zoomScaleNormal="70" workbookViewId="0">
      <pane xSplit="1" ySplit="3" topLeftCell="B28" activePane="bottomRight" state="frozen"/>
      <selection pane="topRight" activeCell="B1" sqref="B1"/>
      <selection pane="bottomLeft" activeCell="A3" sqref="A3"/>
      <selection pane="bottomRight" activeCell="L37" sqref="L37"/>
    </sheetView>
  </sheetViews>
  <sheetFormatPr defaultRowHeight="14.4" x14ac:dyDescent="0.3"/>
  <cols>
    <col min="2" max="2" width="23.21875" customWidth="1"/>
    <col min="3" max="3" width="14.6640625" customWidth="1"/>
    <col min="4" max="14" width="14.109375" bestFit="1" customWidth="1"/>
    <col min="15" max="15" width="8.109375" customWidth="1"/>
    <col min="17" max="17" width="14.5546875" customWidth="1"/>
    <col min="18" max="18" width="14.6640625" customWidth="1"/>
    <col min="19" max="21" width="14.109375" bestFit="1" customWidth="1"/>
  </cols>
  <sheetData>
    <row r="1" spans="1:21" x14ac:dyDescent="0.3">
      <c r="A1" s="1"/>
      <c r="B1" s="24" t="s">
        <v>63</v>
      </c>
      <c r="C1" s="60" t="s">
        <v>61</v>
      </c>
      <c r="D1" s="60"/>
      <c r="E1" s="60"/>
      <c r="F1" s="60"/>
      <c r="G1" s="60"/>
      <c r="H1" s="60"/>
      <c r="I1" s="60" t="s">
        <v>85</v>
      </c>
      <c r="J1" s="60"/>
      <c r="K1" s="60" t="s">
        <v>62</v>
      </c>
      <c r="L1" s="60"/>
      <c r="M1" s="60"/>
      <c r="N1" s="60"/>
      <c r="Q1" t="s">
        <v>140</v>
      </c>
    </row>
    <row r="2" spans="1:21" x14ac:dyDescent="0.3">
      <c r="B2" s="1" t="s">
        <v>37</v>
      </c>
      <c r="C2" s="1" t="s">
        <v>7</v>
      </c>
      <c r="D2" s="1" t="s">
        <v>8</v>
      </c>
      <c r="E2" s="1" t="s">
        <v>9</v>
      </c>
      <c r="F2" s="1" t="s">
        <v>10</v>
      </c>
      <c r="G2" s="1" t="s">
        <v>11</v>
      </c>
      <c r="H2" s="1" t="s">
        <v>12</v>
      </c>
      <c r="I2" s="1" t="s">
        <v>86</v>
      </c>
      <c r="J2" s="1" t="s">
        <v>87</v>
      </c>
      <c r="K2" s="1" t="s">
        <v>38</v>
      </c>
      <c r="L2" s="1" t="s">
        <v>39</v>
      </c>
      <c r="M2" s="1" t="s">
        <v>20</v>
      </c>
      <c r="N2" s="1" t="s">
        <v>21</v>
      </c>
      <c r="Q2" s="2" t="s">
        <v>22</v>
      </c>
      <c r="R2" s="2" t="s">
        <v>23</v>
      </c>
      <c r="S2" t="s">
        <v>24</v>
      </c>
      <c r="T2" t="s">
        <v>25</v>
      </c>
      <c r="U2" t="s">
        <v>40</v>
      </c>
    </row>
    <row r="3" spans="1:21" x14ac:dyDescent="0.3">
      <c r="A3" s="1" t="s">
        <v>54</v>
      </c>
      <c r="B3" s="1" t="s">
        <v>43</v>
      </c>
      <c r="C3" s="1" t="s">
        <v>43</v>
      </c>
      <c r="D3" s="1" t="s">
        <v>43</v>
      </c>
      <c r="E3" s="1" t="s">
        <v>43</v>
      </c>
      <c r="F3" s="1" t="s">
        <v>43</v>
      </c>
      <c r="G3" s="1" t="s">
        <v>43</v>
      </c>
      <c r="H3" s="1" t="s">
        <v>43</v>
      </c>
      <c r="I3" s="1" t="s">
        <v>43</v>
      </c>
      <c r="J3" s="1" t="s">
        <v>43</v>
      </c>
      <c r="K3" s="1" t="s">
        <v>43</v>
      </c>
      <c r="L3" s="1" t="s">
        <v>43</v>
      </c>
      <c r="M3" s="1" t="s">
        <v>43</v>
      </c>
      <c r="N3" s="1" t="s">
        <v>43</v>
      </c>
      <c r="O3" s="1"/>
      <c r="P3" s="1"/>
      <c r="Q3" s="1" t="s">
        <v>43</v>
      </c>
      <c r="R3" s="1" t="s">
        <v>43</v>
      </c>
      <c r="S3" s="1" t="s">
        <v>43</v>
      </c>
      <c r="T3" s="1" t="s">
        <v>43</v>
      </c>
      <c r="U3" s="1" t="s">
        <v>43</v>
      </c>
    </row>
    <row r="4" spans="1:21" x14ac:dyDescent="0.3">
      <c r="A4" s="1">
        <v>1970</v>
      </c>
      <c r="B4" s="11"/>
      <c r="C4" s="11"/>
      <c r="D4" s="11"/>
      <c r="E4" s="11"/>
      <c r="F4" s="11"/>
      <c r="G4" s="11"/>
      <c r="H4" s="11"/>
      <c r="I4" s="11"/>
      <c r="J4" s="11"/>
      <c r="K4" s="11"/>
      <c r="L4" s="11"/>
      <c r="M4" s="11"/>
      <c r="N4" s="11"/>
      <c r="O4" s="11"/>
      <c r="P4" s="11"/>
      <c r="Q4" s="11"/>
      <c r="R4" s="11"/>
      <c r="S4" s="11"/>
      <c r="T4" s="11"/>
      <c r="U4" s="24"/>
    </row>
    <row r="5" spans="1:21" x14ac:dyDescent="0.3">
      <c r="A5" s="1">
        <v>1971</v>
      </c>
      <c r="B5" s="11">
        <f>'Consumptive Uses'!B4/1000</f>
        <v>2.9514</v>
      </c>
      <c r="C5" s="11"/>
      <c r="D5" s="11"/>
      <c r="E5" s="11"/>
      <c r="F5" s="11"/>
      <c r="G5" s="11"/>
      <c r="H5" s="11"/>
      <c r="I5" s="11"/>
      <c r="J5" s="11"/>
      <c r="K5" s="11"/>
      <c r="L5" s="11"/>
      <c r="M5" s="11"/>
      <c r="N5" s="11"/>
      <c r="O5" s="11"/>
      <c r="P5" s="11"/>
      <c r="Q5" s="11"/>
      <c r="R5" s="11"/>
      <c r="S5" s="11"/>
      <c r="T5" s="11"/>
      <c r="U5" s="24"/>
    </row>
    <row r="6" spans="1:21" x14ac:dyDescent="0.3">
      <c r="A6" s="1">
        <v>1972</v>
      </c>
      <c r="B6" s="11">
        <f>'Consumptive Uses'!B5/1000</f>
        <v>3.0074000000000001</v>
      </c>
      <c r="C6" s="11"/>
      <c r="D6" s="11"/>
      <c r="E6" s="11"/>
      <c r="F6" s="11"/>
      <c r="G6" s="11"/>
      <c r="H6" s="11"/>
      <c r="I6" s="11"/>
      <c r="J6" s="11"/>
      <c r="K6" s="11"/>
      <c r="L6" s="11"/>
      <c r="M6" s="11"/>
      <c r="N6" s="11"/>
      <c r="O6" s="11"/>
      <c r="P6" s="11"/>
      <c r="Q6" s="11"/>
      <c r="R6" s="11"/>
      <c r="S6" s="11"/>
      <c r="T6" s="11"/>
      <c r="U6" s="24"/>
    </row>
    <row r="7" spans="1:21" x14ac:dyDescent="0.3">
      <c r="A7" s="1">
        <v>1973</v>
      </c>
      <c r="B7" s="11">
        <f>'Consumptive Uses'!B6/1000</f>
        <v>2.8475000000000001</v>
      </c>
      <c r="C7" s="11"/>
      <c r="D7" s="11"/>
      <c r="E7" s="11"/>
      <c r="F7" s="11"/>
      <c r="G7" s="11"/>
      <c r="H7" s="11"/>
      <c r="I7" s="11"/>
      <c r="J7" s="11"/>
      <c r="K7" s="11"/>
      <c r="L7" s="11"/>
      <c r="M7" s="11"/>
      <c r="N7" s="11"/>
      <c r="O7" s="11"/>
      <c r="P7" s="11"/>
      <c r="Q7" s="11"/>
      <c r="R7" s="11"/>
      <c r="S7" s="11"/>
      <c r="T7" s="11"/>
      <c r="U7" s="24"/>
    </row>
    <row r="8" spans="1:21" x14ac:dyDescent="0.3">
      <c r="A8" s="1">
        <v>1974</v>
      </c>
      <c r="B8" s="11">
        <f>'Consumptive Uses'!B7/1000</f>
        <v>3.2201999999999997</v>
      </c>
      <c r="C8" s="11"/>
      <c r="D8" s="11"/>
      <c r="E8" s="11"/>
      <c r="F8" s="11"/>
      <c r="G8" s="11"/>
      <c r="H8" s="11"/>
      <c r="I8" s="11"/>
      <c r="J8" s="11"/>
      <c r="K8" s="11"/>
      <c r="L8" s="11"/>
      <c r="M8" s="11"/>
      <c r="N8" s="11"/>
      <c r="O8" s="11"/>
      <c r="P8" s="11"/>
      <c r="Q8" s="11"/>
      <c r="R8" s="11"/>
      <c r="S8" s="11"/>
      <c r="T8" s="11"/>
      <c r="U8" s="24"/>
    </row>
    <row r="9" spans="1:21" x14ac:dyDescent="0.3">
      <c r="A9" s="1">
        <v>1975</v>
      </c>
      <c r="B9" s="11">
        <f>'Consumptive Uses'!B8/1000</f>
        <v>3.0006999999999997</v>
      </c>
      <c r="C9" s="11"/>
      <c r="D9" s="11"/>
      <c r="E9" s="11"/>
      <c r="F9" s="11"/>
      <c r="G9" s="11"/>
      <c r="H9" s="11"/>
      <c r="I9" s="11"/>
      <c r="J9" s="11"/>
      <c r="K9" s="11"/>
      <c r="L9" s="11"/>
      <c r="M9" s="11"/>
      <c r="N9" s="11"/>
      <c r="O9" s="11"/>
      <c r="P9" s="11"/>
      <c r="Q9" s="11"/>
      <c r="R9" s="11"/>
      <c r="S9" s="11"/>
      <c r="T9" s="11"/>
      <c r="U9" s="24"/>
    </row>
    <row r="10" spans="1:21" x14ac:dyDescent="0.3">
      <c r="A10" s="1">
        <v>1976</v>
      </c>
      <c r="B10" s="11">
        <f>'Consumptive Uses'!B9/1000</f>
        <v>2.9198000000000004</v>
      </c>
      <c r="C10" s="11"/>
      <c r="D10" s="11"/>
      <c r="E10" s="11"/>
      <c r="F10" s="11"/>
      <c r="G10" s="11"/>
      <c r="H10" s="11"/>
      <c r="I10" s="11"/>
      <c r="J10" s="11"/>
      <c r="K10" s="11"/>
      <c r="L10" s="11"/>
      <c r="M10" s="11"/>
      <c r="N10" s="11"/>
      <c r="O10" s="11"/>
      <c r="P10" s="11"/>
      <c r="Q10" s="11"/>
      <c r="R10" s="11"/>
      <c r="S10" s="11"/>
      <c r="T10" s="11"/>
      <c r="U10" s="24"/>
    </row>
    <row r="11" spans="1:21" x14ac:dyDescent="0.3">
      <c r="A11" s="1">
        <v>1977</v>
      </c>
      <c r="B11" s="11">
        <f>'Consumptive Uses'!B10/1000</f>
        <v>2.4460000000000002</v>
      </c>
      <c r="C11" s="11"/>
      <c r="D11" s="11"/>
      <c r="E11" s="11"/>
      <c r="F11" s="11"/>
      <c r="G11" s="11"/>
      <c r="H11" s="11"/>
      <c r="I11" s="11"/>
      <c r="J11" s="11"/>
      <c r="K11" s="11"/>
      <c r="L11" s="11"/>
      <c r="M11" s="11"/>
      <c r="N11" s="11"/>
      <c r="O11" s="11"/>
      <c r="P11" s="11"/>
      <c r="Q11" s="11"/>
      <c r="R11" s="11"/>
      <c r="S11" s="11"/>
      <c r="T11" s="11"/>
      <c r="U11" s="24"/>
    </row>
    <row r="12" spans="1:21" x14ac:dyDescent="0.3">
      <c r="A12" s="1">
        <v>1978</v>
      </c>
      <c r="B12" s="11">
        <f>'Consumptive Uses'!B11/1000</f>
        <v>3.3090999999999999</v>
      </c>
      <c r="C12" s="11"/>
      <c r="D12" s="11"/>
      <c r="E12" s="11"/>
      <c r="F12" s="11"/>
      <c r="G12" s="11"/>
      <c r="H12" s="11"/>
      <c r="I12" s="11"/>
      <c r="J12" s="11"/>
      <c r="K12" s="11"/>
      <c r="L12" s="11"/>
      <c r="M12" s="11"/>
      <c r="N12" s="11"/>
      <c r="O12" s="11"/>
      <c r="P12" s="11"/>
      <c r="Q12" s="11"/>
      <c r="R12" s="11"/>
      <c r="S12" s="11"/>
      <c r="T12" s="11"/>
      <c r="U12" s="24"/>
    </row>
    <row r="13" spans="1:21" x14ac:dyDescent="0.3">
      <c r="A13" s="1">
        <v>1979</v>
      </c>
      <c r="B13" s="11">
        <f>'Consumptive Uses'!B12/1000</f>
        <v>3.2654000000000001</v>
      </c>
      <c r="C13" s="11"/>
      <c r="D13" s="11"/>
      <c r="E13" s="11"/>
      <c r="F13" s="11"/>
      <c r="G13" s="11"/>
      <c r="H13" s="11"/>
      <c r="I13" s="11"/>
      <c r="J13" s="11"/>
      <c r="K13" s="11"/>
      <c r="L13" s="11"/>
      <c r="M13" s="11"/>
      <c r="N13" s="11"/>
      <c r="O13" s="11"/>
      <c r="P13" s="11"/>
      <c r="Q13" s="11"/>
      <c r="R13" s="11"/>
      <c r="S13" s="11"/>
      <c r="T13" s="11"/>
      <c r="U13" s="24"/>
    </row>
    <row r="14" spans="1:21" x14ac:dyDescent="0.3">
      <c r="A14" s="1">
        <v>1980</v>
      </c>
      <c r="B14" s="11">
        <f>'Consumptive Uses'!B13/1000</f>
        <v>3.2197</v>
      </c>
      <c r="C14" s="11"/>
      <c r="D14" s="11"/>
      <c r="E14" s="11"/>
      <c r="F14" s="11"/>
      <c r="G14" s="11"/>
      <c r="H14" s="11"/>
      <c r="I14" s="11">
        <f>'BOR 1981'!B4/1000</f>
        <v>3.4620000000000002</v>
      </c>
      <c r="J14" s="11"/>
      <c r="K14" s="11"/>
      <c r="L14" s="11"/>
      <c r="M14" s="11"/>
      <c r="N14" s="11"/>
      <c r="O14" s="11"/>
      <c r="P14" s="11"/>
      <c r="Q14" s="11"/>
      <c r="R14" s="11"/>
      <c r="S14" s="11"/>
      <c r="T14" s="11"/>
      <c r="U14" s="24"/>
    </row>
    <row r="15" spans="1:21" x14ac:dyDescent="0.3">
      <c r="A15" s="1">
        <v>1981</v>
      </c>
      <c r="B15" s="11">
        <f>'Consumptive Uses'!B14/1000</f>
        <v>3.4651999999999998</v>
      </c>
      <c r="C15" s="11"/>
      <c r="D15" s="11"/>
      <c r="E15" s="11"/>
      <c r="F15" s="11"/>
      <c r="G15" s="11"/>
      <c r="H15" s="11"/>
      <c r="I15" s="11">
        <f>'BOR 1981'!B5/1000</f>
        <v>3.5385999999999997</v>
      </c>
      <c r="J15" s="11"/>
      <c r="K15" s="11"/>
      <c r="L15" s="11"/>
      <c r="M15" s="11"/>
      <c r="N15" s="11"/>
      <c r="O15" s="11"/>
      <c r="P15" s="11"/>
      <c r="Q15" s="11"/>
      <c r="R15" s="11"/>
      <c r="S15" s="11"/>
      <c r="T15" s="11"/>
      <c r="U15" s="24"/>
    </row>
    <row r="16" spans="1:21" x14ac:dyDescent="0.3">
      <c r="A16" s="1">
        <v>1982</v>
      </c>
      <c r="B16" s="11">
        <f>'Consumptive Uses'!B15/1000</f>
        <v>3.4876999999999998</v>
      </c>
      <c r="C16" s="11"/>
      <c r="D16" s="11"/>
      <c r="E16" s="11"/>
      <c r="F16" s="11"/>
      <c r="G16" s="11"/>
      <c r="H16" s="11"/>
      <c r="I16" s="11">
        <f>'BOR 1981'!B6/1000</f>
        <v>3.6151999999999997</v>
      </c>
      <c r="J16" s="11"/>
      <c r="K16" s="11"/>
      <c r="L16" s="11"/>
      <c r="M16" s="11"/>
      <c r="N16" s="11"/>
      <c r="O16" s="11"/>
      <c r="P16" s="11"/>
      <c r="Q16" s="11"/>
      <c r="R16" s="11"/>
      <c r="S16" s="11"/>
      <c r="T16" s="11"/>
      <c r="U16" s="24"/>
    </row>
    <row r="17" spans="1:21" x14ac:dyDescent="0.3">
      <c r="A17" s="1">
        <v>1983</v>
      </c>
      <c r="B17" s="11">
        <f>'Consumptive Uses'!B16/1000</f>
        <v>3.3424999999999998</v>
      </c>
      <c r="C17" s="11"/>
      <c r="D17" s="11"/>
      <c r="E17" s="11"/>
      <c r="F17" s="11"/>
      <c r="G17" s="11"/>
      <c r="H17" s="11"/>
      <c r="I17" s="11">
        <f>'BOR 1981'!B7/1000</f>
        <v>3.6917999999999997</v>
      </c>
      <c r="J17" s="11">
        <f>'BOR 1984'!B4/1000</f>
        <v>3.4889999999999999</v>
      </c>
      <c r="K17" s="11"/>
      <c r="L17" s="11"/>
      <c r="M17" s="11"/>
      <c r="N17" s="11"/>
      <c r="O17" s="11"/>
      <c r="P17" s="11"/>
      <c r="Q17" s="11"/>
      <c r="R17" s="11"/>
      <c r="S17" s="11"/>
      <c r="T17" s="11"/>
      <c r="U17" s="24"/>
    </row>
    <row r="18" spans="1:21" x14ac:dyDescent="0.3">
      <c r="A18" s="1">
        <v>1984</v>
      </c>
      <c r="B18" s="11">
        <f>'Consumptive Uses'!B17/1000</f>
        <v>3.2628000000000004</v>
      </c>
      <c r="C18" s="11"/>
      <c r="D18" s="11"/>
      <c r="E18" s="11"/>
      <c r="F18" s="11"/>
      <c r="G18" s="11"/>
      <c r="H18" s="11"/>
      <c r="I18" s="11">
        <f>'BOR 1981'!B8/1000</f>
        <v>3.7683999999999997</v>
      </c>
      <c r="J18" s="11">
        <f>'BOR 1984'!B5/1000</f>
        <v>3.5761428571428575</v>
      </c>
      <c r="K18" s="11"/>
      <c r="L18" s="11"/>
      <c r="M18" s="11"/>
      <c r="N18" s="11"/>
      <c r="O18" s="11"/>
      <c r="P18" s="11"/>
      <c r="Q18" s="11"/>
      <c r="R18" s="11"/>
      <c r="S18" s="11"/>
      <c r="T18" s="11"/>
      <c r="U18" s="24"/>
    </row>
    <row r="19" spans="1:21" x14ac:dyDescent="0.3">
      <c r="A19" s="1">
        <v>1985</v>
      </c>
      <c r="B19" s="11">
        <f>'Consumptive Uses'!B18/1000</f>
        <v>3.5406</v>
      </c>
      <c r="C19" s="11"/>
      <c r="D19" s="11"/>
      <c r="E19" s="11"/>
      <c r="F19" s="11"/>
      <c r="G19" s="11"/>
      <c r="H19" s="11"/>
      <c r="I19" s="11">
        <f>'BOR 1981'!B9/1000</f>
        <v>3.8449999999999998</v>
      </c>
      <c r="J19" s="11">
        <f>'BOR 1984'!B6/1000</f>
        <v>3.6632857142857147</v>
      </c>
      <c r="K19" s="11"/>
      <c r="L19" s="11"/>
      <c r="M19" s="11"/>
      <c r="N19" s="11"/>
      <c r="O19" s="11"/>
      <c r="P19" s="11"/>
      <c r="Q19" s="11"/>
      <c r="R19" s="11"/>
      <c r="S19" s="11"/>
      <c r="T19" s="11"/>
      <c r="U19" s="24"/>
    </row>
    <row r="20" spans="1:21" x14ac:dyDescent="0.3">
      <c r="A20" s="1">
        <v>1986</v>
      </c>
      <c r="B20" s="11">
        <f>'Consumptive Uses'!B19/1000</f>
        <v>3.4243999999999999</v>
      </c>
      <c r="C20" s="11"/>
      <c r="D20" s="11"/>
      <c r="E20" s="11"/>
      <c r="F20" s="11"/>
      <c r="G20" s="11"/>
      <c r="H20" s="11"/>
      <c r="I20" s="11">
        <f>'BOR 1981'!B10/1000</f>
        <v>3.9215999999999993</v>
      </c>
      <c r="J20" s="11">
        <f>'BOR 1984'!B7/1000</f>
        <v>3.7504285714285719</v>
      </c>
      <c r="K20" s="11"/>
      <c r="L20" s="11"/>
      <c r="M20" s="11"/>
      <c r="N20" s="11"/>
      <c r="O20" s="11"/>
      <c r="P20" s="11"/>
      <c r="Q20" s="11"/>
      <c r="R20" s="11"/>
      <c r="S20" s="11"/>
      <c r="T20" s="11"/>
      <c r="U20" s="24"/>
    </row>
    <row r="21" spans="1:21" x14ac:dyDescent="0.3">
      <c r="A21" s="1">
        <v>1987</v>
      </c>
      <c r="B21" s="11">
        <f>'Consumptive Uses'!B20/1000</f>
        <v>3.5215999999999998</v>
      </c>
      <c r="C21" s="11"/>
      <c r="D21" s="11"/>
      <c r="E21" s="11"/>
      <c r="F21" s="11"/>
      <c r="G21" s="11"/>
      <c r="H21" s="11"/>
      <c r="I21" s="11">
        <f>'BOR 1981'!B11/1000</f>
        <v>3.9981999999999993</v>
      </c>
      <c r="J21" s="11">
        <f>'BOR 1984'!B8/1000</f>
        <v>3.8375714285714295</v>
      </c>
      <c r="K21" s="11"/>
      <c r="L21" s="11"/>
      <c r="M21" s="11"/>
      <c r="N21" s="11"/>
      <c r="O21" s="11"/>
      <c r="P21" s="11"/>
      <c r="Q21" s="11"/>
      <c r="R21" s="11"/>
      <c r="S21" s="11"/>
      <c r="T21" s="11"/>
      <c r="U21" s="24"/>
    </row>
    <row r="22" spans="1:21" x14ac:dyDescent="0.3">
      <c r="A22" s="1">
        <v>1988</v>
      </c>
      <c r="B22" s="11">
        <f>'Consumptive Uses'!B21/1000</f>
        <v>3.9537</v>
      </c>
      <c r="C22" s="11"/>
      <c r="D22" s="11"/>
      <c r="E22" s="11"/>
      <c r="F22" s="11"/>
      <c r="G22" s="11"/>
      <c r="H22" s="11"/>
      <c r="I22" s="11">
        <f>'BOR 1981'!B12/1000</f>
        <v>4.0747999999999989</v>
      </c>
      <c r="J22" s="11">
        <f>'BOR 1984'!B9/1000</f>
        <v>3.9247142857142867</v>
      </c>
      <c r="K22" s="11"/>
      <c r="L22" s="11"/>
      <c r="M22" s="11"/>
      <c r="N22" s="11"/>
      <c r="O22" s="11"/>
      <c r="P22" s="11"/>
      <c r="Q22" s="11"/>
      <c r="R22" s="11"/>
      <c r="S22" s="11"/>
      <c r="T22" s="11"/>
      <c r="U22" s="24"/>
    </row>
    <row r="23" spans="1:21" x14ac:dyDescent="0.3">
      <c r="A23" s="1">
        <v>1989</v>
      </c>
      <c r="B23" s="11">
        <f>'Consumptive Uses'!B22/1000</f>
        <v>4.0442</v>
      </c>
      <c r="C23" s="11"/>
      <c r="D23" s="11"/>
      <c r="E23" s="11"/>
      <c r="F23" s="11"/>
      <c r="G23" s="11"/>
      <c r="H23" s="11"/>
      <c r="I23" s="11">
        <f>'BOR 1981'!B13/1000</f>
        <v>4.1513999999999998</v>
      </c>
      <c r="J23" s="11">
        <f>'BOR 1984'!B10/1000</f>
        <v>4.0118571428571439</v>
      </c>
      <c r="K23" s="11"/>
      <c r="L23" s="11"/>
      <c r="M23" s="11"/>
      <c r="N23" s="11"/>
      <c r="O23" s="11"/>
      <c r="P23" s="11"/>
      <c r="Q23" s="11"/>
      <c r="R23" s="11"/>
      <c r="S23" s="11"/>
      <c r="T23" s="11"/>
      <c r="U23" s="24"/>
    </row>
    <row r="24" spans="1:21" x14ac:dyDescent="0.3">
      <c r="A24" s="1">
        <v>1990</v>
      </c>
      <c r="B24" s="11">
        <f>'Consumptive Uses'!B23/1000</f>
        <v>3.8029999999999999</v>
      </c>
      <c r="C24" s="11"/>
      <c r="D24" s="11"/>
      <c r="E24" s="11"/>
      <c r="F24" s="11"/>
      <c r="G24" s="11"/>
      <c r="H24" s="11"/>
      <c r="I24" s="11">
        <f>'BOR 1981'!B14/1000</f>
        <v>4.2279999999999998</v>
      </c>
      <c r="J24" s="11">
        <f>'BOR 1984'!B11/1000</f>
        <v>4.0990000000000002</v>
      </c>
      <c r="K24" s="11"/>
      <c r="L24" s="11"/>
      <c r="M24" s="11"/>
      <c r="N24" s="11"/>
      <c r="O24" s="11"/>
      <c r="P24" s="11"/>
      <c r="Q24" s="11"/>
      <c r="R24" s="11"/>
      <c r="S24" s="11"/>
      <c r="T24" s="11"/>
      <c r="U24" s="24"/>
    </row>
    <row r="25" spans="1:21" x14ac:dyDescent="0.3">
      <c r="A25" s="1">
        <v>1991</v>
      </c>
      <c r="B25" s="11">
        <f>'Consumptive Uses'!B24/1000</f>
        <v>3.8767</v>
      </c>
      <c r="C25" s="11"/>
      <c r="D25" s="11"/>
      <c r="E25" s="11"/>
      <c r="F25" s="11"/>
      <c r="G25" s="11"/>
      <c r="H25" s="11"/>
      <c r="I25" s="11">
        <f>'BOR 1981'!B15/1000</f>
        <v>4.2847</v>
      </c>
      <c r="J25" s="11">
        <f>'BOR 1984'!B12/1000</f>
        <v>4.1568000000000005</v>
      </c>
      <c r="K25" s="11"/>
      <c r="L25" s="11"/>
      <c r="M25" s="11"/>
      <c r="N25" s="11"/>
      <c r="O25" s="11"/>
      <c r="P25" s="11"/>
      <c r="Q25" s="11"/>
      <c r="R25" s="11"/>
      <c r="S25" s="11"/>
      <c r="T25" s="11"/>
      <c r="U25" s="24"/>
    </row>
    <row r="26" spans="1:21" x14ac:dyDescent="0.3">
      <c r="A26" s="1">
        <v>1992</v>
      </c>
      <c r="B26" s="11">
        <f>'Consumptive Uses'!B25/1000</f>
        <v>4.0275999999999996</v>
      </c>
      <c r="C26" s="11"/>
      <c r="D26" s="11"/>
      <c r="E26" s="11"/>
      <c r="F26" s="11"/>
      <c r="G26" s="11"/>
      <c r="H26" s="11"/>
      <c r="I26" s="11">
        <f>'BOR 1981'!B16/1000</f>
        <v>4.3413999999999993</v>
      </c>
      <c r="J26" s="11">
        <f>'BOR 1984'!B13/1000</f>
        <v>4.2146000000000008</v>
      </c>
      <c r="K26" s="11"/>
      <c r="L26" s="11"/>
      <c r="M26" s="11"/>
      <c r="N26" s="11"/>
      <c r="O26" s="11"/>
      <c r="P26" s="11"/>
      <c r="Q26" s="11"/>
      <c r="R26" s="11"/>
      <c r="S26" s="11"/>
      <c r="T26" s="11"/>
      <c r="U26" s="24"/>
    </row>
    <row r="27" spans="1:21" x14ac:dyDescent="0.3">
      <c r="A27" s="1">
        <v>1993</v>
      </c>
      <c r="B27" s="11">
        <f>'Consumptive Uses'!B26/1000</f>
        <v>3.7368999999999999</v>
      </c>
      <c r="C27" s="11"/>
      <c r="D27" s="11"/>
      <c r="E27" s="11"/>
      <c r="F27" s="11"/>
      <c r="G27" s="11"/>
      <c r="H27" s="11"/>
      <c r="I27" s="11">
        <f>'BOR 1981'!B17/1000</f>
        <v>4.3980999999999995</v>
      </c>
      <c r="J27" s="11">
        <f>'BOR 1984'!B14/1000</f>
        <v>4.2724000000000002</v>
      </c>
      <c r="K27" s="11"/>
      <c r="L27" s="11"/>
      <c r="M27" s="11"/>
      <c r="N27" s="11"/>
      <c r="O27" s="11"/>
      <c r="P27" s="11"/>
      <c r="Q27" s="11"/>
      <c r="R27" s="11"/>
      <c r="S27" s="11"/>
      <c r="T27" s="11"/>
      <c r="U27" s="24"/>
    </row>
    <row r="28" spans="1:21" x14ac:dyDescent="0.3">
      <c r="A28" s="1">
        <v>1994</v>
      </c>
      <c r="B28" s="11">
        <f>'Consumptive Uses'!B27/1000</f>
        <v>4.25</v>
      </c>
      <c r="C28" s="11"/>
      <c r="D28" s="11"/>
      <c r="E28" s="11"/>
      <c r="F28" s="11"/>
      <c r="G28" s="11"/>
      <c r="H28" s="11"/>
      <c r="I28" s="11">
        <f>'BOR 1981'!B18/1000</f>
        <v>4.4547999999999996</v>
      </c>
      <c r="J28" s="11">
        <f>'BOR 1984'!B15/1000</f>
        <v>4.3302000000000005</v>
      </c>
      <c r="K28" s="11"/>
      <c r="L28" s="11"/>
      <c r="M28" s="11"/>
      <c r="N28" s="11"/>
      <c r="O28" s="11"/>
      <c r="P28" s="11"/>
      <c r="Q28" s="11"/>
      <c r="R28" s="11"/>
      <c r="S28" s="11"/>
      <c r="T28" s="11"/>
      <c r="U28" s="24"/>
    </row>
    <row r="29" spans="1:21" x14ac:dyDescent="0.3">
      <c r="A29" s="1">
        <v>1995</v>
      </c>
      <c r="B29" s="11">
        <f>'Consumptive Uses'!B28/1000</f>
        <v>3.3663000000000003</v>
      </c>
      <c r="C29" s="11"/>
      <c r="D29" s="11"/>
      <c r="E29" s="11"/>
      <c r="F29" s="11"/>
      <c r="G29" s="11"/>
      <c r="H29" s="11"/>
      <c r="I29" s="11">
        <f>'BOR 1981'!B19/1000</f>
        <v>4.511499999999999</v>
      </c>
      <c r="J29" s="11">
        <f>'BOR 1984'!B16/1000</f>
        <v>4.3880000000000008</v>
      </c>
      <c r="K29" s="11"/>
      <c r="L29" s="11"/>
      <c r="M29" s="11"/>
      <c r="N29" s="11"/>
      <c r="O29" s="11"/>
      <c r="P29" s="11"/>
      <c r="Q29" s="11"/>
      <c r="R29" s="11"/>
      <c r="S29" s="11"/>
      <c r="T29" s="11"/>
      <c r="U29" s="24"/>
    </row>
    <row r="30" spans="1:21" x14ac:dyDescent="0.3">
      <c r="A30" s="1">
        <v>1996</v>
      </c>
      <c r="B30" s="11">
        <f>'Consumptive Uses'!B29/1000</f>
        <v>3.8401999999999998</v>
      </c>
      <c r="C30" s="11"/>
      <c r="D30" s="11"/>
      <c r="E30" s="11"/>
      <c r="F30" s="11"/>
      <c r="G30" s="11"/>
      <c r="H30" s="11"/>
      <c r="I30" s="11">
        <f>'BOR 1981'!B20/1000</f>
        <v>4.5681999999999992</v>
      </c>
      <c r="J30" s="11">
        <f>'BOR 1984'!B17/1000</f>
        <v>4.4458000000000011</v>
      </c>
      <c r="K30" s="11"/>
      <c r="L30" s="11"/>
      <c r="M30" s="11"/>
      <c r="N30" s="11"/>
      <c r="O30" s="11"/>
      <c r="P30" s="11"/>
      <c r="Q30" s="11"/>
      <c r="R30" s="11"/>
      <c r="S30" s="11"/>
      <c r="T30" s="11"/>
      <c r="U30" s="24"/>
    </row>
    <row r="31" spans="1:21" x14ac:dyDescent="0.3">
      <c r="A31" s="1">
        <v>1997</v>
      </c>
      <c r="B31" s="11">
        <f>'Consumptive Uses'!B30/1000</f>
        <v>3.6084000000000001</v>
      </c>
      <c r="C31" s="11"/>
      <c r="D31" s="11"/>
      <c r="E31" s="11"/>
      <c r="F31" s="11"/>
      <c r="G31" s="11"/>
      <c r="H31" s="11"/>
      <c r="I31" s="11">
        <f>'BOR 1981'!B21/1000</f>
        <v>4.6248999999999985</v>
      </c>
      <c r="J31" s="11">
        <f>'BOR 1984'!B18/1000</f>
        <v>4.5036000000000014</v>
      </c>
      <c r="K31" s="11"/>
      <c r="L31" s="11"/>
      <c r="M31" s="11"/>
      <c r="N31" s="11"/>
      <c r="O31" s="11"/>
      <c r="P31" s="11"/>
      <c r="Q31" s="11"/>
      <c r="R31" s="11"/>
      <c r="S31" s="11"/>
      <c r="T31" s="11"/>
      <c r="U31" s="24"/>
    </row>
    <row r="32" spans="1:21" x14ac:dyDescent="0.3">
      <c r="A32" s="1">
        <v>1998</v>
      </c>
      <c r="B32" s="11">
        <f>'Consumptive Uses'!B31/1000</f>
        <v>3.7081</v>
      </c>
      <c r="C32" s="11"/>
      <c r="D32" s="11"/>
      <c r="E32" s="11"/>
      <c r="F32" s="11"/>
      <c r="G32" s="11"/>
      <c r="H32" s="11"/>
      <c r="I32" s="11">
        <f>'BOR 1981'!B22/1000</f>
        <v>4.6815999999999987</v>
      </c>
      <c r="J32" s="11">
        <f>'BOR 1984'!B19/1000</f>
        <v>4.5614000000000017</v>
      </c>
      <c r="K32" s="11"/>
      <c r="L32" s="11"/>
      <c r="M32" s="11"/>
      <c r="N32" s="11"/>
      <c r="O32" s="11"/>
      <c r="P32" s="11"/>
      <c r="Q32" s="11"/>
      <c r="R32" s="11"/>
      <c r="S32" s="11"/>
      <c r="T32" s="11"/>
      <c r="U32" s="24"/>
    </row>
    <row r="33" spans="1:21" x14ac:dyDescent="0.3">
      <c r="A33" s="1">
        <v>1999</v>
      </c>
      <c r="B33" s="11">
        <f>'Consumptive Uses'!B32/1000</f>
        <v>3.5278</v>
      </c>
      <c r="C33" s="11"/>
      <c r="D33" s="11"/>
      <c r="E33" s="11"/>
      <c r="F33" s="11"/>
      <c r="G33" s="11"/>
      <c r="H33" s="11"/>
      <c r="I33" s="11">
        <f>'BOR 1981'!B23/1000</f>
        <v>4.738299999999998</v>
      </c>
      <c r="J33" s="11">
        <f>'BOR 1984'!B20/1000</f>
        <v>4.619200000000002</v>
      </c>
      <c r="K33" s="11"/>
      <c r="L33" s="11"/>
      <c r="M33" s="11"/>
      <c r="N33" s="11"/>
      <c r="O33" s="11"/>
      <c r="P33" s="11"/>
      <c r="Q33" s="11"/>
      <c r="R33" s="11"/>
      <c r="S33" s="11"/>
      <c r="T33" s="11"/>
      <c r="U33" s="24"/>
    </row>
    <row r="34" spans="1:21" x14ac:dyDescent="0.3">
      <c r="A34" s="1">
        <v>2000</v>
      </c>
      <c r="B34" s="11">
        <f>'Consumptive Uses'!B33/1000</f>
        <v>3.9556999999999998</v>
      </c>
      <c r="C34" s="11"/>
      <c r="D34" s="11"/>
      <c r="E34" s="11"/>
      <c r="F34" s="11"/>
      <c r="G34" s="11"/>
      <c r="H34" s="11"/>
      <c r="I34" s="11">
        <f>'BOR 1981'!B24/1000</f>
        <v>4.7949999999999999</v>
      </c>
      <c r="J34" s="11">
        <f>'BOR 1984'!B21/1000</f>
        <v>4.6769999999999996</v>
      </c>
      <c r="K34" s="11"/>
      <c r="L34" s="11"/>
      <c r="M34" s="11"/>
      <c r="N34" s="11">
        <f>'UCRC 1996'!B2/1000</f>
        <v>3.96</v>
      </c>
      <c r="O34" s="11"/>
      <c r="P34" s="11"/>
      <c r="Q34" s="11"/>
      <c r="R34" s="11"/>
      <c r="S34" s="11">
        <f t="shared" ref="S34:S65" si="0">MIN(N34,M34,K34,L34)</f>
        <v>3.96</v>
      </c>
      <c r="T34" s="11">
        <f t="shared" ref="T34:T65" si="1">MAX(N34,M34,K34,L34)</f>
        <v>3.96</v>
      </c>
      <c r="U34" s="11">
        <f t="shared" ref="U34:U65" si="2">MIN(Q34,R34,S34,T34)</f>
        <v>3.96</v>
      </c>
    </row>
    <row r="35" spans="1:21" x14ac:dyDescent="0.3">
      <c r="A35" s="1">
        <v>2001</v>
      </c>
      <c r="B35" s="11">
        <f>'Consumptive Uses'!B34/1000</f>
        <v>4.2190000000000003</v>
      </c>
      <c r="C35" s="11"/>
      <c r="D35" s="11"/>
      <c r="E35" s="11"/>
      <c r="F35" s="11"/>
      <c r="G35" s="11"/>
      <c r="H35" s="11"/>
      <c r="I35" s="11">
        <f>'BOR 1981'!B25/1000</f>
        <v>4.8277999999999999</v>
      </c>
      <c r="J35" s="11">
        <f>'BOR 1984'!B22/1000</f>
        <v>4.6962999999999999</v>
      </c>
      <c r="K35" s="11"/>
      <c r="L35" s="11"/>
      <c r="M35" s="11"/>
      <c r="N35" s="11">
        <f>'UCRC 1996'!B3/1000</f>
        <v>3.9889999999999999</v>
      </c>
      <c r="O35" s="11"/>
      <c r="P35" s="11"/>
      <c r="Q35" s="11"/>
      <c r="R35" s="11"/>
      <c r="S35" s="11">
        <f t="shared" si="0"/>
        <v>3.9889999999999999</v>
      </c>
      <c r="T35" s="11">
        <f t="shared" si="1"/>
        <v>3.9889999999999999</v>
      </c>
      <c r="U35" s="11">
        <f t="shared" si="2"/>
        <v>3.9889999999999999</v>
      </c>
    </row>
    <row r="36" spans="1:21" x14ac:dyDescent="0.3">
      <c r="A36" s="1">
        <v>2002</v>
      </c>
      <c r="B36" s="11">
        <f>'Consumptive Uses'!B35/1000</f>
        <v>3.7744</v>
      </c>
      <c r="C36" s="11"/>
      <c r="D36" s="11"/>
      <c r="E36" s="11"/>
      <c r="F36" s="11"/>
      <c r="G36" s="11"/>
      <c r="H36" s="11"/>
      <c r="I36" s="11">
        <f>'BOR 1981'!B26/1000</f>
        <v>4.8606000000000007</v>
      </c>
      <c r="J36" s="11">
        <f>'BOR 1984'!B23/1000</f>
        <v>4.7156000000000002</v>
      </c>
      <c r="K36" s="11"/>
      <c r="L36" s="11"/>
      <c r="M36" s="11">
        <f>'UCRC 1999'!B7/1000</f>
        <v>4.2729999999999997</v>
      </c>
      <c r="N36" s="11">
        <f>'UCRC 1996'!B4/1000</f>
        <v>4.0190000000000001</v>
      </c>
      <c r="O36" s="11"/>
      <c r="P36" s="11"/>
      <c r="Q36" s="11"/>
      <c r="R36" s="11"/>
      <c r="S36" s="11">
        <f t="shared" si="0"/>
        <v>4.0190000000000001</v>
      </c>
      <c r="T36" s="11">
        <f t="shared" si="1"/>
        <v>4.2729999999999997</v>
      </c>
      <c r="U36" s="11">
        <f t="shared" si="2"/>
        <v>4.0190000000000001</v>
      </c>
    </row>
    <row r="37" spans="1:21" x14ac:dyDescent="0.3">
      <c r="A37" s="1">
        <v>2003</v>
      </c>
      <c r="B37" s="11">
        <f>'Consumptive Uses'!B36/1000</f>
        <v>3.7894999999999999</v>
      </c>
      <c r="C37" s="11"/>
      <c r="D37" s="11"/>
      <c r="E37" s="11"/>
      <c r="F37" s="11"/>
      <c r="G37" s="11"/>
      <c r="H37" s="11"/>
      <c r="I37" s="11">
        <f>'BOR 1981'!B27/1000</f>
        <v>4.8934000000000006</v>
      </c>
      <c r="J37" s="11">
        <f>'BOR 1984'!B24/1000</f>
        <v>4.7349000000000006</v>
      </c>
      <c r="K37" s="11"/>
      <c r="L37" s="11"/>
      <c r="M37" s="11">
        <f>'UCRC 1999'!B8/1000</f>
        <v>4.319</v>
      </c>
      <c r="N37" s="11">
        <f>'UCRC 1996'!B5/1000</f>
        <v>4.048</v>
      </c>
      <c r="O37" s="11"/>
      <c r="P37" s="11"/>
      <c r="Q37" s="11"/>
      <c r="R37" s="11"/>
      <c r="S37" s="11">
        <f t="shared" si="0"/>
        <v>4.048</v>
      </c>
      <c r="T37" s="11">
        <f t="shared" si="1"/>
        <v>4.319</v>
      </c>
      <c r="U37" s="11">
        <f t="shared" si="2"/>
        <v>4.048</v>
      </c>
    </row>
    <row r="38" spans="1:21" x14ac:dyDescent="0.3">
      <c r="A38" s="1">
        <v>2004</v>
      </c>
      <c r="B38" s="11">
        <f>'Consumptive Uses'!B37/1000</f>
        <v>3.5507</v>
      </c>
      <c r="C38" s="11"/>
      <c r="D38" s="11"/>
      <c r="E38" s="11"/>
      <c r="F38" s="11"/>
      <c r="G38" s="11"/>
      <c r="H38" s="11"/>
      <c r="I38" s="11">
        <f>'BOR 1981'!B28/1000</f>
        <v>4.9262000000000006</v>
      </c>
      <c r="J38" s="11">
        <f>'BOR 1984'!B25/1000</f>
        <v>4.7542000000000009</v>
      </c>
      <c r="K38" s="11"/>
      <c r="L38" s="11"/>
      <c r="M38" s="11">
        <f>'UCRC 1999'!B9/1000</f>
        <v>4.3659999999999997</v>
      </c>
      <c r="N38" s="11">
        <f>'UCRC 1996'!B6/1000</f>
        <v>4.0780000000000003</v>
      </c>
      <c r="O38" s="11"/>
      <c r="P38" s="11"/>
      <c r="Q38" s="11"/>
      <c r="R38" s="11"/>
      <c r="S38" s="11">
        <f t="shared" si="0"/>
        <v>4.0780000000000003</v>
      </c>
      <c r="T38" s="11">
        <f t="shared" si="1"/>
        <v>4.3659999999999997</v>
      </c>
      <c r="U38" s="11">
        <f t="shared" si="2"/>
        <v>4.0780000000000003</v>
      </c>
    </row>
    <row r="39" spans="1:21" x14ac:dyDescent="0.3">
      <c r="A39" s="1">
        <v>2005</v>
      </c>
      <c r="B39" s="11">
        <f>'Consumptive Uses'!B38/1000</f>
        <v>3.6459000000000001</v>
      </c>
      <c r="C39" s="11"/>
      <c r="D39" s="11"/>
      <c r="E39" s="11"/>
      <c r="F39" s="11"/>
      <c r="G39" s="11"/>
      <c r="H39" s="11"/>
      <c r="I39" s="11">
        <f>'BOR 1981'!B29/1000</f>
        <v>4.9590000000000005</v>
      </c>
      <c r="J39" s="11">
        <f>'BOR 1984'!B26/1000</f>
        <v>4.7735000000000012</v>
      </c>
      <c r="K39" s="11"/>
      <c r="L39" s="11"/>
      <c r="M39" s="11">
        <f>'UCRC 1999'!B10/1000</f>
        <v>4.4450000000000003</v>
      </c>
      <c r="N39" s="11">
        <f>'UCRC 1996'!B7/1000</f>
        <v>4.1070000000000002</v>
      </c>
      <c r="O39" s="11"/>
      <c r="P39" s="11"/>
      <c r="Q39" s="11"/>
      <c r="R39" s="11"/>
      <c r="S39" s="11">
        <f t="shared" si="0"/>
        <v>4.1070000000000002</v>
      </c>
      <c r="T39" s="11">
        <f t="shared" si="1"/>
        <v>4.4450000000000003</v>
      </c>
      <c r="U39" s="11">
        <f t="shared" si="2"/>
        <v>4.1070000000000002</v>
      </c>
    </row>
    <row r="40" spans="1:21" x14ac:dyDescent="0.3">
      <c r="A40" s="1">
        <v>2006</v>
      </c>
      <c r="B40" s="11">
        <f>'Consumptive Uses'!B39/1000</f>
        <v>3.8368000000000002</v>
      </c>
      <c r="C40" s="11"/>
      <c r="D40" s="11"/>
      <c r="E40" s="11"/>
      <c r="F40" s="11"/>
      <c r="G40" s="11"/>
      <c r="H40" s="11"/>
      <c r="I40" s="11">
        <f>'BOR 1981'!B30/1000</f>
        <v>4.9918000000000013</v>
      </c>
      <c r="J40" s="11">
        <f>'BOR 1984'!B27/1000</f>
        <v>4.7928000000000015</v>
      </c>
      <c r="K40" s="11"/>
      <c r="L40" s="11"/>
      <c r="M40" s="11">
        <f>'UCRC 1999'!B11/1000</f>
        <v>4.4779999999999998</v>
      </c>
      <c r="N40" s="11">
        <f>'UCRC 1996'!B8/1000</f>
        <v>4.1369999999999996</v>
      </c>
      <c r="O40" s="11"/>
      <c r="P40" s="11"/>
      <c r="Q40" s="11"/>
      <c r="R40" s="11"/>
      <c r="S40" s="11">
        <f t="shared" si="0"/>
        <v>4.1369999999999996</v>
      </c>
      <c r="T40" s="11">
        <f t="shared" si="1"/>
        <v>4.4779999999999998</v>
      </c>
      <c r="U40" s="11">
        <f t="shared" si="2"/>
        <v>4.1369999999999996</v>
      </c>
    </row>
    <row r="41" spans="1:21" x14ac:dyDescent="0.3">
      <c r="A41" s="1">
        <v>2007</v>
      </c>
      <c r="B41" s="11">
        <f>'Consumptive Uses'!B40/1000</f>
        <v>4.0961000000000007</v>
      </c>
      <c r="C41" s="11"/>
      <c r="D41" s="11"/>
      <c r="E41" s="11"/>
      <c r="F41" s="11"/>
      <c r="G41" s="11"/>
      <c r="H41" s="11"/>
      <c r="I41" s="11">
        <f>'BOR 1981'!B31/1000</f>
        <v>5.0246000000000013</v>
      </c>
      <c r="J41" s="11">
        <f>'BOR 1984'!B28/1000</f>
        <v>4.8121000000000009</v>
      </c>
      <c r="K41" s="11"/>
      <c r="L41" s="11"/>
      <c r="M41" s="11">
        <f>'UCRC 1999'!B12/1000</f>
        <v>4.51</v>
      </c>
      <c r="N41" s="11">
        <f>'UCRC 1996'!B9/1000</f>
        <v>4.1669999999999998</v>
      </c>
      <c r="O41" s="11"/>
      <c r="P41" s="11"/>
      <c r="Q41" s="11"/>
      <c r="R41" s="11"/>
      <c r="S41" s="11">
        <f t="shared" si="0"/>
        <v>4.1669999999999998</v>
      </c>
      <c r="T41" s="11">
        <f t="shared" si="1"/>
        <v>4.51</v>
      </c>
      <c r="U41" s="11">
        <f t="shared" si="2"/>
        <v>4.1669999999999998</v>
      </c>
    </row>
    <row r="42" spans="1:21" x14ac:dyDescent="0.3">
      <c r="A42" s="1">
        <v>2008</v>
      </c>
      <c r="B42" s="11">
        <f>'Consumptive Uses'!B41/1000</f>
        <v>4.1581999999999999</v>
      </c>
      <c r="C42" s="11"/>
      <c r="D42" s="11"/>
      <c r="E42" s="11"/>
      <c r="F42" s="11"/>
      <c r="G42" s="11"/>
      <c r="H42" s="11"/>
      <c r="I42" s="11">
        <f>'BOR 1981'!B32/1000</f>
        <v>5.0574000000000012</v>
      </c>
      <c r="J42" s="11">
        <f>'BOR 1984'!B29/1000</f>
        <v>4.8314000000000012</v>
      </c>
      <c r="K42" s="11"/>
      <c r="L42" s="11"/>
      <c r="M42" s="11">
        <f>'UCRC 1999'!B13/1000</f>
        <v>4.5430000000000001</v>
      </c>
      <c r="N42" s="11">
        <f>'UCRC 1996'!B10/1000</f>
        <v>4.1959999999999997</v>
      </c>
      <c r="O42" s="11"/>
      <c r="P42" s="11"/>
      <c r="Q42" s="11"/>
      <c r="R42" s="11"/>
      <c r="S42" s="11">
        <f t="shared" si="0"/>
        <v>4.1959999999999997</v>
      </c>
      <c r="T42" s="11">
        <f t="shared" si="1"/>
        <v>4.5430000000000001</v>
      </c>
      <c r="U42" s="11">
        <f t="shared" si="2"/>
        <v>4.1959999999999997</v>
      </c>
    </row>
    <row r="43" spans="1:21" x14ac:dyDescent="0.3">
      <c r="A43" s="1">
        <v>2009</v>
      </c>
      <c r="B43" s="11">
        <f>'Consumptive Uses'!B42/1000</f>
        <v>4.0503999999999998</v>
      </c>
      <c r="C43" s="11"/>
      <c r="D43" s="11"/>
      <c r="E43" s="11"/>
      <c r="F43" s="11"/>
      <c r="G43" s="11"/>
      <c r="H43" s="11"/>
      <c r="I43" s="11">
        <f>'BOR 1981'!B33/1000</f>
        <v>5.0902000000000021</v>
      </c>
      <c r="J43" s="11">
        <f>'BOR 1984'!B30/1000</f>
        <v>4.8507000000000016</v>
      </c>
      <c r="K43" s="11"/>
      <c r="L43" s="11"/>
      <c r="M43" s="11">
        <f>'UCRC 1999'!B14/1000</f>
        <v>4.5750000000000002</v>
      </c>
      <c r="N43" s="11">
        <f>'UCRC 1996'!B11/1000</f>
        <v>4.226</v>
      </c>
      <c r="O43" s="11"/>
      <c r="P43" s="11"/>
      <c r="Q43" s="11"/>
      <c r="R43" s="11"/>
      <c r="S43" s="11">
        <f t="shared" si="0"/>
        <v>4.226</v>
      </c>
      <c r="T43" s="11">
        <f t="shared" si="1"/>
        <v>4.5750000000000002</v>
      </c>
      <c r="U43" s="11">
        <f t="shared" si="2"/>
        <v>4.226</v>
      </c>
    </row>
    <row r="44" spans="1:21" x14ac:dyDescent="0.3">
      <c r="A44" s="1">
        <v>2010</v>
      </c>
      <c r="B44" s="11">
        <f>'Consumptive Uses'!B43/1000</f>
        <v>3.8971</v>
      </c>
      <c r="C44" s="11"/>
      <c r="D44" s="11"/>
      <c r="E44" s="11"/>
      <c r="F44" s="11"/>
      <c r="G44" s="11"/>
      <c r="H44" s="11"/>
      <c r="I44" s="11">
        <f>'BOR 1981'!B34/1000</f>
        <v>5.1230000000000002</v>
      </c>
      <c r="J44" s="11">
        <f>'BOR 1984'!B31/1000</f>
        <v>4.87</v>
      </c>
      <c r="K44" s="11">
        <f>'UCRC 2007'!B3/1000</f>
        <v>4.8019999999999996</v>
      </c>
      <c r="L44" s="11"/>
      <c r="M44" s="11">
        <f>'UCRC 1999'!B15/1000</f>
        <v>4.7039999999999997</v>
      </c>
      <c r="N44" s="11">
        <f>'UCRC 1996'!B12/1000</f>
        <v>4.3739999999999997</v>
      </c>
      <c r="O44" s="11"/>
      <c r="P44" s="11"/>
      <c r="Q44" s="11"/>
      <c r="R44" s="11"/>
      <c r="S44" s="11">
        <f t="shared" si="0"/>
        <v>4.3739999999999997</v>
      </c>
      <c r="T44" s="11">
        <f t="shared" si="1"/>
        <v>4.8019999999999996</v>
      </c>
      <c r="U44" s="11">
        <f t="shared" si="2"/>
        <v>4.3739999999999997</v>
      </c>
    </row>
    <row r="45" spans="1:21" x14ac:dyDescent="0.3">
      <c r="A45" s="1">
        <v>2011</v>
      </c>
      <c r="B45" s="11">
        <f>'Consumptive Uses'!B44/1000</f>
        <v>3.9163999999999999</v>
      </c>
      <c r="C45" s="11">
        <f>'BOR-CRSS (6 scenarios) '!B8/1000</f>
        <v>4.7031310788551135</v>
      </c>
      <c r="D45" s="11">
        <f>'BOR-CRSS (6 scenarios) '!E8/1000</f>
        <v>4.601087678855114</v>
      </c>
      <c r="E45" s="11">
        <f>'BOR-CRSS (6 scenarios) '!H8/1000</f>
        <v>4.7047863915571249</v>
      </c>
      <c r="F45" s="11">
        <f>'BOR-CRSS (6 scenarios) '!K8/1000</f>
        <v>4.7045537915571245</v>
      </c>
      <c r="G45" s="11">
        <f>'BOR-CRSS (6 scenarios) '!N8/1000</f>
        <v>4.7032740788551139</v>
      </c>
      <c r="H45" s="11">
        <f>'BOR-CRSS (6 scenarios) '!Q8/1000</f>
        <v>4.7040887915571252</v>
      </c>
      <c r="I45" s="11"/>
      <c r="J45" s="11">
        <f>'BOR 1984'!B32/1000</f>
        <v>4.8834999999999997</v>
      </c>
      <c r="K45" s="11">
        <f>'UCRC 2007'!B4/1000</f>
        <v>4.8243999999999998</v>
      </c>
      <c r="L45" s="11"/>
      <c r="M45" s="11">
        <f>'UCRC 1999'!B16/1000</f>
        <v>4.7169999999999996</v>
      </c>
      <c r="N45" s="11">
        <f>'UCRC 1996'!B13/1000</f>
        <v>4.3920000000000003</v>
      </c>
      <c r="O45" s="11"/>
      <c r="P45" s="11"/>
      <c r="Q45" s="11">
        <f>MIN(C45:H45)</f>
        <v>4.601087678855114</v>
      </c>
      <c r="R45" s="11">
        <f>MAX(C45:H45)</f>
        <v>4.7047863915571249</v>
      </c>
      <c r="S45" s="11">
        <f t="shared" si="0"/>
        <v>4.3920000000000003</v>
      </c>
      <c r="T45" s="11">
        <f t="shared" si="1"/>
        <v>4.8243999999999998</v>
      </c>
      <c r="U45" s="11">
        <f t="shared" si="2"/>
        <v>4.3920000000000003</v>
      </c>
    </row>
    <row r="46" spans="1:21" x14ac:dyDescent="0.3">
      <c r="A46" s="1">
        <v>2012</v>
      </c>
      <c r="B46" s="11">
        <f>'Consumptive Uses'!B45/1000</f>
        <v>4.3056000000000001</v>
      </c>
      <c r="C46" s="11">
        <f>'BOR-CRSS (6 scenarios) '!B9/1000</f>
        <v>4.7134030118551147</v>
      </c>
      <c r="D46" s="11">
        <f>'BOR-CRSS (6 scenarios) '!E9/1000</f>
        <v>4.6151059430200503</v>
      </c>
      <c r="E46" s="11">
        <f>'BOR-CRSS (6 scenarios) '!H9/1000</f>
        <v>4.7204350535410562</v>
      </c>
      <c r="F46" s="11">
        <f>'BOR-CRSS (6 scenarios) '!K9/1000</f>
        <v>4.7128329069849064</v>
      </c>
      <c r="G46" s="11">
        <f>'BOR-CRSS (6 scenarios) '!N9/1000</f>
        <v>4.7075445134509062</v>
      </c>
      <c r="H46" s="11">
        <f>'BOR-CRSS (6 scenarios) '!Q9/1000</f>
        <v>4.7117066085281394</v>
      </c>
      <c r="I46" s="11"/>
      <c r="J46" s="11">
        <f>'BOR 1984'!B33/1000</f>
        <v>4.8970000000000002</v>
      </c>
      <c r="K46" s="11">
        <f>'UCRC 2007'!B5/1000</f>
        <v>4.8467999999999991</v>
      </c>
      <c r="L46" s="11"/>
      <c r="M46" s="11">
        <f>'UCRC 1999'!B17/1000</f>
        <v>4.7290000000000001</v>
      </c>
      <c r="N46" s="11">
        <f>'UCRC 1996'!B14/1000</f>
        <v>4.41</v>
      </c>
      <c r="O46" s="11"/>
      <c r="P46" s="11"/>
      <c r="Q46" s="11">
        <f t="shared" ref="Q46:Q94" si="3">MIN(C46:H46)</f>
        <v>4.6151059430200503</v>
      </c>
      <c r="R46" s="11">
        <f t="shared" ref="R46:R94" si="4">MAX(C46:H46)</f>
        <v>4.7204350535410562</v>
      </c>
      <c r="S46" s="11">
        <f t="shared" si="0"/>
        <v>4.41</v>
      </c>
      <c r="T46" s="11">
        <f t="shared" si="1"/>
        <v>4.8467999999999991</v>
      </c>
      <c r="U46" s="11">
        <f t="shared" si="2"/>
        <v>4.41</v>
      </c>
    </row>
    <row r="47" spans="1:21" x14ac:dyDescent="0.3">
      <c r="A47" s="1">
        <v>2013</v>
      </c>
      <c r="B47" s="11">
        <f>'Consumptive Uses'!B46/1000</f>
        <v>3.6586999999999996</v>
      </c>
      <c r="C47" s="11">
        <f>'BOR-CRSS (6 scenarios) '!B10/1000</f>
        <v>4.7236749448551141</v>
      </c>
      <c r="D47" s="11">
        <f>'BOR-CRSS (6 scenarios) '!E10/1000</f>
        <v>4.6291242071849865</v>
      </c>
      <c r="E47" s="11">
        <f>'BOR-CRSS (6 scenarios) '!H10/1000</f>
        <v>4.7355547571460797</v>
      </c>
      <c r="F47" s="11">
        <f>'BOR-CRSS (6 scenarios) '!K10/1000</f>
        <v>4.7205830640337814</v>
      </c>
      <c r="G47" s="11">
        <f>'BOR-CRSS (6 scenarios) '!N10/1000</f>
        <v>4.7118149480466975</v>
      </c>
      <c r="H47" s="11">
        <f>'BOR-CRSS (6 scenarios) '!Q10/1000</f>
        <v>4.7187954671202474</v>
      </c>
      <c r="I47" s="11"/>
      <c r="J47" s="11">
        <f>'BOR 1984'!B34/1000</f>
        <v>4.9104999999999999</v>
      </c>
      <c r="K47" s="11">
        <f>'UCRC 2007'!B6/1000</f>
        <v>4.8691999999999993</v>
      </c>
      <c r="L47" s="11"/>
      <c r="M47" s="11">
        <f>'UCRC 1999'!B18/1000</f>
        <v>4.742</v>
      </c>
      <c r="N47" s="11">
        <f>'UCRC 1996'!B15/1000</f>
        <v>4.4279999999999999</v>
      </c>
      <c r="O47" s="11"/>
      <c r="P47" s="11"/>
      <c r="Q47" s="11">
        <f t="shared" si="3"/>
        <v>4.6291242071849865</v>
      </c>
      <c r="R47" s="11">
        <f t="shared" si="4"/>
        <v>4.7355547571460797</v>
      </c>
      <c r="S47" s="11">
        <f t="shared" si="0"/>
        <v>4.4279999999999999</v>
      </c>
      <c r="T47" s="11">
        <f t="shared" si="1"/>
        <v>4.8691999999999993</v>
      </c>
      <c r="U47" s="11">
        <f t="shared" si="2"/>
        <v>4.4279999999999999</v>
      </c>
    </row>
    <row r="48" spans="1:21" x14ac:dyDescent="0.3">
      <c r="A48" s="1">
        <v>2014</v>
      </c>
      <c r="B48" s="11">
        <f>'Consumptive Uses'!B47/1000</f>
        <v>3.4762</v>
      </c>
      <c r="C48" s="11">
        <f>'BOR-CRSS (6 scenarios) '!B11/1000</f>
        <v>4.7339468778551153</v>
      </c>
      <c r="D48" s="11">
        <f>'BOR-CRSS (6 scenarios) '!E11/1000</f>
        <v>4.6431424713499228</v>
      </c>
      <c r="E48" s="11">
        <f>'BOR-CRSS (6 scenarios) '!H11/1000</f>
        <v>4.750675060788093</v>
      </c>
      <c r="F48" s="11">
        <f>'BOR-CRSS (6 scenarios) '!K11/1000</f>
        <v>4.7283338211196462</v>
      </c>
      <c r="G48" s="11">
        <f>'BOR-CRSS (6 scenarios) '!N11/1000</f>
        <v>4.716085382642488</v>
      </c>
      <c r="H48" s="11">
        <f>'BOR-CRSS (6 scenarios) '!Q11/1000</f>
        <v>4.7258849257493463</v>
      </c>
      <c r="I48" s="11"/>
      <c r="J48" s="11">
        <f>'BOR 1984'!B35/1000</f>
        <v>4.9240000000000004</v>
      </c>
      <c r="K48" s="11">
        <f>'UCRC 2007'!B7/1000</f>
        <v>4.8915999999999986</v>
      </c>
      <c r="L48" s="11"/>
      <c r="M48" s="11">
        <f>'UCRC 1999'!B19/1000</f>
        <v>4.7539999999999996</v>
      </c>
      <c r="N48" s="11">
        <f>'UCRC 1996'!B16/1000</f>
        <v>4.4459999999999997</v>
      </c>
      <c r="O48" s="11"/>
      <c r="P48" s="11"/>
      <c r="Q48" s="11">
        <f t="shared" si="3"/>
        <v>4.6431424713499228</v>
      </c>
      <c r="R48" s="11">
        <f t="shared" si="4"/>
        <v>4.750675060788093</v>
      </c>
      <c r="S48" s="11">
        <f t="shared" si="0"/>
        <v>4.4459999999999997</v>
      </c>
      <c r="T48" s="11">
        <f t="shared" si="1"/>
        <v>4.8915999999999986</v>
      </c>
      <c r="U48" s="11">
        <f t="shared" si="2"/>
        <v>4.4459999999999997</v>
      </c>
    </row>
    <row r="49" spans="1:21" x14ac:dyDescent="0.3">
      <c r="A49" s="1">
        <v>2015</v>
      </c>
      <c r="B49" s="11">
        <f>'Consumptive Uses'!B48/1000</f>
        <v>3.1772</v>
      </c>
      <c r="C49" s="11">
        <f>'BOR-CRSS (6 scenarios) '!B12/1000</f>
        <v>4.7442188108551155</v>
      </c>
      <c r="D49" s="11">
        <f>'BOR-CRSS (6 scenarios) '!E12/1000</f>
        <v>4.657160735514859</v>
      </c>
      <c r="E49" s="11">
        <f>'BOR-CRSS (6 scenarios) '!H12/1000</f>
        <v>4.765795793221864</v>
      </c>
      <c r="F49" s="11">
        <f>'BOR-CRSS (6 scenarios) '!K12/1000</f>
        <v>4.7360850069972695</v>
      </c>
      <c r="G49" s="11">
        <f>'BOR-CRSS (6 scenarios) '!N12/1000</f>
        <v>4.7203558172382785</v>
      </c>
      <c r="H49" s="11">
        <f>'BOR-CRSS (6 scenarios) '!Q12/1000</f>
        <v>4.7329748131702019</v>
      </c>
      <c r="I49" s="11"/>
      <c r="J49" s="11">
        <f>'BOR 1984'!B36/1000</f>
        <v>4.9375</v>
      </c>
      <c r="K49" s="11">
        <f>'UCRC 2007'!B8/1000</f>
        <v>4.9139999999999979</v>
      </c>
      <c r="L49" s="11"/>
      <c r="M49" s="11">
        <f>'UCRC 1999'!B20/1000</f>
        <v>4.7670000000000003</v>
      </c>
      <c r="N49" s="11">
        <f>'UCRC 1996'!B17/1000</f>
        <v>4.4640000000000004</v>
      </c>
      <c r="O49" s="11"/>
      <c r="P49" s="11"/>
      <c r="Q49" s="11">
        <f t="shared" si="3"/>
        <v>4.657160735514859</v>
      </c>
      <c r="R49" s="11">
        <f t="shared" si="4"/>
        <v>4.765795793221864</v>
      </c>
      <c r="S49" s="11">
        <f t="shared" si="0"/>
        <v>4.4640000000000004</v>
      </c>
      <c r="T49" s="11">
        <f t="shared" si="1"/>
        <v>4.9139999999999979</v>
      </c>
      <c r="U49" s="11">
        <f t="shared" si="2"/>
        <v>4.4640000000000004</v>
      </c>
    </row>
    <row r="50" spans="1:21" x14ac:dyDescent="0.3">
      <c r="A50" s="1">
        <v>2016</v>
      </c>
      <c r="B50" s="11">
        <f>'Consumptive Uses'!B49/1000</f>
        <v>3.8971</v>
      </c>
      <c r="C50" s="11">
        <f>'BOR-CRSS (6 scenarios) '!B13/1000</f>
        <v>4.7688840938551147</v>
      </c>
      <c r="D50" s="11">
        <f>'BOR-CRSS (6 scenarios) '!E13/1000</f>
        <v>4.6761028862638616</v>
      </c>
      <c r="E50" s="11">
        <f>'BOR-CRSS (6 scenarios) '!H13/1000</f>
        <v>4.7929146825445432</v>
      </c>
      <c r="F50" s="11">
        <f>'BOR-CRSS (6 scenarios) '!K13/1000</f>
        <v>4.7592183921164404</v>
      </c>
      <c r="G50" s="11">
        <f>'BOR-CRSS (6 scenarios) '!N13/1000</f>
        <v>4.731962817277573</v>
      </c>
      <c r="H50" s="11">
        <f>'BOR-CRSS (6 scenarios) '!Q13/1000</f>
        <v>4.761432134093905</v>
      </c>
      <c r="I50" s="11"/>
      <c r="J50" s="11">
        <f>'BOR 1984'!B37/1000</f>
        <v>4.9509999999999996</v>
      </c>
      <c r="K50" s="11">
        <f>'UCRC 2007'!B9/1000</f>
        <v>4.9363999999999981</v>
      </c>
      <c r="L50" s="11"/>
      <c r="M50" s="11">
        <f>'UCRC 1999'!B21/1000</f>
        <v>4.7789999999999999</v>
      </c>
      <c r="N50" s="11">
        <f>'UCRC 1996'!B18/1000</f>
        <v>4.4820000000000002</v>
      </c>
      <c r="O50" s="11"/>
      <c r="P50" s="11"/>
      <c r="Q50" s="11">
        <f t="shared" si="3"/>
        <v>4.6761028862638616</v>
      </c>
      <c r="R50" s="11">
        <f t="shared" si="4"/>
        <v>4.7929146825445432</v>
      </c>
      <c r="S50" s="11">
        <f t="shared" si="0"/>
        <v>4.4820000000000002</v>
      </c>
      <c r="T50" s="11">
        <f t="shared" si="1"/>
        <v>4.9363999999999981</v>
      </c>
      <c r="U50" s="11">
        <f t="shared" si="2"/>
        <v>4.4820000000000002</v>
      </c>
    </row>
    <row r="51" spans="1:21" x14ac:dyDescent="0.3">
      <c r="A51" s="1">
        <v>2017</v>
      </c>
      <c r="B51" s="11">
        <f>'Consumptive Uses'!B50/1000</f>
        <v>4.1672000000000002</v>
      </c>
      <c r="C51" s="11">
        <f>'BOR-CRSS (6 scenarios) '!B14/1000</f>
        <v>4.7935493768551147</v>
      </c>
      <c r="D51" s="11">
        <f>'BOR-CRSS (6 scenarios) '!E14/1000</f>
        <v>4.6950450370128625</v>
      </c>
      <c r="E51" s="11">
        <f>'BOR-CRSS (6 scenarios) '!H14/1000</f>
        <v>4.8200339566187189</v>
      </c>
      <c r="F51" s="11">
        <f>'BOR-CRSS (6 scenarios) '!K14/1000</f>
        <v>4.7823521619871059</v>
      </c>
      <c r="G51" s="11">
        <f>'BOR-CRSS (6 scenarios) '!N14/1000</f>
        <v>4.7435698173168648</v>
      </c>
      <c r="H51" s="11">
        <f>'BOR-CRSS (6 scenarios) '!Q14/1000</f>
        <v>4.7898898397691019</v>
      </c>
      <c r="I51" s="11"/>
      <c r="J51" s="11">
        <f>'BOR 1984'!B38/1000</f>
        <v>4.9645000000000001</v>
      </c>
      <c r="K51" s="11">
        <f>'UCRC 2007'!B10/1000</f>
        <v>4.9587999999999974</v>
      </c>
      <c r="L51" s="11"/>
      <c r="M51" s="11">
        <f>'UCRC 1999'!B22/1000</f>
        <v>4.7910000000000004</v>
      </c>
      <c r="N51" s="11">
        <f>'UCRC 1996'!B19/1000</f>
        <v>4.5</v>
      </c>
      <c r="O51" s="11"/>
      <c r="P51" s="11"/>
      <c r="Q51" s="11">
        <f t="shared" si="3"/>
        <v>4.6950450370128625</v>
      </c>
      <c r="R51" s="11">
        <f t="shared" si="4"/>
        <v>4.8200339566187189</v>
      </c>
      <c r="S51" s="11">
        <f t="shared" si="0"/>
        <v>4.5</v>
      </c>
      <c r="T51" s="11">
        <f t="shared" si="1"/>
        <v>4.9587999999999974</v>
      </c>
      <c r="U51" s="11">
        <f t="shared" si="2"/>
        <v>4.5</v>
      </c>
    </row>
    <row r="52" spans="1:21" x14ac:dyDescent="0.3">
      <c r="A52" s="1">
        <v>2018</v>
      </c>
      <c r="B52" s="11">
        <f>'Consumptive Uses'!B51/1000</f>
        <v>4.3650000000000002</v>
      </c>
      <c r="C52" s="11">
        <f>'BOR-CRSS (6 scenarios) '!B15/1000</f>
        <v>4.8182146598551148</v>
      </c>
      <c r="D52" s="11">
        <f>'BOR-CRSS (6 scenarios) '!E15/1000</f>
        <v>4.713987187761866</v>
      </c>
      <c r="E52" s="11">
        <f>'BOR-CRSS (6 scenarios) '!H15/1000</f>
        <v>4.8471538840907344</v>
      </c>
      <c r="F52" s="11">
        <f>'BOR-CRSS (6 scenarios) '!K15/1000</f>
        <v>4.8054865852556148</v>
      </c>
      <c r="G52" s="11">
        <f>'BOR-CRSS (6 scenarios) '!N15/1000</f>
        <v>4.7551768173561584</v>
      </c>
      <c r="H52" s="11">
        <f>'BOR-CRSS (6 scenarios) '!Q15/1000</f>
        <v>4.8183481988421395</v>
      </c>
      <c r="I52" s="11"/>
      <c r="J52" s="11">
        <f>'BOR 1984'!B39/1000</f>
        <v>4.9779999999999998</v>
      </c>
      <c r="K52" s="11">
        <f>'UCRC 2007'!B11/1000</f>
        <v>4.9811999999999967</v>
      </c>
      <c r="L52" s="11"/>
      <c r="M52" s="11">
        <f>'UCRC 1999'!B23/1000</f>
        <v>4.8040000000000003</v>
      </c>
      <c r="N52" s="11">
        <f>'UCRC 1996'!B20/1000</f>
        <v>4.5179999999999998</v>
      </c>
      <c r="O52" s="11"/>
      <c r="P52" s="11"/>
      <c r="Q52" s="11">
        <f t="shared" si="3"/>
        <v>4.713987187761866</v>
      </c>
      <c r="R52" s="11">
        <f t="shared" si="4"/>
        <v>4.8471538840907344</v>
      </c>
      <c r="S52" s="11">
        <f t="shared" si="0"/>
        <v>4.5179999999999998</v>
      </c>
      <c r="T52" s="11">
        <f t="shared" si="1"/>
        <v>4.9811999999999967</v>
      </c>
      <c r="U52" s="11">
        <f t="shared" si="2"/>
        <v>4.5179999999999998</v>
      </c>
    </row>
    <row r="53" spans="1:21" x14ac:dyDescent="0.3">
      <c r="A53" s="1">
        <v>2019</v>
      </c>
      <c r="B53" s="11"/>
      <c r="C53" s="11">
        <f>'BOR-CRSS (6 scenarios) '!B16/1000</f>
        <v>4.8428799428551166</v>
      </c>
      <c r="D53" s="11">
        <f>'BOR-CRSS (6 scenarios) '!E16/1000</f>
        <v>4.7329293385108704</v>
      </c>
      <c r="E53" s="11">
        <f>'BOR-CRSS (6 scenarios) '!H16/1000</f>
        <v>4.8742738814304616</v>
      </c>
      <c r="F53" s="11">
        <f>'BOR-CRSS (6 scenarios) '!K16/1000</f>
        <v>4.8286210783918344</v>
      </c>
      <c r="G53" s="11">
        <f>'BOR-CRSS (6 scenarios) '!N16/1000</f>
        <v>4.7667838173954502</v>
      </c>
      <c r="H53" s="11">
        <f>'BOR-CRSS (6 scenarios) '!Q16/1000</f>
        <v>4.8468066277828896</v>
      </c>
      <c r="I53" s="11"/>
      <c r="J53" s="11">
        <f>'BOR 1984'!B40/1000</f>
        <v>4.9915000000000003</v>
      </c>
      <c r="K53" s="11">
        <f>'UCRC 2007'!B12/1000</f>
        <v>5.0035999999999969</v>
      </c>
      <c r="L53" s="11"/>
      <c r="M53" s="11">
        <f>'UCRC 1999'!B24/1000</f>
        <v>4.8159999999999998</v>
      </c>
      <c r="N53" s="11">
        <f>'UCRC 1996'!B21/1000</f>
        <v>4.5359999999999996</v>
      </c>
      <c r="O53" s="11"/>
      <c r="P53" s="11"/>
      <c r="Q53" s="11">
        <f t="shared" si="3"/>
        <v>4.7329293385108704</v>
      </c>
      <c r="R53" s="11">
        <f t="shared" si="4"/>
        <v>4.8742738814304616</v>
      </c>
      <c r="S53" s="11">
        <f t="shared" si="0"/>
        <v>4.5359999999999996</v>
      </c>
      <c r="T53" s="11">
        <f t="shared" si="1"/>
        <v>5.0035999999999969</v>
      </c>
      <c r="U53" s="11">
        <f t="shared" si="2"/>
        <v>4.5359999999999996</v>
      </c>
    </row>
    <row r="54" spans="1:21" x14ac:dyDescent="0.3">
      <c r="A54" s="1">
        <v>2020</v>
      </c>
      <c r="B54" s="11"/>
      <c r="C54" s="11">
        <f>'BOR-CRSS (6 scenarios) '!B17/1000</f>
        <v>4.8725452258551156</v>
      </c>
      <c r="D54" s="11">
        <f>'BOR-CRSS (6 scenarios) '!E17/1000</f>
        <v>4.7568714892598729</v>
      </c>
      <c r="E54" s="11">
        <f>'BOR-CRSS (6 scenarios) '!H17/1000</f>
        <v>4.9063929839435536</v>
      </c>
      <c r="F54" s="11">
        <f>'BOR-CRSS (6 scenarios) '!K17/1000</f>
        <v>4.8567546767014163</v>
      </c>
      <c r="G54" s="11">
        <f>'BOR-CRSS (6 scenarios) '!N17/1000</f>
        <v>4.7833908174347437</v>
      </c>
      <c r="H54" s="11">
        <f>'BOR-CRSS (6 scenarios) '!Q17/1000</f>
        <v>4.8802641618970011</v>
      </c>
      <c r="I54" s="11"/>
      <c r="J54" s="11">
        <f>'BOR 1984'!B41/1000</f>
        <v>5.0049999999999999</v>
      </c>
      <c r="K54" s="11">
        <f>'UCRC 2007'!B13/1000</f>
        <v>5.0259999999999998</v>
      </c>
      <c r="L54" s="11">
        <f>'UCRC 2016'!B3/1000</f>
        <v>4.7530000000000001</v>
      </c>
      <c r="M54" s="11">
        <f>'UCRC 1999'!B25/1000</f>
        <v>4.8550000000000004</v>
      </c>
      <c r="N54" s="11">
        <f>'UCRC 1996'!B22/1000</f>
        <v>4.6100000000000003</v>
      </c>
      <c r="O54" s="11"/>
      <c r="P54" s="11"/>
      <c r="Q54" s="11">
        <f t="shared" si="3"/>
        <v>4.7568714892598729</v>
      </c>
      <c r="R54" s="11">
        <f t="shared" si="4"/>
        <v>4.9063929839435536</v>
      </c>
      <c r="S54" s="11">
        <f t="shared" si="0"/>
        <v>4.6100000000000003</v>
      </c>
      <c r="T54" s="11">
        <f t="shared" si="1"/>
        <v>5.0259999999999998</v>
      </c>
      <c r="U54" s="11">
        <f t="shared" si="2"/>
        <v>4.6100000000000003</v>
      </c>
    </row>
    <row r="55" spans="1:21" x14ac:dyDescent="0.3">
      <c r="A55" s="1">
        <v>2021</v>
      </c>
      <c r="B55" s="11"/>
      <c r="C55" s="11">
        <f>'BOR-CRSS (6 scenarios) '!B18/1000</f>
        <v>4.8960095088551148</v>
      </c>
      <c r="D55" s="11">
        <f>'BOR-CRSS (6 scenarios) '!E18/1000</f>
        <v>4.7769368766003373</v>
      </c>
      <c r="E55" s="11">
        <f>'BOR-CRSS (6 scenarios) '!H18/1000</f>
        <v>4.9352026065865759</v>
      </c>
      <c r="F55" s="11">
        <f>'BOR-CRSS (6 scenarios) '!K18/1000</f>
        <v>4.881478795140934</v>
      </c>
      <c r="G55" s="11">
        <f>'BOR-CRSS (6 scenarios) '!N18/1000</f>
        <v>4.7962210540655024</v>
      </c>
      <c r="H55" s="11">
        <f>'BOR-CRSS (6 scenarios) '!Q18/1000</f>
        <v>4.9103122161410511</v>
      </c>
      <c r="I55" s="11"/>
      <c r="J55" s="11">
        <f>'BOR 1984'!B42/1000</f>
        <v>5.0143999999999993</v>
      </c>
      <c r="K55" s="11">
        <f>'UCRC 2007'!B14/1000</f>
        <v>5.0510999999999999</v>
      </c>
      <c r="L55" s="11">
        <f>'UCRC 2016'!B4/1000</f>
        <v>4.774</v>
      </c>
      <c r="M55" s="11">
        <f>'UCRC 1999'!B26/1000</f>
        <v>4.8689999999999998</v>
      </c>
      <c r="N55" s="11">
        <f>'UCRC 1996'!B23/1000</f>
        <v>4.6239999999999997</v>
      </c>
      <c r="O55" s="11"/>
      <c r="P55" s="11"/>
      <c r="Q55" s="11">
        <f t="shared" si="3"/>
        <v>4.7769368766003373</v>
      </c>
      <c r="R55" s="11">
        <f t="shared" si="4"/>
        <v>4.9352026065865759</v>
      </c>
      <c r="S55" s="11">
        <f t="shared" si="0"/>
        <v>4.6239999999999997</v>
      </c>
      <c r="T55" s="11">
        <f t="shared" si="1"/>
        <v>5.0510999999999999</v>
      </c>
      <c r="U55" s="11">
        <f t="shared" si="2"/>
        <v>4.6239999999999997</v>
      </c>
    </row>
    <row r="56" spans="1:21" x14ac:dyDescent="0.3">
      <c r="A56" s="1">
        <v>2022</v>
      </c>
      <c r="B56" s="11"/>
      <c r="C56" s="11">
        <f>'BOR-CRSS (6 scenarios) '!B19/1000</f>
        <v>4.9194737918551148</v>
      </c>
      <c r="D56" s="11">
        <f>'BOR-CRSS (6 scenarios) '!E19/1000</f>
        <v>4.7970022639408052</v>
      </c>
      <c r="E56" s="11">
        <f>'BOR-CRSS (6 scenarios) '!H19/1000</f>
        <v>4.9640125662302834</v>
      </c>
      <c r="F56" s="11">
        <f>'BOR-CRSS (6 scenarios) '!K19/1000</f>
        <v>4.9062032505811333</v>
      </c>
      <c r="G56" s="11">
        <f>'BOR-CRSS (6 scenarios) '!N19/1000</f>
        <v>4.8090512906962584</v>
      </c>
      <c r="H56" s="11">
        <f>'BOR-CRSS (6 scenarios) '!Q19/1000</f>
        <v>4.9403606073857791</v>
      </c>
      <c r="I56" s="11"/>
      <c r="J56" s="11">
        <f>'BOR 1984'!B43/1000</f>
        <v>5.0237999999999996</v>
      </c>
      <c r="K56" s="11">
        <f>'UCRC 2007'!B15/1000</f>
        <v>5.0762000000000009</v>
      </c>
      <c r="L56" s="11">
        <f>'UCRC 2016'!B5/1000</f>
        <v>4.7949999999999999</v>
      </c>
      <c r="M56" s="11">
        <f>'UCRC 1999'!B27/1000</f>
        <v>4.883</v>
      </c>
      <c r="N56" s="11">
        <f>'UCRC 1996'!B24/1000</f>
        <v>4.6379999999999999</v>
      </c>
      <c r="O56" s="11"/>
      <c r="P56" s="11"/>
      <c r="Q56" s="11">
        <f t="shared" si="3"/>
        <v>4.7970022639408052</v>
      </c>
      <c r="R56" s="11">
        <f t="shared" si="4"/>
        <v>4.9640125662302834</v>
      </c>
      <c r="S56" s="11">
        <f t="shared" si="0"/>
        <v>4.6379999999999999</v>
      </c>
      <c r="T56" s="11">
        <f t="shared" si="1"/>
        <v>5.0762000000000009</v>
      </c>
      <c r="U56" s="11">
        <f t="shared" si="2"/>
        <v>4.6379999999999999</v>
      </c>
    </row>
    <row r="57" spans="1:21" x14ac:dyDescent="0.3">
      <c r="A57" s="1">
        <v>2023</v>
      </c>
      <c r="B57" s="11"/>
      <c r="C57" s="11">
        <f>'BOR-CRSS (6 scenarios) '!B20/1000</f>
        <v>4.9429380748551157</v>
      </c>
      <c r="D57" s="11">
        <f>'BOR-CRSS (6 scenarios) '!E20/1000</f>
        <v>4.8170676512812713</v>
      </c>
      <c r="E57" s="11">
        <f>'BOR-CRSS (6 scenarios) '!H20/1000</f>
        <v>4.9928225258739909</v>
      </c>
      <c r="F57" s="11">
        <f>'BOR-CRSS (6 scenarios) '!K20/1000</f>
        <v>4.9309277060213326</v>
      </c>
      <c r="G57" s="11">
        <f>'BOR-CRSS (6 scenarios) '!N20/1000</f>
        <v>4.821881527327017</v>
      </c>
      <c r="H57" s="11">
        <f>'BOR-CRSS (6 scenarios) '!Q20/1000</f>
        <v>4.970408998630508</v>
      </c>
      <c r="I57" s="11"/>
      <c r="J57" s="11">
        <f>'BOR 1984'!B44/1000</f>
        <v>5.033199999999999</v>
      </c>
      <c r="K57" s="11">
        <f>'UCRC 2007'!B16/1000</f>
        <v>5.1013000000000011</v>
      </c>
      <c r="L57" s="11">
        <f>'UCRC 2016'!B6/1000</f>
        <v>4.8159999999999998</v>
      </c>
      <c r="M57" s="11">
        <f>'UCRC 1999'!B28/1000</f>
        <v>4.8970000000000002</v>
      </c>
      <c r="N57" s="11">
        <f>'UCRC 1996'!B25/1000</f>
        <v>4.6520000000000001</v>
      </c>
      <c r="O57" s="11"/>
      <c r="P57" s="11"/>
      <c r="Q57" s="11">
        <f t="shared" si="3"/>
        <v>4.8170676512812713</v>
      </c>
      <c r="R57" s="11">
        <f t="shared" si="4"/>
        <v>4.9928225258739909</v>
      </c>
      <c r="S57" s="11">
        <f t="shared" si="0"/>
        <v>4.6520000000000001</v>
      </c>
      <c r="T57" s="11">
        <f t="shared" si="1"/>
        <v>5.1013000000000011</v>
      </c>
      <c r="U57" s="11">
        <f t="shared" si="2"/>
        <v>4.6520000000000001</v>
      </c>
    </row>
    <row r="58" spans="1:21" x14ac:dyDescent="0.3">
      <c r="A58" s="1">
        <v>2024</v>
      </c>
      <c r="B58" s="11"/>
      <c r="C58" s="11">
        <f>'BOR-CRSS (6 scenarios) '!B21/1000</f>
        <v>4.9664023578551157</v>
      </c>
      <c r="D58" s="11">
        <f>'BOR-CRSS (6 scenarios) '!E21/1000</f>
        <v>4.8371330386217393</v>
      </c>
      <c r="E58" s="11">
        <f>'BOR-CRSS (6 scenarios) '!H21/1000</f>
        <v>5.0216324855176975</v>
      </c>
      <c r="F58" s="11">
        <f>'BOR-CRSS (6 scenarios) '!K21/1000</f>
        <v>4.9556521614615319</v>
      </c>
      <c r="G58" s="11">
        <f>'BOR-CRSS (6 scenarios) '!N21/1000</f>
        <v>4.8347117639577757</v>
      </c>
      <c r="H58" s="11">
        <f>'BOR-CRSS (6 scenarios) '!Q21/1000</f>
        <v>5.0004573898752378</v>
      </c>
      <c r="I58" s="11"/>
      <c r="J58" s="11">
        <f>'BOR 1984'!B45/1000</f>
        <v>5.0425999999999984</v>
      </c>
      <c r="K58" s="11">
        <f>'UCRC 2007'!B17/1000</f>
        <v>5.1264000000000012</v>
      </c>
      <c r="L58" s="11">
        <f>'UCRC 2016'!B7/1000</f>
        <v>4.8369999999999997</v>
      </c>
      <c r="M58" s="11">
        <f>'UCRC 1999'!B29/1000</f>
        <v>4.9109999999999996</v>
      </c>
      <c r="N58" s="11">
        <f>'UCRC 1996'!B26/1000</f>
        <v>4.6660000000000004</v>
      </c>
      <c r="O58" s="11"/>
      <c r="P58" s="11"/>
      <c r="Q58" s="11">
        <f t="shared" si="3"/>
        <v>4.8347117639577757</v>
      </c>
      <c r="R58" s="11">
        <f t="shared" si="4"/>
        <v>5.0216324855176975</v>
      </c>
      <c r="S58" s="11">
        <f t="shared" si="0"/>
        <v>4.6660000000000004</v>
      </c>
      <c r="T58" s="11">
        <f t="shared" si="1"/>
        <v>5.1264000000000012</v>
      </c>
      <c r="U58" s="11">
        <f t="shared" si="2"/>
        <v>4.6660000000000004</v>
      </c>
    </row>
    <row r="59" spans="1:21" x14ac:dyDescent="0.3">
      <c r="A59" s="1">
        <v>2025</v>
      </c>
      <c r="B59" s="11"/>
      <c r="C59" s="11">
        <f>'BOR-CRSS (6 scenarios) '!B22/1000</f>
        <v>4.9898666408551149</v>
      </c>
      <c r="D59" s="11">
        <f>'BOR-CRSS (6 scenarios) '!E22/1000</f>
        <v>4.8571984259622063</v>
      </c>
      <c r="E59" s="11">
        <f>'BOR-CRSS (6 scenarios) '!H22/1000</f>
        <v>5.0504424451624033</v>
      </c>
      <c r="F59" s="11">
        <f>'BOR-CRSS (6 scenarios) '!K22/1000</f>
        <v>4.9803766169027313</v>
      </c>
      <c r="G59" s="11">
        <f>'BOR-CRSS (6 scenarios) '!N22/1000</f>
        <v>4.8475420005885317</v>
      </c>
      <c r="H59" s="11">
        <f>'BOR-CRSS (6 scenarios) '!Q22/1000</f>
        <v>5.0305057811209677</v>
      </c>
      <c r="I59" s="11"/>
      <c r="J59" s="11">
        <f>'BOR 1984'!B46/1000</f>
        <v>5.0519999999999978</v>
      </c>
      <c r="K59" s="11">
        <f>'UCRC 2007'!B18/1000</f>
        <v>5.1515000000000022</v>
      </c>
      <c r="L59" s="11">
        <f>'UCRC 2016'!B8/1000</f>
        <v>4.8579999999999997</v>
      </c>
      <c r="M59" s="11">
        <f>'UCRC 1999'!B30/1000</f>
        <v>4.9249999999999998</v>
      </c>
      <c r="N59" s="11">
        <f>'UCRC 1996'!B27/1000</f>
        <v>4.68</v>
      </c>
      <c r="O59" s="11"/>
      <c r="P59" s="11"/>
      <c r="Q59" s="11">
        <f t="shared" si="3"/>
        <v>4.8475420005885317</v>
      </c>
      <c r="R59" s="11">
        <f t="shared" si="4"/>
        <v>5.0504424451624033</v>
      </c>
      <c r="S59" s="11">
        <f t="shared" si="0"/>
        <v>4.68</v>
      </c>
      <c r="T59" s="11">
        <f t="shared" si="1"/>
        <v>5.1515000000000022</v>
      </c>
      <c r="U59" s="11">
        <f t="shared" si="2"/>
        <v>4.68</v>
      </c>
    </row>
    <row r="60" spans="1:21" x14ac:dyDescent="0.3">
      <c r="A60" s="1">
        <v>2026</v>
      </c>
      <c r="B60" s="11"/>
      <c r="C60" s="11">
        <f>'BOR-CRSS (6 scenarios) '!B23/1000</f>
        <v>5.013330923855114</v>
      </c>
      <c r="D60" s="11">
        <f>'BOR-CRSS (6 scenarios) '!E23/1000</f>
        <v>4.8772638133026716</v>
      </c>
      <c r="E60" s="11">
        <f>'BOR-CRSS (6 scenarios) '!H23/1000</f>
        <v>5.0787797669181103</v>
      </c>
      <c r="F60" s="11">
        <f>'BOR-CRSS (6 scenarios) '!K23/1000</f>
        <v>5.0046284344549292</v>
      </c>
      <c r="G60" s="11">
        <f>'BOR-CRSS (6 scenarios) '!N23/1000</f>
        <v>4.8603722372192895</v>
      </c>
      <c r="H60" s="11">
        <f>'BOR-CRSS (6 scenarios) '!Q23/1000</f>
        <v>5.0600815344776962</v>
      </c>
      <c r="I60" s="11"/>
      <c r="J60" s="11">
        <f>'BOR 1984'!B47/1000</f>
        <v>5.0613999999999981</v>
      </c>
      <c r="K60" s="11">
        <f>'UCRC 2007'!B19/1000</f>
        <v>5.1766000000000023</v>
      </c>
      <c r="L60" s="11">
        <f>'UCRC 2016'!B9/1000</f>
        <v>4.8789999999999996</v>
      </c>
      <c r="M60" s="11">
        <f>'UCRC 1999'!B31/1000</f>
        <v>4.9400000000000004</v>
      </c>
      <c r="N60" s="11">
        <f>'UCRC 1996'!B28/1000</f>
        <v>4.6929999999999996</v>
      </c>
      <c r="O60" s="11"/>
      <c r="P60" s="11"/>
      <c r="Q60" s="11">
        <f t="shared" si="3"/>
        <v>4.8603722372192895</v>
      </c>
      <c r="R60" s="11">
        <f t="shared" si="4"/>
        <v>5.0787797669181103</v>
      </c>
      <c r="S60" s="11">
        <f t="shared" si="0"/>
        <v>4.6929999999999996</v>
      </c>
      <c r="T60" s="11">
        <f t="shared" si="1"/>
        <v>5.1766000000000023</v>
      </c>
      <c r="U60" s="11">
        <f t="shared" si="2"/>
        <v>4.6929999999999996</v>
      </c>
    </row>
    <row r="61" spans="1:21" x14ac:dyDescent="0.3">
      <c r="A61" s="1">
        <v>2027</v>
      </c>
      <c r="B61" s="11"/>
      <c r="C61" s="11">
        <f>'BOR-CRSS (6 scenarios) '!B24/1000</f>
        <v>5.0367952068551149</v>
      </c>
      <c r="D61" s="11">
        <f>'BOR-CRSS (6 scenarios) '!E24/1000</f>
        <v>4.8973292006431395</v>
      </c>
      <c r="E61" s="11">
        <f>'BOR-CRSS (6 scenarios) '!H24/1000</f>
        <v>5.1071170886738182</v>
      </c>
      <c r="F61" s="11">
        <f>'BOR-CRSS (6 scenarios) '!K24/1000</f>
        <v>5.028880252007129</v>
      </c>
      <c r="G61" s="11">
        <f>'BOR-CRSS (6 scenarios) '!N24/1000</f>
        <v>4.8732024738500463</v>
      </c>
      <c r="H61" s="11">
        <f>'BOR-CRSS (6 scenarios) '!Q24/1000</f>
        <v>5.0896572878344282</v>
      </c>
      <c r="I61" s="11"/>
      <c r="J61" s="11">
        <f>'BOR 1984'!B48/1000</f>
        <v>5.0707999999999975</v>
      </c>
      <c r="K61" s="11">
        <f>'UCRC 2007'!B20/1000</f>
        <v>5.2017000000000024</v>
      </c>
      <c r="L61" s="11">
        <f>'UCRC 2016'!B10/1000</f>
        <v>4.9000000000000004</v>
      </c>
      <c r="M61" s="11">
        <f>'UCRC 1999'!B32/1000</f>
        <v>4.9550000000000001</v>
      </c>
      <c r="N61" s="11">
        <f>'UCRC 1996'!B29/1000</f>
        <v>4.7069999999999999</v>
      </c>
      <c r="O61" s="11"/>
      <c r="P61" s="11"/>
      <c r="Q61" s="11">
        <f t="shared" si="3"/>
        <v>4.8732024738500463</v>
      </c>
      <c r="R61" s="11">
        <f t="shared" si="4"/>
        <v>5.1071170886738182</v>
      </c>
      <c r="S61" s="11">
        <f t="shared" si="0"/>
        <v>4.7069999999999999</v>
      </c>
      <c r="T61" s="11">
        <f t="shared" si="1"/>
        <v>5.2017000000000024</v>
      </c>
      <c r="U61" s="11">
        <f t="shared" si="2"/>
        <v>4.7069999999999999</v>
      </c>
    </row>
    <row r="62" spans="1:21" x14ac:dyDescent="0.3">
      <c r="A62" s="1">
        <v>2028</v>
      </c>
      <c r="B62" s="11"/>
      <c r="C62" s="11">
        <f>'BOR-CRSS (6 scenarios) '!B25/1000</f>
        <v>5.0602594898551159</v>
      </c>
      <c r="D62" s="11">
        <f>'BOR-CRSS (6 scenarios) '!E25/1000</f>
        <v>4.9173945879836065</v>
      </c>
      <c r="E62" s="11">
        <f>'BOR-CRSS (6 scenarios) '!H25/1000</f>
        <v>5.1354544104295234</v>
      </c>
      <c r="F62" s="11">
        <f>'BOR-CRSS (6 scenarios) '!K25/1000</f>
        <v>5.053132069559326</v>
      </c>
      <c r="G62" s="11">
        <f>'BOR-CRSS (6 scenarios) '!N25/1000</f>
        <v>4.8860327104808041</v>
      </c>
      <c r="H62" s="11">
        <f>'BOR-CRSS (6 scenarios) '!Q25/1000</f>
        <v>5.1192330411911549</v>
      </c>
      <c r="I62" s="11"/>
      <c r="J62" s="11">
        <f>'BOR 1984'!B49/1000</f>
        <v>5.0801999999999969</v>
      </c>
      <c r="K62" s="11">
        <f>'UCRC 2007'!B21/1000</f>
        <v>5.2268000000000026</v>
      </c>
      <c r="L62" s="11">
        <f>'UCRC 2016'!B11/1000</f>
        <v>4.9210000000000003</v>
      </c>
      <c r="M62" s="11">
        <f>'UCRC 1999'!B33/1000</f>
        <v>4.9710000000000001</v>
      </c>
      <c r="N62" s="11">
        <f>'UCRC 1996'!B30/1000</f>
        <v>4.7210000000000001</v>
      </c>
      <c r="O62" s="11"/>
      <c r="P62" s="11"/>
      <c r="Q62" s="11">
        <f t="shared" si="3"/>
        <v>4.8860327104808041</v>
      </c>
      <c r="R62" s="11">
        <f t="shared" si="4"/>
        <v>5.1354544104295234</v>
      </c>
      <c r="S62" s="11">
        <f t="shared" si="0"/>
        <v>4.7210000000000001</v>
      </c>
      <c r="T62" s="11">
        <f t="shared" si="1"/>
        <v>5.2268000000000026</v>
      </c>
      <c r="U62" s="11">
        <f t="shared" si="2"/>
        <v>4.7210000000000001</v>
      </c>
    </row>
    <row r="63" spans="1:21" x14ac:dyDescent="0.3">
      <c r="A63" s="1">
        <v>2029</v>
      </c>
      <c r="B63" s="11"/>
      <c r="C63" s="11">
        <f>'BOR-CRSS (6 scenarios) '!B26/1000</f>
        <v>5.083723772855115</v>
      </c>
      <c r="D63" s="11">
        <f>'BOR-CRSS (6 scenarios) '!E26/1000</f>
        <v>4.9374599753240735</v>
      </c>
      <c r="E63" s="11">
        <f>'BOR-CRSS (6 scenarios) '!H26/1000</f>
        <v>5.1637917321852314</v>
      </c>
      <c r="F63" s="11">
        <f>'BOR-CRSS (6 scenarios) '!K26/1000</f>
        <v>5.0773838871115267</v>
      </c>
      <c r="G63" s="11">
        <f>'BOR-CRSS (6 scenarios) '!N26/1000</f>
        <v>4.898862947111561</v>
      </c>
      <c r="H63" s="11">
        <f>'BOR-CRSS (6 scenarios) '!Q26/1000</f>
        <v>5.1488087945478842</v>
      </c>
      <c r="I63" s="11"/>
      <c r="J63" s="11">
        <f>'BOR 1984'!B50/1000</f>
        <v>5.0895999999999963</v>
      </c>
      <c r="K63" s="11">
        <f>'UCRC 2007'!B22/1000</f>
        <v>5.2519000000000036</v>
      </c>
      <c r="L63" s="11">
        <f>'UCRC 2016'!B12/1000</f>
        <v>4.9420000000000002</v>
      </c>
      <c r="M63" s="11">
        <f>'UCRC 1999'!B34/1000</f>
        <v>4.9859999999999998</v>
      </c>
      <c r="N63" s="11">
        <f>'UCRC 1996'!B31/1000</f>
        <v>4.7350000000000003</v>
      </c>
      <c r="O63" s="11"/>
      <c r="P63" s="11"/>
      <c r="Q63" s="11">
        <f t="shared" si="3"/>
        <v>4.898862947111561</v>
      </c>
      <c r="R63" s="11">
        <f t="shared" si="4"/>
        <v>5.1637917321852314</v>
      </c>
      <c r="S63" s="11">
        <f t="shared" si="0"/>
        <v>4.7350000000000003</v>
      </c>
      <c r="T63" s="11">
        <f t="shared" si="1"/>
        <v>5.2519000000000036</v>
      </c>
      <c r="U63" s="11">
        <f t="shared" si="2"/>
        <v>4.7350000000000003</v>
      </c>
    </row>
    <row r="64" spans="1:21" x14ac:dyDescent="0.3">
      <c r="A64" s="1">
        <v>2030</v>
      </c>
      <c r="B64" s="11"/>
      <c r="C64" s="11">
        <f>'BOR-CRSS (6 scenarios) '!B27/1000</f>
        <v>5.1121880558551149</v>
      </c>
      <c r="D64" s="11">
        <f>'BOR-CRSS (6 scenarios) '!E27/1000</f>
        <v>4.9575253626645397</v>
      </c>
      <c r="E64" s="11">
        <f>'BOR-CRSS (6 scenarios) '!H27/1000</f>
        <v>5.1921290539409375</v>
      </c>
      <c r="F64" s="11">
        <f>'BOR-CRSS (6 scenarios) '!K27/1000</f>
        <v>5.1016357046637228</v>
      </c>
      <c r="G64" s="11">
        <f>'BOR-CRSS (6 scenarios) '!N27/1000</f>
        <v>4.9116931837423179</v>
      </c>
      <c r="H64" s="11">
        <f>'BOR-CRSS (6 scenarios) '!Q27/1000</f>
        <v>5.1783845479046118</v>
      </c>
      <c r="I64" s="11"/>
      <c r="J64" s="11">
        <f>'BOR 1984'!B51/1000</f>
        <v>5.0990000000000002</v>
      </c>
      <c r="K64" s="11">
        <f>'UCRC 2007'!B23/1000</f>
        <v>5.2770000000000001</v>
      </c>
      <c r="L64" s="11">
        <f>'UCRC 2016'!B13/1000</f>
        <v>4.9630000000000001</v>
      </c>
      <c r="M64" s="11">
        <f>'UCRC 1999'!B35/1000</f>
        <v>5.0289999999999999</v>
      </c>
      <c r="N64" s="11">
        <f>'UCRC 1996'!B32/1000</f>
        <v>4.7489999999999997</v>
      </c>
      <c r="O64" s="11"/>
      <c r="P64" s="11"/>
      <c r="Q64" s="11">
        <f t="shared" si="3"/>
        <v>4.9116931837423179</v>
      </c>
      <c r="R64" s="11">
        <f t="shared" si="4"/>
        <v>5.1921290539409375</v>
      </c>
      <c r="S64" s="11">
        <f t="shared" si="0"/>
        <v>4.7489999999999997</v>
      </c>
      <c r="T64" s="11">
        <f t="shared" si="1"/>
        <v>5.2770000000000001</v>
      </c>
      <c r="U64" s="11">
        <f t="shared" si="2"/>
        <v>4.7489999999999997</v>
      </c>
    </row>
    <row r="65" spans="1:21" x14ac:dyDescent="0.3">
      <c r="A65" s="1">
        <v>2031</v>
      </c>
      <c r="B65" s="11"/>
      <c r="C65" s="11">
        <f>'BOR-CRSS (6 scenarios) '!B28/1000</f>
        <v>5.1350023398551148</v>
      </c>
      <c r="D65" s="11">
        <f>'BOR-CRSS (6 scenarios) '!E28/1000</f>
        <v>4.9764518416543861</v>
      </c>
      <c r="E65" s="11">
        <f>'BOR-CRSS (6 scenarios) '!H28/1000</f>
        <v>5.2196921397754394</v>
      </c>
      <c r="F65" s="11">
        <f>'BOR-CRSS (6 scenarios) '!K28/1000</f>
        <v>5.1252612298153197</v>
      </c>
      <c r="G65" s="11">
        <f>'BOR-CRSS (6 scenarios) '!N28/1000</f>
        <v>4.9232845120224553</v>
      </c>
      <c r="H65" s="11">
        <f>'BOR-CRSS (6 scenarios) '!Q28/1000</f>
        <v>5.20733400886074</v>
      </c>
      <c r="I65" s="11"/>
      <c r="J65" s="11">
        <f>'BOR 1984'!B52/1000</f>
        <v>5.1171000000000006</v>
      </c>
      <c r="K65" s="11">
        <f>'UCRC 2007'!B24/1000</f>
        <v>5.2907000000000002</v>
      </c>
      <c r="L65" s="11">
        <f>'UCRC 2016'!B14/1000</f>
        <v>4.9832000000000001</v>
      </c>
      <c r="M65" s="11">
        <f>'UCRC 1999'!B36/1000</f>
        <v>5.04</v>
      </c>
      <c r="N65" s="11">
        <f>'UCRC 1996'!B33/1000</f>
        <v>4.766</v>
      </c>
      <c r="O65" s="11"/>
      <c r="P65" s="11"/>
      <c r="Q65" s="11">
        <f t="shared" si="3"/>
        <v>4.9232845120224553</v>
      </c>
      <c r="R65" s="11">
        <f t="shared" si="4"/>
        <v>5.2196921397754394</v>
      </c>
      <c r="S65" s="11">
        <f t="shared" si="0"/>
        <v>4.766</v>
      </c>
      <c r="T65" s="11">
        <f t="shared" si="1"/>
        <v>5.2907000000000002</v>
      </c>
      <c r="U65" s="11">
        <f t="shared" si="2"/>
        <v>4.766</v>
      </c>
    </row>
    <row r="66" spans="1:21" x14ac:dyDescent="0.3">
      <c r="A66" s="1">
        <v>2032</v>
      </c>
      <c r="B66" s="11"/>
      <c r="C66" s="11">
        <f>'BOR-CRSS (6 scenarios) '!B29/1000</f>
        <v>5.1578166238551146</v>
      </c>
      <c r="D66" s="11">
        <f>'BOR-CRSS (6 scenarios) '!E29/1000</f>
        <v>4.9953783206442335</v>
      </c>
      <c r="E66" s="11">
        <f>'BOR-CRSS (6 scenarios) '!H29/1000</f>
        <v>5.2472552256099414</v>
      </c>
      <c r="F66" s="11">
        <f>'BOR-CRSS (6 scenarios) '!K29/1000</f>
        <v>5.1488867549669157</v>
      </c>
      <c r="G66" s="11">
        <f>'BOR-CRSS (6 scenarios) '!N29/1000</f>
        <v>4.9348758403025919</v>
      </c>
      <c r="H66" s="11">
        <f>'BOR-CRSS (6 scenarios) '!Q29/1000</f>
        <v>5.2362834698168665</v>
      </c>
      <c r="I66" s="11"/>
      <c r="J66" s="11">
        <f>'BOR 1984'!B53/1000</f>
        <v>5.1352000000000011</v>
      </c>
      <c r="K66" s="11">
        <f>'UCRC 2007'!B25/1000</f>
        <v>5.3043999999999993</v>
      </c>
      <c r="L66" s="11">
        <f>'UCRC 2016'!B15/1000</f>
        <v>5.0034000000000001</v>
      </c>
      <c r="M66" s="11">
        <f>'UCRC 1999'!B37/1000</f>
        <v>5.0519999999999996</v>
      </c>
      <c r="N66" s="11">
        <f>'UCRC 1996'!B34/1000</f>
        <v>4.7839999999999998</v>
      </c>
      <c r="O66" s="11"/>
      <c r="P66" s="11"/>
      <c r="Q66" s="11">
        <f t="shared" si="3"/>
        <v>4.9348758403025919</v>
      </c>
      <c r="R66" s="11">
        <f t="shared" si="4"/>
        <v>5.2472552256099414</v>
      </c>
      <c r="S66" s="11">
        <f t="shared" ref="S66:S94" si="5">MIN(N66,M66,K66,L66)</f>
        <v>4.7839999999999998</v>
      </c>
      <c r="T66" s="11">
        <f t="shared" ref="T66:T94" si="6">MAX(N66,M66,K66,L66)</f>
        <v>5.3043999999999993</v>
      </c>
      <c r="U66" s="11">
        <f t="shared" ref="U66:U94" si="7">MIN(Q66,R66,S66,T66)</f>
        <v>4.7839999999999998</v>
      </c>
    </row>
    <row r="67" spans="1:21" x14ac:dyDescent="0.3">
      <c r="A67" s="1">
        <v>2033</v>
      </c>
      <c r="B67" s="11"/>
      <c r="C67" s="11">
        <f>'BOR-CRSS (6 scenarios) '!B30/1000</f>
        <v>5.1806309078551154</v>
      </c>
      <c r="D67" s="11">
        <f>'BOR-CRSS (6 scenarios) '!E30/1000</f>
        <v>5.0143047996340782</v>
      </c>
      <c r="E67" s="11">
        <f>'BOR-CRSS (6 scenarios) '!H30/1000</f>
        <v>5.2748183114444434</v>
      </c>
      <c r="F67" s="11">
        <f>'BOR-CRSS (6 scenarios) '!K30/1000</f>
        <v>5.1725122801185099</v>
      </c>
      <c r="G67" s="11">
        <f>'BOR-CRSS (6 scenarios) '!N30/1000</f>
        <v>4.9464671685827275</v>
      </c>
      <c r="H67" s="11">
        <f>'BOR-CRSS (6 scenarios) '!Q30/1000</f>
        <v>5.2652329307729904</v>
      </c>
      <c r="I67" s="11"/>
      <c r="J67" s="11">
        <f>'BOR 1984'!B54/1000</f>
        <v>5.1533000000000007</v>
      </c>
      <c r="K67" s="11">
        <f>'UCRC 2007'!B26/1000</f>
        <v>5.3180999999999994</v>
      </c>
      <c r="L67" s="11">
        <f>'UCRC 2016'!B16/1000</f>
        <v>5.0235999999999992</v>
      </c>
      <c r="M67" s="11">
        <f>'UCRC 1999'!B38/1000</f>
        <v>5.0629999999999997</v>
      </c>
      <c r="N67" s="11">
        <f>'UCRC 1996'!B35/1000</f>
        <v>4.8010000000000002</v>
      </c>
      <c r="O67" s="11"/>
      <c r="P67" s="11"/>
      <c r="Q67" s="11">
        <f t="shared" si="3"/>
        <v>4.9464671685827275</v>
      </c>
      <c r="R67" s="11">
        <f t="shared" si="4"/>
        <v>5.2748183114444434</v>
      </c>
      <c r="S67" s="11">
        <f t="shared" si="5"/>
        <v>4.8010000000000002</v>
      </c>
      <c r="T67" s="11">
        <f t="shared" si="6"/>
        <v>5.3180999999999994</v>
      </c>
      <c r="U67" s="11">
        <f t="shared" si="7"/>
        <v>4.8010000000000002</v>
      </c>
    </row>
    <row r="68" spans="1:21" x14ac:dyDescent="0.3">
      <c r="A68" s="1">
        <v>2034</v>
      </c>
      <c r="B68" s="11"/>
      <c r="C68" s="11">
        <f>'BOR-CRSS (6 scenarios) '!B31/1000</f>
        <v>5.2034451918551161</v>
      </c>
      <c r="D68" s="11">
        <f>'BOR-CRSS (6 scenarios) '!E31/1000</f>
        <v>5.0332312786239246</v>
      </c>
      <c r="E68" s="11">
        <f>'BOR-CRSS (6 scenarios) '!H31/1000</f>
        <v>5.3023813972789444</v>
      </c>
      <c r="F68" s="11">
        <f>'BOR-CRSS (6 scenarios) '!K31/1000</f>
        <v>5.1961378052701068</v>
      </c>
      <c r="G68" s="11">
        <f>'BOR-CRSS (6 scenarios) '!N31/1000</f>
        <v>4.9580584968628658</v>
      </c>
      <c r="H68" s="11">
        <f>'BOR-CRSS (6 scenarios) '!Q31/1000</f>
        <v>5.2941823917291195</v>
      </c>
      <c r="I68" s="11"/>
      <c r="J68" s="11">
        <f>'BOR 1984'!B55/1000</f>
        <v>5.1714000000000011</v>
      </c>
      <c r="K68" s="11">
        <f>'UCRC 2007'!B27/1000</f>
        <v>5.3317999999999994</v>
      </c>
      <c r="L68" s="11">
        <f>'UCRC 2016'!B17/1000</f>
        <v>5.0437999999999992</v>
      </c>
      <c r="M68" s="11">
        <f>'UCRC 1999'!B39/1000</f>
        <v>5.0750000000000002</v>
      </c>
      <c r="N68" s="11">
        <f>'UCRC 1996'!B36/1000</f>
        <v>4.8179999999999996</v>
      </c>
      <c r="O68" s="11"/>
      <c r="P68" s="11"/>
      <c r="Q68" s="11">
        <f t="shared" si="3"/>
        <v>4.9580584968628658</v>
      </c>
      <c r="R68" s="11">
        <f t="shared" si="4"/>
        <v>5.3023813972789444</v>
      </c>
      <c r="S68" s="11">
        <f t="shared" si="5"/>
        <v>4.8179999999999996</v>
      </c>
      <c r="T68" s="11">
        <f t="shared" si="6"/>
        <v>5.3317999999999994</v>
      </c>
      <c r="U68" s="11">
        <f t="shared" si="7"/>
        <v>4.8179999999999996</v>
      </c>
    </row>
    <row r="69" spans="1:21" x14ac:dyDescent="0.3">
      <c r="A69" s="1">
        <v>2035</v>
      </c>
      <c r="B69" s="11"/>
      <c r="C69" s="11">
        <f>'BOR-CRSS (6 scenarios) '!B32/1000</f>
        <v>5.2262594758551151</v>
      </c>
      <c r="D69" s="11">
        <f>'BOR-CRSS (6 scenarios) '!E32/1000</f>
        <v>5.0521577576137719</v>
      </c>
      <c r="E69" s="11">
        <f>'BOR-CRSS (6 scenarios) '!H32/1000</f>
        <v>5.3299444831134473</v>
      </c>
      <c r="F69" s="11">
        <f>'BOR-CRSS (6 scenarios) '!K32/1000</f>
        <v>5.2197633304217002</v>
      </c>
      <c r="G69" s="11">
        <f>'BOR-CRSS (6 scenarios) '!N32/1000</f>
        <v>4.9696498251430006</v>
      </c>
      <c r="H69" s="11">
        <f>'BOR-CRSS (6 scenarios) '!Q32/1000</f>
        <v>5.3231318526852442</v>
      </c>
      <c r="I69" s="11"/>
      <c r="J69" s="11">
        <f>'BOR 1984'!B56/1000</f>
        <v>5.1895000000000016</v>
      </c>
      <c r="K69" s="11">
        <f>'UCRC 2007'!B28/1000</f>
        <v>5.3454999999999995</v>
      </c>
      <c r="L69" s="11">
        <f>'UCRC 2016'!B18/1000</f>
        <v>5.0639999999999992</v>
      </c>
      <c r="M69" s="11">
        <f>'UCRC 1999'!B40/1000</f>
        <v>5.0860000000000003</v>
      </c>
      <c r="N69" s="11">
        <f>'UCRC 1996'!B37/1000</f>
        <v>4.8360000000000003</v>
      </c>
      <c r="O69" s="11"/>
      <c r="P69" s="11"/>
      <c r="Q69" s="11">
        <f t="shared" si="3"/>
        <v>4.9696498251430006</v>
      </c>
      <c r="R69" s="11">
        <f t="shared" si="4"/>
        <v>5.3299444831134473</v>
      </c>
      <c r="S69" s="11">
        <f t="shared" si="5"/>
        <v>4.8360000000000003</v>
      </c>
      <c r="T69" s="11">
        <f t="shared" si="6"/>
        <v>5.3454999999999995</v>
      </c>
      <c r="U69" s="11">
        <f t="shared" si="7"/>
        <v>4.8360000000000003</v>
      </c>
    </row>
    <row r="70" spans="1:21" x14ac:dyDescent="0.3">
      <c r="A70" s="1">
        <v>2036</v>
      </c>
      <c r="B70" s="11"/>
      <c r="C70" s="11">
        <f>'BOR-CRSS (6 scenarios) '!B33/1000</f>
        <v>5.2420947098551149</v>
      </c>
      <c r="D70" s="11">
        <f>'BOR-CRSS (6 scenarios) '!E33/1000</f>
        <v>5.0667333303701305</v>
      </c>
      <c r="E70" s="11">
        <f>'BOR-CRSS (6 scenarios) '!H33/1000</f>
        <v>5.3697232493734957</v>
      </c>
      <c r="F70" s="11">
        <f>'BOR-CRSS (6 scenarios) '!K33/1000</f>
        <v>5.2461833673531713</v>
      </c>
      <c r="G70" s="11">
        <f>'BOR-CRSS (6 scenarios) '!N33/1000</f>
        <v>4.97970710713013</v>
      </c>
      <c r="H70" s="11">
        <f>'BOR-CRSS (6 scenarios) '!Q33/1000</f>
        <v>5.3479725188778016</v>
      </c>
      <c r="I70" s="11"/>
      <c r="J70" s="11">
        <f>'BOR 1984'!B57/1000</f>
        <v>5.207600000000002</v>
      </c>
      <c r="K70" s="11">
        <f>'UCRC 2007'!B29/1000</f>
        <v>5.3591999999999986</v>
      </c>
      <c r="L70" s="11">
        <f>'UCRC 2016'!B19/1000</f>
        <v>5.0841999999999992</v>
      </c>
      <c r="M70" s="11">
        <f>'UCRC 1999'!B41/1000</f>
        <v>5.0970000000000004</v>
      </c>
      <c r="N70" s="11">
        <f>'UCRC 1996'!B38/1000</f>
        <v>4.8529999999999998</v>
      </c>
      <c r="O70" s="11"/>
      <c r="P70" s="11"/>
      <c r="Q70" s="11">
        <f t="shared" si="3"/>
        <v>4.97970710713013</v>
      </c>
      <c r="R70" s="11">
        <f t="shared" si="4"/>
        <v>5.3697232493734957</v>
      </c>
      <c r="S70" s="11">
        <f t="shared" si="5"/>
        <v>4.8529999999999998</v>
      </c>
      <c r="T70" s="11">
        <f t="shared" si="6"/>
        <v>5.3591999999999986</v>
      </c>
      <c r="U70" s="11">
        <f t="shared" si="7"/>
        <v>4.8529999999999998</v>
      </c>
    </row>
    <row r="71" spans="1:21" x14ac:dyDescent="0.3">
      <c r="A71" s="1">
        <v>2037</v>
      </c>
      <c r="B71" s="11"/>
      <c r="C71" s="11">
        <f>'BOR-CRSS (6 scenarios) '!B34/1000</f>
        <v>5.257929943855113</v>
      </c>
      <c r="D71" s="11">
        <f>'BOR-CRSS (6 scenarios) '!E34/1000</f>
        <v>5.08130890312649</v>
      </c>
      <c r="E71" s="11">
        <f>'BOR-CRSS (6 scenarios) '!H34/1000</f>
        <v>5.4095020156335432</v>
      </c>
      <c r="F71" s="11">
        <f>'BOR-CRSS (6 scenarios) '!K34/1000</f>
        <v>5.2726034042846406</v>
      </c>
      <c r="G71" s="11">
        <f>'BOR-CRSS (6 scenarios) '!N34/1000</f>
        <v>4.9897643891172576</v>
      </c>
      <c r="H71" s="11">
        <f>'BOR-CRSS (6 scenarios) '!Q34/1000</f>
        <v>5.3728131850703598</v>
      </c>
      <c r="I71" s="11"/>
      <c r="J71" s="11">
        <f>'BOR 1984'!B58/1000</f>
        <v>5.2257000000000025</v>
      </c>
      <c r="K71" s="11">
        <f>'UCRC 2007'!B30/1000</f>
        <v>5.3728999999999987</v>
      </c>
      <c r="L71" s="11">
        <f>'UCRC 2016'!B20/1000</f>
        <v>5.1043999999999992</v>
      </c>
      <c r="M71" s="11">
        <f>'UCRC 1999'!B42/1000</f>
        <v>5.109</v>
      </c>
      <c r="N71" s="11">
        <f>'UCRC 1996'!B39/1000</f>
        <v>4.87</v>
      </c>
      <c r="O71" s="11"/>
      <c r="P71" s="11"/>
      <c r="Q71" s="11">
        <f t="shared" si="3"/>
        <v>4.9897643891172576</v>
      </c>
      <c r="R71" s="11">
        <f t="shared" si="4"/>
        <v>5.4095020156335432</v>
      </c>
      <c r="S71" s="11">
        <f t="shared" si="5"/>
        <v>4.87</v>
      </c>
      <c r="T71" s="11">
        <f t="shared" si="6"/>
        <v>5.3728999999999987</v>
      </c>
      <c r="U71" s="11">
        <f t="shared" si="7"/>
        <v>4.87</v>
      </c>
    </row>
    <row r="72" spans="1:21" x14ac:dyDescent="0.3">
      <c r="A72" s="1">
        <v>2038</v>
      </c>
      <c r="B72" s="11"/>
      <c r="C72" s="11">
        <f>'BOR-CRSS (6 scenarios) '!B35/1000</f>
        <v>5.2737651778551138</v>
      </c>
      <c r="D72" s="11">
        <f>'BOR-CRSS (6 scenarios) '!E35/1000</f>
        <v>5.0958844758828512</v>
      </c>
      <c r="E72" s="11">
        <f>'BOR-CRSS (6 scenarios) '!H35/1000</f>
        <v>5.4492807818935933</v>
      </c>
      <c r="F72" s="11">
        <f>'BOR-CRSS (6 scenarios) '!K35/1000</f>
        <v>5.299023441216109</v>
      </c>
      <c r="G72" s="11">
        <f>'BOR-CRSS (6 scenarios) '!N35/1000</f>
        <v>4.9998216711043844</v>
      </c>
      <c r="H72" s="11">
        <f>'BOR-CRSS (6 scenarios) '!Q35/1000</f>
        <v>5.3976538512629171</v>
      </c>
      <c r="I72" s="11"/>
      <c r="J72" s="11">
        <f>'BOR 1984'!B59/1000</f>
        <v>5.2438000000000029</v>
      </c>
      <c r="K72" s="11">
        <f>'UCRC 2007'!B31/1000</f>
        <v>5.3865999999999987</v>
      </c>
      <c r="L72" s="11">
        <f>'UCRC 2016'!B21/1000</f>
        <v>5.1245999999999983</v>
      </c>
      <c r="M72" s="11">
        <f>'UCRC 1999'!B43/1000</f>
        <v>5.12</v>
      </c>
      <c r="N72" s="11">
        <f>'UCRC 1996'!B40/1000</f>
        <v>4.8869999999999996</v>
      </c>
      <c r="O72" s="11"/>
      <c r="P72" s="11"/>
      <c r="Q72" s="11">
        <f t="shared" si="3"/>
        <v>4.9998216711043844</v>
      </c>
      <c r="R72" s="11">
        <f t="shared" si="4"/>
        <v>5.4492807818935933</v>
      </c>
      <c r="S72" s="11">
        <f t="shared" si="5"/>
        <v>4.8869999999999996</v>
      </c>
      <c r="T72" s="11">
        <f t="shared" si="6"/>
        <v>5.3865999999999987</v>
      </c>
      <c r="U72" s="11">
        <f t="shared" si="7"/>
        <v>4.8869999999999996</v>
      </c>
    </row>
    <row r="73" spans="1:21" x14ac:dyDescent="0.3">
      <c r="A73" s="1">
        <v>2039</v>
      </c>
      <c r="B73" s="11"/>
      <c r="C73" s="11">
        <f>'BOR-CRSS (6 scenarios) '!B36/1000</f>
        <v>5.2896004118551154</v>
      </c>
      <c r="D73" s="11">
        <f>'BOR-CRSS (6 scenarios) '!E36/1000</f>
        <v>5.1104600486392124</v>
      </c>
      <c r="E73" s="11">
        <f>'BOR-CRSS (6 scenarios) '!H36/1000</f>
        <v>5.4890595481536417</v>
      </c>
      <c r="F73" s="11">
        <f>'BOR-CRSS (6 scenarios) '!K36/1000</f>
        <v>5.3254434781475775</v>
      </c>
      <c r="G73" s="11">
        <f>'BOR-CRSS (6 scenarios) '!N36/1000</f>
        <v>5.0098789530915138</v>
      </c>
      <c r="H73" s="11">
        <f>'BOR-CRSS (6 scenarios) '!Q36/1000</f>
        <v>5.4224945174554744</v>
      </c>
      <c r="I73" s="11"/>
      <c r="J73" s="11">
        <f>'BOR 1984'!B60/1000</f>
        <v>5.2619000000000034</v>
      </c>
      <c r="K73" s="11">
        <f>'UCRC 2007'!B32/1000</f>
        <v>5.4002999999999988</v>
      </c>
      <c r="L73" s="11">
        <f>'UCRC 2016'!B22/1000</f>
        <v>5.1447999999999983</v>
      </c>
      <c r="M73" s="11">
        <f>'UCRC 1999'!B44/1000</f>
        <v>5.1319999999999997</v>
      </c>
      <c r="N73" s="11">
        <f>'UCRC 1996'!B41/1000</f>
        <v>4.9050000000000002</v>
      </c>
      <c r="O73" s="11"/>
      <c r="P73" s="11"/>
      <c r="Q73" s="11">
        <f t="shared" si="3"/>
        <v>5.0098789530915138</v>
      </c>
      <c r="R73" s="11">
        <f t="shared" si="4"/>
        <v>5.4890595481536417</v>
      </c>
      <c r="S73" s="11">
        <f t="shared" si="5"/>
        <v>4.9050000000000002</v>
      </c>
      <c r="T73" s="11">
        <f t="shared" si="6"/>
        <v>5.4002999999999988</v>
      </c>
      <c r="U73" s="11">
        <f t="shared" si="7"/>
        <v>4.9050000000000002</v>
      </c>
    </row>
    <row r="74" spans="1:21" x14ac:dyDescent="0.3">
      <c r="A74" s="1">
        <v>2040</v>
      </c>
      <c r="B74" s="11"/>
      <c r="C74" s="11">
        <f>'BOR-CRSS (6 scenarios) '!B37/1000</f>
        <v>5.3054356458551144</v>
      </c>
      <c r="D74" s="11">
        <f>'BOR-CRSS (6 scenarios) '!E37/1000</f>
        <v>5.1250356213955728</v>
      </c>
      <c r="E74" s="11">
        <f>'BOR-CRSS (6 scenarios) '!H37/1000</f>
        <v>5.5288383144136928</v>
      </c>
      <c r="F74" s="11">
        <f>'BOR-CRSS (6 scenarios) '!K37/1000</f>
        <v>5.3518635150790486</v>
      </c>
      <c r="G74" s="11">
        <f>'BOR-CRSS (6 scenarios) '!N37/1000</f>
        <v>5.0199362350786414</v>
      </c>
      <c r="H74" s="11">
        <f>'BOR-CRSS (6 scenarios) '!Q37/1000</f>
        <v>5.4473351836480326</v>
      </c>
      <c r="I74" s="11"/>
      <c r="J74" s="11">
        <f>'BOR 1984'!B61/1000</f>
        <v>5.28</v>
      </c>
      <c r="K74" s="11">
        <f>'UCRC 2007'!B33/1000</f>
        <v>5.4139999999999997</v>
      </c>
      <c r="L74" s="11">
        <f>'UCRC 2016'!B23/1000</f>
        <v>5.165</v>
      </c>
      <c r="M74" s="11">
        <f>'UCRC 1999'!B45/1000</f>
        <v>5.15</v>
      </c>
      <c r="N74" s="11">
        <f>'UCRC 1996'!B42/1000</f>
        <v>4.9290000000000003</v>
      </c>
      <c r="O74" s="11"/>
      <c r="P74" s="11"/>
      <c r="Q74" s="11">
        <f t="shared" si="3"/>
        <v>5.0199362350786414</v>
      </c>
      <c r="R74" s="11">
        <f t="shared" si="4"/>
        <v>5.5288383144136928</v>
      </c>
      <c r="S74" s="11">
        <f t="shared" si="5"/>
        <v>4.9290000000000003</v>
      </c>
      <c r="T74" s="11">
        <f t="shared" si="6"/>
        <v>5.4139999999999997</v>
      </c>
      <c r="U74" s="11">
        <f t="shared" si="7"/>
        <v>4.9290000000000003</v>
      </c>
    </row>
    <row r="75" spans="1:21" x14ac:dyDescent="0.3">
      <c r="A75" s="1">
        <v>2041</v>
      </c>
      <c r="B75" s="11"/>
      <c r="C75" s="11">
        <f>'BOR-CRSS (6 scenarios) '!B38/1000</f>
        <v>5.3196942458551151</v>
      </c>
      <c r="D75" s="11">
        <f>'BOR-CRSS (6 scenarios) '!E38/1000</f>
        <v>5.133981875997093</v>
      </c>
      <c r="E75" s="11">
        <f>'BOR-CRSS (6 scenarios) '!H38/1000</f>
        <v>5.5641766199483156</v>
      </c>
      <c r="F75" s="11">
        <f>'BOR-CRSS (6 scenarios) '!K38/1000</f>
        <v>5.3732365796396904</v>
      </c>
      <c r="G75" s="11">
        <f>'BOR-CRSS (6 scenarios) '!N38/1000</f>
        <v>5.0278039989109287</v>
      </c>
      <c r="H75" s="11">
        <f>'BOR-CRSS (6 scenarios) '!Q38/1000</f>
        <v>5.4713888774697619</v>
      </c>
      <c r="I75" s="11"/>
      <c r="J75" s="11"/>
      <c r="K75" s="11">
        <f>'UCRC 2007'!B34/1000</f>
        <v>5.4236000000000004</v>
      </c>
      <c r="L75" s="11">
        <f>'UCRC 2016'!B24/1000</f>
        <v>5.1852999999999998</v>
      </c>
      <c r="M75" s="11">
        <f>'UCRC 1999'!B46/1000</f>
        <v>5.165</v>
      </c>
      <c r="N75" s="11">
        <f>'UCRC 1996'!B43/1000</f>
        <v>4.95</v>
      </c>
      <c r="O75" s="11"/>
      <c r="P75" s="11"/>
      <c r="Q75" s="11">
        <f t="shared" si="3"/>
        <v>5.0278039989109287</v>
      </c>
      <c r="R75" s="11">
        <f t="shared" si="4"/>
        <v>5.5641766199483156</v>
      </c>
      <c r="S75" s="11">
        <f t="shared" si="5"/>
        <v>4.95</v>
      </c>
      <c r="T75" s="11">
        <f t="shared" si="6"/>
        <v>5.4236000000000004</v>
      </c>
      <c r="U75" s="11">
        <f t="shared" si="7"/>
        <v>4.95</v>
      </c>
    </row>
    <row r="76" spans="1:21" x14ac:dyDescent="0.3">
      <c r="A76" s="1">
        <v>2042</v>
      </c>
      <c r="B76" s="11"/>
      <c r="C76" s="11">
        <f>'BOR-CRSS (6 scenarios) '!B39/1000</f>
        <v>5.3339528458551149</v>
      </c>
      <c r="D76" s="11">
        <f>'BOR-CRSS (6 scenarios) '!E39/1000</f>
        <v>5.1429281305986123</v>
      </c>
      <c r="E76" s="11">
        <f>'BOR-CRSS (6 scenarios) '!H39/1000</f>
        <v>5.5995149254829411</v>
      </c>
      <c r="F76" s="11">
        <f>'BOR-CRSS (6 scenarios) '!K39/1000</f>
        <v>5.394609644200334</v>
      </c>
      <c r="G76" s="11">
        <f>'BOR-CRSS (6 scenarios) '!N39/1000</f>
        <v>5.035671762743215</v>
      </c>
      <c r="H76" s="11">
        <f>'BOR-CRSS (6 scenarios) '!Q39/1000</f>
        <v>5.4954425712914938</v>
      </c>
      <c r="I76" s="11"/>
      <c r="J76" s="11"/>
      <c r="K76" s="11">
        <f>'UCRC 2007'!B35/1000</f>
        <v>5.4332000000000011</v>
      </c>
      <c r="L76" s="11">
        <f>'UCRC 2016'!B25/1000</f>
        <v>5.2056000000000004</v>
      </c>
      <c r="M76" s="11">
        <f>'UCRC 1999'!B47/1000</f>
        <v>5.18</v>
      </c>
      <c r="N76" s="11">
        <f>'UCRC 1996'!B44/1000</f>
        <v>4.97</v>
      </c>
      <c r="O76" s="11"/>
      <c r="P76" s="11"/>
      <c r="Q76" s="11">
        <f t="shared" si="3"/>
        <v>5.035671762743215</v>
      </c>
      <c r="R76" s="11">
        <f t="shared" si="4"/>
        <v>5.5995149254829411</v>
      </c>
      <c r="S76" s="11">
        <f t="shared" si="5"/>
        <v>4.97</v>
      </c>
      <c r="T76" s="11">
        <f t="shared" si="6"/>
        <v>5.4332000000000011</v>
      </c>
      <c r="U76" s="11">
        <f t="shared" si="7"/>
        <v>4.97</v>
      </c>
    </row>
    <row r="77" spans="1:21" x14ac:dyDescent="0.3">
      <c r="A77" s="1">
        <v>2043</v>
      </c>
      <c r="B77" s="11"/>
      <c r="C77" s="11">
        <f>'BOR-CRSS (6 scenarios) '!B40/1000</f>
        <v>5.3482114458551147</v>
      </c>
      <c r="D77" s="11">
        <f>'BOR-CRSS (6 scenarios) '!E40/1000</f>
        <v>5.1518743852001316</v>
      </c>
      <c r="E77" s="11">
        <f>'BOR-CRSS (6 scenarios) '!H40/1000</f>
        <v>5.6348532310175639</v>
      </c>
      <c r="F77" s="11">
        <f>'BOR-CRSS (6 scenarios) '!K40/1000</f>
        <v>5.4159827087609766</v>
      </c>
      <c r="G77" s="11">
        <f>'BOR-CRSS (6 scenarios) '!N40/1000</f>
        <v>5.0435395265755032</v>
      </c>
      <c r="H77" s="11">
        <f>'BOR-CRSS (6 scenarios) '!Q40/1000</f>
        <v>5.5194962651132258</v>
      </c>
      <c r="I77" s="11"/>
      <c r="J77" s="11"/>
      <c r="K77" s="11">
        <f>'UCRC 2007'!B36/1000</f>
        <v>5.442800000000001</v>
      </c>
      <c r="L77" s="11">
        <f>'UCRC 2016'!B26/1000</f>
        <v>5.2259000000000002</v>
      </c>
      <c r="M77" s="11">
        <f>'UCRC 1999'!B48/1000</f>
        <v>5.1950000000000003</v>
      </c>
      <c r="N77" s="11">
        <f>'UCRC 1996'!B45/1000</f>
        <v>4.9909999999999997</v>
      </c>
      <c r="O77" s="11"/>
      <c r="P77" s="11"/>
      <c r="Q77" s="11">
        <f t="shared" si="3"/>
        <v>5.0435395265755032</v>
      </c>
      <c r="R77" s="11">
        <f t="shared" si="4"/>
        <v>5.6348532310175639</v>
      </c>
      <c r="S77" s="11">
        <f t="shared" si="5"/>
        <v>4.9909999999999997</v>
      </c>
      <c r="T77" s="11">
        <f t="shared" si="6"/>
        <v>5.442800000000001</v>
      </c>
      <c r="U77" s="11">
        <f t="shared" si="7"/>
        <v>4.9909999999999997</v>
      </c>
    </row>
    <row r="78" spans="1:21" x14ac:dyDescent="0.3">
      <c r="A78" s="1">
        <v>2044</v>
      </c>
      <c r="B78" s="11"/>
      <c r="C78" s="11">
        <f>'BOR-CRSS (6 scenarios) '!B41/1000</f>
        <v>5.3624700458551162</v>
      </c>
      <c r="D78" s="11">
        <f>'BOR-CRSS (6 scenarios) '!E41/1000</f>
        <v>5.1608206398016518</v>
      </c>
      <c r="E78" s="11">
        <f>'BOR-CRSS (6 scenarios) '!H41/1000</f>
        <v>5.6701915365521902</v>
      </c>
      <c r="F78" s="11">
        <f>'BOR-CRSS (6 scenarios) '!K41/1000</f>
        <v>5.4373557733216185</v>
      </c>
      <c r="G78" s="11">
        <f>'BOR-CRSS (6 scenarios) '!N41/1000</f>
        <v>5.0514072904077896</v>
      </c>
      <c r="H78" s="11">
        <f>'BOR-CRSS (6 scenarios) '!Q41/1000</f>
        <v>5.5435499589349568</v>
      </c>
      <c r="I78" s="11"/>
      <c r="J78" s="11"/>
      <c r="K78" s="11">
        <f>'UCRC 2007'!B37/1000</f>
        <v>5.4524000000000017</v>
      </c>
      <c r="L78" s="11">
        <f>'UCRC 2016'!B27/1000</f>
        <v>5.2462000000000009</v>
      </c>
      <c r="M78" s="11">
        <f>'UCRC 1999'!B49/1000</f>
        <v>5.21</v>
      </c>
      <c r="N78" s="11">
        <f>'UCRC 1996'!B46/1000</f>
        <v>5.0119999999999996</v>
      </c>
      <c r="O78" s="11"/>
      <c r="P78" s="11"/>
      <c r="Q78" s="11">
        <f t="shared" si="3"/>
        <v>5.0514072904077896</v>
      </c>
      <c r="R78" s="11">
        <f t="shared" si="4"/>
        <v>5.6701915365521902</v>
      </c>
      <c r="S78" s="11">
        <f t="shared" si="5"/>
        <v>5.0119999999999996</v>
      </c>
      <c r="T78" s="11">
        <f t="shared" si="6"/>
        <v>5.4524000000000017</v>
      </c>
      <c r="U78" s="11">
        <f t="shared" si="7"/>
        <v>5.0119999999999996</v>
      </c>
    </row>
    <row r="79" spans="1:21" x14ac:dyDescent="0.3">
      <c r="A79" s="1">
        <v>2045</v>
      </c>
      <c r="B79" s="11"/>
      <c r="C79" s="11">
        <f>'BOR-CRSS (6 scenarios) '!B42/1000</f>
        <v>5.3767286458551142</v>
      </c>
      <c r="D79" s="11">
        <f>'BOR-CRSS (6 scenarios) '!E42/1000</f>
        <v>5.1697668944031721</v>
      </c>
      <c r="E79" s="11">
        <f>'BOR-CRSS (6 scenarios) '!H42/1000</f>
        <v>5.705529842086813</v>
      </c>
      <c r="F79" s="11">
        <f>'BOR-CRSS (6 scenarios) '!K42/1000</f>
        <v>5.458728837882262</v>
      </c>
      <c r="G79" s="11">
        <f>'BOR-CRSS (6 scenarios) '!N42/1000</f>
        <v>5.0592750542400751</v>
      </c>
      <c r="H79" s="11">
        <f>'BOR-CRSS (6 scenarios) '!Q42/1000</f>
        <v>5.567603652756687</v>
      </c>
      <c r="I79" s="11"/>
      <c r="J79" s="11"/>
      <c r="K79" s="11">
        <f>'UCRC 2007'!B38/1000</f>
        <v>5.4620000000000015</v>
      </c>
      <c r="L79" s="11">
        <f>'UCRC 2016'!B28/1000</f>
        <v>5.2665000000000006</v>
      </c>
      <c r="M79" s="11">
        <f>'UCRC 1999'!B50/1000</f>
        <v>5.226</v>
      </c>
      <c r="N79" s="11">
        <f>'UCRC 1996'!B47/1000</f>
        <v>5.0330000000000004</v>
      </c>
      <c r="O79" s="11"/>
      <c r="P79" s="11"/>
      <c r="Q79" s="11">
        <f t="shared" si="3"/>
        <v>5.0592750542400751</v>
      </c>
      <c r="R79" s="11">
        <f t="shared" si="4"/>
        <v>5.705529842086813</v>
      </c>
      <c r="S79" s="11">
        <f t="shared" si="5"/>
        <v>5.0330000000000004</v>
      </c>
      <c r="T79" s="11">
        <f t="shared" si="6"/>
        <v>5.4620000000000015</v>
      </c>
      <c r="U79" s="11">
        <f t="shared" si="7"/>
        <v>5.0330000000000004</v>
      </c>
    </row>
    <row r="80" spans="1:21" x14ac:dyDescent="0.3">
      <c r="A80" s="1">
        <v>2046</v>
      </c>
      <c r="B80" s="11"/>
      <c r="C80" s="11">
        <f>'BOR-CRSS (6 scenarios) '!B43/1000</f>
        <v>5.390987245855114</v>
      </c>
      <c r="D80" s="11">
        <f>'BOR-CRSS (6 scenarios) '!E43/1000</f>
        <v>5.1787131490046914</v>
      </c>
      <c r="E80" s="11">
        <f>'BOR-CRSS (6 scenarios) '!H43/1000</f>
        <v>5.7408681476214376</v>
      </c>
      <c r="F80" s="11">
        <f>'BOR-CRSS (6 scenarios) '!K43/1000</f>
        <v>5.4801019024429056</v>
      </c>
      <c r="G80" s="11">
        <f>'BOR-CRSS (6 scenarios) '!N43/1000</f>
        <v>5.0671428180723641</v>
      </c>
      <c r="H80" s="11">
        <f>'BOR-CRSS (6 scenarios) '!Q43/1000</f>
        <v>5.591657346578419</v>
      </c>
      <c r="I80" s="11"/>
      <c r="J80" s="11"/>
      <c r="K80" s="11">
        <f>'UCRC 2007'!B39/1000</f>
        <v>5.4716000000000022</v>
      </c>
      <c r="L80" s="11">
        <f>'UCRC 2016'!B29/1000</f>
        <v>5.2868000000000013</v>
      </c>
      <c r="M80" s="11">
        <f>'UCRC 1999'!B51/1000</f>
        <v>5.2409999999999997</v>
      </c>
      <c r="N80" s="11">
        <f>'UCRC 1996'!B48/1000</f>
        <v>5.0529999999999999</v>
      </c>
      <c r="O80" s="11"/>
      <c r="P80" s="11"/>
      <c r="Q80" s="11">
        <f t="shared" si="3"/>
        <v>5.0671428180723641</v>
      </c>
      <c r="R80" s="11">
        <f t="shared" si="4"/>
        <v>5.7408681476214376</v>
      </c>
      <c r="S80" s="11">
        <f t="shared" si="5"/>
        <v>5.0529999999999999</v>
      </c>
      <c r="T80" s="11">
        <f t="shared" si="6"/>
        <v>5.4716000000000022</v>
      </c>
      <c r="U80" s="11">
        <f t="shared" si="7"/>
        <v>5.0529999999999999</v>
      </c>
    </row>
    <row r="81" spans="1:21" x14ac:dyDescent="0.3">
      <c r="A81" s="1">
        <v>2047</v>
      </c>
      <c r="B81" s="11"/>
      <c r="C81" s="11">
        <f>'BOR-CRSS (6 scenarios) '!B44/1000</f>
        <v>5.4052458458551156</v>
      </c>
      <c r="D81" s="11">
        <f>'BOR-CRSS (6 scenarios) '!E44/1000</f>
        <v>5.1876594036062107</v>
      </c>
      <c r="E81" s="11">
        <f>'BOR-CRSS (6 scenarios) '!H44/1000</f>
        <v>5.7762064531560631</v>
      </c>
      <c r="F81" s="11">
        <f>'BOR-CRSS (6 scenarios) '!K44/1000</f>
        <v>5.501474967003551</v>
      </c>
      <c r="G81" s="11">
        <f>'BOR-CRSS (6 scenarios) '!N44/1000</f>
        <v>5.0750105819046514</v>
      </c>
      <c r="H81" s="11">
        <f>'BOR-CRSS (6 scenarios) '!Q44/1000</f>
        <v>5.6157110404001509</v>
      </c>
      <c r="I81" s="11"/>
      <c r="J81" s="11"/>
      <c r="K81" s="11">
        <f>'UCRC 2007'!B40/1000</f>
        <v>5.481200000000003</v>
      </c>
      <c r="L81" s="11">
        <f>'UCRC 2016'!B30/1000</f>
        <v>5.307100000000001</v>
      </c>
      <c r="M81" s="11">
        <f>'UCRC 1999'!B52/1000</f>
        <v>5.2560000000000002</v>
      </c>
      <c r="N81" s="11">
        <f>'UCRC 1996'!B49/1000</f>
        <v>5.0739999999999998</v>
      </c>
      <c r="O81" s="11"/>
      <c r="P81" s="11"/>
      <c r="Q81" s="11">
        <f t="shared" si="3"/>
        <v>5.0750105819046514</v>
      </c>
      <c r="R81" s="11">
        <f t="shared" si="4"/>
        <v>5.7762064531560631</v>
      </c>
      <c r="S81" s="11">
        <f t="shared" si="5"/>
        <v>5.0739999999999998</v>
      </c>
      <c r="T81" s="11">
        <f t="shared" si="6"/>
        <v>5.481200000000003</v>
      </c>
      <c r="U81" s="11">
        <f t="shared" si="7"/>
        <v>5.0739999999999998</v>
      </c>
    </row>
    <row r="82" spans="1:21" x14ac:dyDescent="0.3">
      <c r="A82" s="1">
        <v>2048</v>
      </c>
      <c r="B82" s="11"/>
      <c r="C82" s="11">
        <f>'BOR-CRSS (6 scenarios) '!B45/1000</f>
        <v>5.4195044458551154</v>
      </c>
      <c r="D82" s="11">
        <f>'BOR-CRSS (6 scenarios) '!E45/1000</f>
        <v>5.19660565820773</v>
      </c>
      <c r="E82" s="11">
        <f>'BOR-CRSS (6 scenarios) '!H45/1000</f>
        <v>5.811544758690685</v>
      </c>
      <c r="F82" s="11">
        <f>'BOR-CRSS (6 scenarios) '!K45/1000</f>
        <v>5.5228480315641919</v>
      </c>
      <c r="G82" s="11">
        <f>'BOR-CRSS (6 scenarios) '!N45/1000</f>
        <v>5.0828783457369369</v>
      </c>
      <c r="H82" s="11">
        <f>'BOR-CRSS (6 scenarios) '!Q45/1000</f>
        <v>5.6397647342218811</v>
      </c>
      <c r="I82" s="11"/>
      <c r="J82" s="11"/>
      <c r="K82" s="11">
        <f>'UCRC 2007'!B41/1000</f>
        <v>5.4908000000000028</v>
      </c>
      <c r="L82" s="11">
        <f>'UCRC 2016'!B31/1000</f>
        <v>5.3274000000000017</v>
      </c>
      <c r="M82" s="11">
        <f>'UCRC 1999'!B53/1000</f>
        <v>5.2709999999999999</v>
      </c>
      <c r="N82" s="11">
        <f>'UCRC 1996'!B50/1000</f>
        <v>5.0949999999999998</v>
      </c>
      <c r="O82" s="11"/>
      <c r="P82" s="11"/>
      <c r="Q82" s="11">
        <f t="shared" si="3"/>
        <v>5.0828783457369369</v>
      </c>
      <c r="R82" s="11">
        <f t="shared" si="4"/>
        <v>5.811544758690685</v>
      </c>
      <c r="S82" s="11">
        <f t="shared" si="5"/>
        <v>5.0949999999999998</v>
      </c>
      <c r="T82" s="11">
        <f t="shared" si="6"/>
        <v>5.4908000000000028</v>
      </c>
      <c r="U82" s="11">
        <f t="shared" si="7"/>
        <v>5.0828783457369369</v>
      </c>
    </row>
    <row r="83" spans="1:21" x14ac:dyDescent="0.3">
      <c r="A83" s="1">
        <v>2049</v>
      </c>
      <c r="B83" s="11"/>
      <c r="C83" s="11">
        <f>'BOR-CRSS (6 scenarios) '!B46/1000</f>
        <v>5.4337630458551152</v>
      </c>
      <c r="D83" s="11">
        <f>'BOR-CRSS (6 scenarios) '!E46/1000</f>
        <v>5.2055519128092502</v>
      </c>
      <c r="E83" s="11">
        <f>'BOR-CRSS (6 scenarios) '!H46/1000</f>
        <v>5.8468830642253113</v>
      </c>
      <c r="F83" s="11">
        <f>'BOR-CRSS (6 scenarios) '!K46/1000</f>
        <v>5.5442210961248346</v>
      </c>
      <c r="G83" s="11">
        <f>'BOR-CRSS (6 scenarios) '!N46/1000</f>
        <v>5.0907461095692259</v>
      </c>
      <c r="H83" s="11">
        <f>'BOR-CRSS (6 scenarios) '!Q46/1000</f>
        <v>5.663818428043613</v>
      </c>
      <c r="I83" s="11"/>
      <c r="J83" s="11"/>
      <c r="K83" s="11">
        <f>'UCRC 2007'!B42/1000</f>
        <v>5.5004000000000035</v>
      </c>
      <c r="L83" s="11">
        <f>'UCRC 2016'!B32/1000</f>
        <v>5.3477000000000015</v>
      </c>
      <c r="M83" s="11">
        <f>'UCRC 1999'!B54/1000</f>
        <v>5.2859999999999996</v>
      </c>
      <c r="N83" s="11">
        <f>'UCRC 1996'!B51/1000</f>
        <v>5.1150000000000002</v>
      </c>
      <c r="O83" s="11"/>
      <c r="P83" s="11"/>
      <c r="Q83" s="11">
        <f t="shared" si="3"/>
        <v>5.0907461095692259</v>
      </c>
      <c r="R83" s="11">
        <f t="shared" si="4"/>
        <v>5.8468830642253113</v>
      </c>
      <c r="S83" s="11">
        <f t="shared" si="5"/>
        <v>5.1150000000000002</v>
      </c>
      <c r="T83" s="11">
        <f t="shared" si="6"/>
        <v>5.5004000000000035</v>
      </c>
      <c r="U83" s="11">
        <f t="shared" si="7"/>
        <v>5.0907461095692259</v>
      </c>
    </row>
    <row r="84" spans="1:21" x14ac:dyDescent="0.3">
      <c r="A84" s="1">
        <v>2050</v>
      </c>
      <c r="B84" s="11"/>
      <c r="C84" s="11">
        <f>'BOR-CRSS (6 scenarios) '!B47/1000</f>
        <v>5.4480216458551149</v>
      </c>
      <c r="D84" s="11">
        <f>'BOR-CRSS (6 scenarios) '!E47/1000</f>
        <v>5.2144981674107687</v>
      </c>
      <c r="E84" s="11">
        <f>'BOR-CRSS (6 scenarios) '!H47/1000</f>
        <v>5.8822213697599333</v>
      </c>
      <c r="F84" s="11">
        <f>'BOR-CRSS (6 scenarios) '!K47/1000</f>
        <v>5.5655941606854773</v>
      </c>
      <c r="G84" s="11">
        <f>'BOR-CRSS (6 scenarios) '!N47/1000</f>
        <v>5.0986138734015096</v>
      </c>
      <c r="H84" s="11">
        <f>'BOR-CRSS (6 scenarios) '!Q47/1000</f>
        <v>5.6878721218653432</v>
      </c>
      <c r="I84" s="11"/>
      <c r="J84" s="11"/>
      <c r="K84" s="11">
        <f>'UCRC 2007'!B43/1000</f>
        <v>5.51</v>
      </c>
      <c r="L84" s="11">
        <f>'UCRC 2016'!B33/1000</f>
        <v>5.3680000000000003</v>
      </c>
      <c r="M84" s="11">
        <f>'UCRC 1999'!B55/1000</f>
        <v>5.3250000000000002</v>
      </c>
      <c r="N84" s="11">
        <f>'UCRC 1996'!B52/1000</f>
        <v>5.1630000000000003</v>
      </c>
      <c r="O84" s="11"/>
      <c r="P84" s="11"/>
      <c r="Q84" s="11">
        <f t="shared" si="3"/>
        <v>5.0986138734015096</v>
      </c>
      <c r="R84" s="11">
        <f t="shared" si="4"/>
        <v>5.8822213697599333</v>
      </c>
      <c r="S84" s="11">
        <f t="shared" si="5"/>
        <v>5.1630000000000003</v>
      </c>
      <c r="T84" s="11">
        <f t="shared" si="6"/>
        <v>5.51</v>
      </c>
      <c r="U84" s="11">
        <f t="shared" si="7"/>
        <v>5.0986138734015096</v>
      </c>
    </row>
    <row r="85" spans="1:21" x14ac:dyDescent="0.3">
      <c r="A85" s="1">
        <v>2051</v>
      </c>
      <c r="B85" s="11"/>
      <c r="C85" s="11">
        <f>'BOR-CRSS (6 scenarios) '!B48/1000</f>
        <v>5.4577702458551141</v>
      </c>
      <c r="D85" s="11">
        <f>'BOR-CRSS (6 scenarios) '!E48/1000</f>
        <v>5.220022709496094</v>
      </c>
      <c r="E85" s="11">
        <f>'BOR-CRSS (6 scenarios) '!H48/1000</f>
        <v>5.9218670627783627</v>
      </c>
      <c r="F85" s="11">
        <f>'BOR-CRSS (6 scenarios) '!K48/1000</f>
        <v>5.591497403699428</v>
      </c>
      <c r="G85" s="11">
        <f>'BOR-CRSS (6 scenarios) '!N48/1000</f>
        <v>5.1035599247176044</v>
      </c>
      <c r="H85" s="11">
        <f>'BOR-CRSS (6 scenarios) '!Q48/1000</f>
        <v>5.7079359941403833</v>
      </c>
      <c r="I85" s="11"/>
      <c r="J85" s="11"/>
      <c r="K85" s="11">
        <f>'UCRC 2007'!B44/1000</f>
        <v>5.5113000000000003</v>
      </c>
      <c r="L85" s="11">
        <f>'UCRC 2016'!B34/1000</f>
        <v>5.3739999999999997</v>
      </c>
      <c r="M85" s="11"/>
      <c r="N85" s="11"/>
      <c r="O85" s="11"/>
      <c r="P85" s="11"/>
      <c r="Q85" s="11">
        <f t="shared" si="3"/>
        <v>5.1035599247176044</v>
      </c>
      <c r="R85" s="11">
        <f t="shared" si="4"/>
        <v>5.9218670627783627</v>
      </c>
      <c r="S85" s="11">
        <f t="shared" si="5"/>
        <v>5.3739999999999997</v>
      </c>
      <c r="T85" s="11">
        <f t="shared" si="6"/>
        <v>5.5113000000000003</v>
      </c>
      <c r="U85" s="11">
        <f t="shared" si="7"/>
        <v>5.1035599247176044</v>
      </c>
    </row>
    <row r="86" spans="1:21" x14ac:dyDescent="0.3">
      <c r="A86" s="1">
        <v>2052</v>
      </c>
      <c r="B86" s="11"/>
      <c r="C86" s="11">
        <f>'BOR-CRSS (6 scenarios) '!B49/1000</f>
        <v>5.4675188458551149</v>
      </c>
      <c r="D86" s="11">
        <f>'BOR-CRSS (6 scenarios) '!E49/1000</f>
        <v>5.2255472515814212</v>
      </c>
      <c r="E86" s="11">
        <f>'BOR-CRSS (6 scenarios) '!H49/1000</f>
        <v>5.9615127557967931</v>
      </c>
      <c r="F86" s="11">
        <f>'BOR-CRSS (6 scenarios) '!K49/1000</f>
        <v>5.6174006467133797</v>
      </c>
      <c r="G86" s="11">
        <f>'BOR-CRSS (6 scenarios) '!N49/1000</f>
        <v>5.1085059760336975</v>
      </c>
      <c r="H86" s="11">
        <f>'BOR-CRSS (6 scenarios) '!Q49/1000</f>
        <v>5.7279998664154208</v>
      </c>
      <c r="I86" s="11"/>
      <c r="J86" s="11"/>
      <c r="K86" s="11">
        <f>'UCRC 2007'!B45/1000</f>
        <v>5.5125999999999999</v>
      </c>
      <c r="L86" s="11">
        <f>'UCRC 2016'!B35/1000</f>
        <v>5.38</v>
      </c>
      <c r="M86" s="11"/>
      <c r="N86" s="11"/>
      <c r="O86" s="11"/>
      <c r="P86" s="11"/>
      <c r="Q86" s="11">
        <f t="shared" si="3"/>
        <v>5.1085059760336975</v>
      </c>
      <c r="R86" s="11">
        <f t="shared" si="4"/>
        <v>5.9615127557967931</v>
      </c>
      <c r="S86" s="11">
        <f t="shared" si="5"/>
        <v>5.38</v>
      </c>
      <c r="T86" s="11">
        <f t="shared" si="6"/>
        <v>5.5125999999999999</v>
      </c>
      <c r="U86" s="11">
        <f t="shared" si="7"/>
        <v>5.1085059760336975</v>
      </c>
    </row>
    <row r="87" spans="1:21" x14ac:dyDescent="0.3">
      <c r="A87" s="1">
        <v>2053</v>
      </c>
      <c r="B87" s="11"/>
      <c r="C87" s="11">
        <f>'BOR-CRSS (6 scenarios) '!B50/1000</f>
        <v>5.4772674458551149</v>
      </c>
      <c r="D87" s="11">
        <f>'BOR-CRSS (6 scenarios) '!E50/1000</f>
        <v>5.2310717936667439</v>
      </c>
      <c r="E87" s="11">
        <f>'BOR-CRSS (6 scenarios) '!H50/1000</f>
        <v>6.0011584488152243</v>
      </c>
      <c r="F87" s="11">
        <f>'BOR-CRSS (6 scenarios) '!K50/1000</f>
        <v>5.6433038897273313</v>
      </c>
      <c r="G87" s="11">
        <f>'BOR-CRSS (6 scenarios) '!N50/1000</f>
        <v>5.113452027349787</v>
      </c>
      <c r="H87" s="11">
        <f>'BOR-CRSS (6 scenarios) '!Q50/1000</f>
        <v>5.7480637386904618</v>
      </c>
      <c r="I87" s="11"/>
      <c r="J87" s="11"/>
      <c r="K87" s="11">
        <f>'UCRC 2007'!B46/1000</f>
        <v>5.5139000000000005</v>
      </c>
      <c r="L87" s="11">
        <f>'UCRC 2016'!B36/1000</f>
        <v>5.3860000000000001</v>
      </c>
      <c r="M87" s="11"/>
      <c r="N87" s="11"/>
      <c r="O87" s="11"/>
      <c r="P87" s="11"/>
      <c r="Q87" s="11">
        <f t="shared" si="3"/>
        <v>5.113452027349787</v>
      </c>
      <c r="R87" s="11">
        <f t="shared" si="4"/>
        <v>6.0011584488152243</v>
      </c>
      <c r="S87" s="11">
        <f t="shared" si="5"/>
        <v>5.3860000000000001</v>
      </c>
      <c r="T87" s="11">
        <f t="shared" si="6"/>
        <v>5.5139000000000005</v>
      </c>
      <c r="U87" s="11">
        <f t="shared" si="7"/>
        <v>5.113452027349787</v>
      </c>
    </row>
    <row r="88" spans="1:21" x14ac:dyDescent="0.3">
      <c r="A88" s="1">
        <v>2054</v>
      </c>
      <c r="B88" s="11"/>
      <c r="C88" s="11">
        <f>'BOR-CRSS (6 scenarios) '!B51/1000</f>
        <v>5.4870160458551158</v>
      </c>
      <c r="D88" s="11">
        <f>'BOR-CRSS (6 scenarios) '!E51/1000</f>
        <v>5.2365963357520693</v>
      </c>
      <c r="E88" s="11">
        <f>'BOR-CRSS (6 scenarios) '!H51/1000</f>
        <v>6.0408041418336547</v>
      </c>
      <c r="F88" s="11">
        <f>'BOR-CRSS (6 scenarios) '!K51/1000</f>
        <v>5.6692071327412838</v>
      </c>
      <c r="G88" s="11">
        <f>'BOR-CRSS (6 scenarios) '!N51/1000</f>
        <v>5.1183980786658809</v>
      </c>
      <c r="H88" s="11">
        <f>'BOR-CRSS (6 scenarios) '!Q51/1000</f>
        <v>5.7681276109655037</v>
      </c>
      <c r="I88" s="11"/>
      <c r="J88" s="11"/>
      <c r="K88" s="11">
        <f>'UCRC 2007'!B47/1000</f>
        <v>5.515200000000001</v>
      </c>
      <c r="L88" s="11">
        <f>'UCRC 2016'!B37/1000</f>
        <v>5.3920000000000003</v>
      </c>
      <c r="M88" s="11"/>
      <c r="N88" s="11"/>
      <c r="O88" s="11"/>
      <c r="P88" s="11"/>
      <c r="Q88" s="11">
        <f t="shared" si="3"/>
        <v>5.1183980786658809</v>
      </c>
      <c r="R88" s="11">
        <f t="shared" si="4"/>
        <v>6.0408041418336547</v>
      </c>
      <c r="S88" s="11">
        <f t="shared" si="5"/>
        <v>5.3920000000000003</v>
      </c>
      <c r="T88" s="11">
        <f t="shared" si="6"/>
        <v>5.515200000000001</v>
      </c>
      <c r="U88" s="11">
        <f t="shared" si="7"/>
        <v>5.1183980786658809</v>
      </c>
    </row>
    <row r="89" spans="1:21" x14ac:dyDescent="0.3">
      <c r="A89" s="1">
        <v>2055</v>
      </c>
      <c r="B89" s="11"/>
      <c r="C89" s="11">
        <f>'BOR-CRSS (6 scenarios) '!B52/1000</f>
        <v>5.496764645855114</v>
      </c>
      <c r="D89" s="11">
        <f>'BOR-CRSS (6 scenarios) '!E52/1000</f>
        <v>5.2421208778373947</v>
      </c>
      <c r="E89" s="11">
        <f>'BOR-CRSS (6 scenarios) '!H52/1000</f>
        <v>6.0804498348520832</v>
      </c>
      <c r="F89" s="11">
        <f>'BOR-CRSS (6 scenarios) '!K52/1000</f>
        <v>5.6951103757552355</v>
      </c>
      <c r="G89" s="11">
        <f>'BOR-CRSS (6 scenarios) '!N52/1000</f>
        <v>5.123344129981974</v>
      </c>
      <c r="H89" s="11">
        <f>'BOR-CRSS (6 scenarios) '!Q52/1000</f>
        <v>5.788191483240543</v>
      </c>
      <c r="I89" s="11"/>
      <c r="J89" s="11"/>
      <c r="K89" s="11">
        <f>'UCRC 2007'!B48/1000</f>
        <v>5.5165000000000006</v>
      </c>
      <c r="L89" s="11">
        <f>'UCRC 2016'!B38/1000</f>
        <v>5.3979999999999997</v>
      </c>
      <c r="M89" s="11"/>
      <c r="N89" s="11"/>
      <c r="O89" s="11"/>
      <c r="P89" s="11"/>
      <c r="Q89" s="11">
        <f t="shared" si="3"/>
        <v>5.123344129981974</v>
      </c>
      <c r="R89" s="11">
        <f t="shared" si="4"/>
        <v>6.0804498348520832</v>
      </c>
      <c r="S89" s="11">
        <f t="shared" si="5"/>
        <v>5.3979999999999997</v>
      </c>
      <c r="T89" s="11">
        <f t="shared" si="6"/>
        <v>5.5165000000000006</v>
      </c>
      <c r="U89" s="11">
        <f t="shared" si="7"/>
        <v>5.123344129981974</v>
      </c>
    </row>
    <row r="90" spans="1:21" x14ac:dyDescent="0.3">
      <c r="A90" s="1">
        <v>2056</v>
      </c>
      <c r="B90" s="11"/>
      <c r="C90" s="11">
        <f>'BOR-CRSS (6 scenarios) '!B53/1000</f>
        <v>5.506513245855114</v>
      </c>
      <c r="D90" s="11">
        <f>'BOR-CRSS (6 scenarios) '!E53/1000</f>
        <v>5.24764541992272</v>
      </c>
      <c r="E90" s="11">
        <f>'BOR-CRSS (6 scenarios) '!H53/1000</f>
        <v>6.1200955278705136</v>
      </c>
      <c r="F90" s="11">
        <f>'BOR-CRSS (6 scenarios) '!K53/1000</f>
        <v>5.7210136187691862</v>
      </c>
      <c r="G90" s="11">
        <f>'BOR-CRSS (6 scenarios) '!N53/1000</f>
        <v>5.1282901812980661</v>
      </c>
      <c r="H90" s="11">
        <f>'BOR-CRSS (6 scenarios) '!Q53/1000</f>
        <v>5.8082553555155805</v>
      </c>
      <c r="I90" s="11"/>
      <c r="J90" s="11"/>
      <c r="K90" s="11">
        <f>'UCRC 2007'!B49/1000</f>
        <v>5.5178000000000011</v>
      </c>
      <c r="L90" s="11">
        <f>'UCRC 2016'!B39/1000</f>
        <v>5.4039999999999999</v>
      </c>
      <c r="M90" s="11"/>
      <c r="N90" s="11"/>
      <c r="O90" s="11"/>
      <c r="P90" s="11"/>
      <c r="Q90" s="11">
        <f t="shared" si="3"/>
        <v>5.1282901812980661</v>
      </c>
      <c r="R90" s="11">
        <f t="shared" si="4"/>
        <v>6.1200955278705136</v>
      </c>
      <c r="S90" s="11">
        <f t="shared" si="5"/>
        <v>5.4039999999999999</v>
      </c>
      <c r="T90" s="11">
        <f t="shared" si="6"/>
        <v>5.5178000000000011</v>
      </c>
      <c r="U90" s="11">
        <f t="shared" si="7"/>
        <v>5.1282901812980661</v>
      </c>
    </row>
    <row r="91" spans="1:21" x14ac:dyDescent="0.3">
      <c r="A91" s="1">
        <v>2057</v>
      </c>
      <c r="B91" s="11"/>
      <c r="C91" s="11">
        <f>'BOR-CRSS (6 scenarios) '!B54/1000</f>
        <v>5.5162618458551158</v>
      </c>
      <c r="D91" s="11">
        <f>'BOR-CRSS (6 scenarios) '!E54/1000</f>
        <v>5.2531699620080454</v>
      </c>
      <c r="E91" s="11">
        <f>'BOR-CRSS (6 scenarios) '!H54/1000</f>
        <v>6.159741220888943</v>
      </c>
      <c r="F91" s="11">
        <f>'BOR-CRSS (6 scenarios) '!K54/1000</f>
        <v>5.746916861783137</v>
      </c>
      <c r="G91" s="11">
        <f>'BOR-CRSS (6 scenarios) '!N54/1000</f>
        <v>5.1332362326141592</v>
      </c>
      <c r="H91" s="11">
        <f>'BOR-CRSS (6 scenarios) '!Q54/1000</f>
        <v>5.8283192277906224</v>
      </c>
      <c r="I91" s="11"/>
      <c r="J91" s="11"/>
      <c r="K91" s="11">
        <f>'UCRC 2007'!B50/1000</f>
        <v>5.5191000000000017</v>
      </c>
      <c r="L91" s="11">
        <f>'UCRC 2016'!B40/1000</f>
        <v>5.41</v>
      </c>
      <c r="M91" s="11"/>
      <c r="N91" s="11"/>
      <c r="O91" s="11"/>
      <c r="P91" s="11"/>
      <c r="Q91" s="11">
        <f t="shared" si="3"/>
        <v>5.1332362326141592</v>
      </c>
      <c r="R91" s="11">
        <f t="shared" si="4"/>
        <v>6.159741220888943</v>
      </c>
      <c r="S91" s="11">
        <f t="shared" si="5"/>
        <v>5.41</v>
      </c>
      <c r="T91" s="11">
        <f t="shared" si="6"/>
        <v>5.5191000000000017</v>
      </c>
      <c r="U91" s="11">
        <f t="shared" si="7"/>
        <v>5.1332362326141592</v>
      </c>
    </row>
    <row r="92" spans="1:21" x14ac:dyDescent="0.3">
      <c r="A92" s="1">
        <v>2058</v>
      </c>
      <c r="B92" s="11"/>
      <c r="C92" s="11">
        <f>'BOR-CRSS (6 scenarios) '!B55/1000</f>
        <v>5.5260104458551158</v>
      </c>
      <c r="D92" s="11">
        <f>'BOR-CRSS (6 scenarios) '!E55/1000</f>
        <v>5.2586945040933708</v>
      </c>
      <c r="E92" s="11">
        <f>'BOR-CRSS (6 scenarios) '!H55/1000</f>
        <v>6.1993869139073734</v>
      </c>
      <c r="F92" s="11">
        <f>'BOR-CRSS (6 scenarios) '!K55/1000</f>
        <v>5.7728201047970895</v>
      </c>
      <c r="G92" s="11">
        <f>'BOR-CRSS (6 scenarios) '!N55/1000</f>
        <v>5.1381822839302531</v>
      </c>
      <c r="H92" s="11">
        <f>'BOR-CRSS (6 scenarios) '!Q55/1000</f>
        <v>5.8483831000656616</v>
      </c>
      <c r="I92" s="11"/>
      <c r="J92" s="11"/>
      <c r="K92" s="11">
        <f>'UCRC 2007'!B51/1000</f>
        <v>5.5204000000000013</v>
      </c>
      <c r="L92" s="11">
        <f>'UCRC 2016'!B41/1000</f>
        <v>5.4160000000000004</v>
      </c>
      <c r="M92" s="11"/>
      <c r="N92" s="11"/>
      <c r="O92" s="11"/>
      <c r="P92" s="11"/>
      <c r="Q92" s="11">
        <f t="shared" si="3"/>
        <v>5.1381822839302531</v>
      </c>
      <c r="R92" s="11">
        <f t="shared" si="4"/>
        <v>6.1993869139073734</v>
      </c>
      <c r="S92" s="11">
        <f t="shared" si="5"/>
        <v>5.4160000000000004</v>
      </c>
      <c r="T92" s="11">
        <f t="shared" si="6"/>
        <v>5.5204000000000013</v>
      </c>
      <c r="U92" s="11">
        <f t="shared" si="7"/>
        <v>5.1381822839302531</v>
      </c>
    </row>
    <row r="93" spans="1:21" x14ac:dyDescent="0.3">
      <c r="A93" s="1">
        <v>2059</v>
      </c>
      <c r="B93" s="11"/>
      <c r="C93" s="11">
        <f>'BOR-CRSS (6 scenarios) '!B56/1000</f>
        <v>5.5357590458551149</v>
      </c>
      <c r="D93" s="11">
        <f>'BOR-CRSS (6 scenarios) '!E56/1000</f>
        <v>5.2642190461786953</v>
      </c>
      <c r="E93" s="11">
        <f>'BOR-CRSS (6 scenarios) '!H56/1000</f>
        <v>6.2390326069258037</v>
      </c>
      <c r="F93" s="11">
        <f>'BOR-CRSS (6 scenarios) '!K56/1000</f>
        <v>5.798723347811042</v>
      </c>
      <c r="G93" s="11">
        <f>'BOR-CRSS (6 scenarios) '!N56/1000</f>
        <v>5.1431283352463462</v>
      </c>
      <c r="H93" s="11">
        <f>'BOR-CRSS (6 scenarios) '!Q56/1000</f>
        <v>5.8684469723407027</v>
      </c>
      <c r="I93" s="11"/>
      <c r="J93" s="11"/>
      <c r="K93" s="11">
        <f>'UCRC 2007'!B52/1000</f>
        <v>5.5217000000000018</v>
      </c>
      <c r="L93" s="11">
        <f>'UCRC 2016'!B42/1000</f>
        <v>5.4219999999999997</v>
      </c>
      <c r="M93" s="11"/>
      <c r="N93" s="11"/>
      <c r="O93" s="11"/>
      <c r="P93" s="11"/>
      <c r="Q93" s="11">
        <f t="shared" si="3"/>
        <v>5.1431283352463462</v>
      </c>
      <c r="R93" s="11">
        <f t="shared" si="4"/>
        <v>6.2390326069258037</v>
      </c>
      <c r="S93" s="11">
        <f t="shared" si="5"/>
        <v>5.4219999999999997</v>
      </c>
      <c r="T93" s="11">
        <f t="shared" si="6"/>
        <v>5.5217000000000018</v>
      </c>
      <c r="U93" s="11">
        <f t="shared" si="7"/>
        <v>5.1431283352463462</v>
      </c>
    </row>
    <row r="94" spans="1:21" x14ac:dyDescent="0.3">
      <c r="A94" s="1">
        <v>2060</v>
      </c>
      <c r="B94" s="11"/>
      <c r="C94" s="11">
        <f>'BOR-CRSS (6 scenarios) '!B57/1000</f>
        <v>5.545507645855114</v>
      </c>
      <c r="D94" s="11">
        <f>'BOR-CRSS (6 scenarios) '!E57/1000</f>
        <v>5.2697435882640224</v>
      </c>
      <c r="E94" s="11">
        <f>'BOR-CRSS (6 scenarios) '!H57/1000</f>
        <v>6.2786782999442341</v>
      </c>
      <c r="F94" s="11">
        <f>'BOR-CRSS (6 scenarios) '!K57/1000</f>
        <v>5.8246265908249937</v>
      </c>
      <c r="G94" s="11">
        <f>'BOR-CRSS (6 scenarios) '!N57/1000</f>
        <v>5.1480743865624401</v>
      </c>
      <c r="H94" s="11">
        <f>'BOR-CRSS (6 scenarios) '!Q57/1000</f>
        <v>5.8885108446157419</v>
      </c>
      <c r="I94" s="11"/>
      <c r="J94" s="11"/>
      <c r="K94" s="11">
        <f>'UCRC 2007'!B53/1000</f>
        <v>5.5229999999999997</v>
      </c>
      <c r="L94" s="11">
        <f>'UCRC 2016'!B43/1000</f>
        <v>5.4279999999999999</v>
      </c>
      <c r="M94" s="11"/>
      <c r="N94" s="11"/>
      <c r="O94" s="11"/>
      <c r="P94" s="11"/>
      <c r="Q94" s="11">
        <f t="shared" si="3"/>
        <v>5.1480743865624401</v>
      </c>
      <c r="R94" s="11">
        <f t="shared" si="4"/>
        <v>6.2786782999442341</v>
      </c>
      <c r="S94" s="11">
        <f t="shared" si="5"/>
        <v>5.4279999999999999</v>
      </c>
      <c r="T94" s="11">
        <f t="shared" si="6"/>
        <v>5.5229999999999997</v>
      </c>
      <c r="U94" s="11">
        <f t="shared" si="7"/>
        <v>5.1480743865624401</v>
      </c>
    </row>
    <row r="95" spans="1:21" x14ac:dyDescent="0.3">
      <c r="A95" s="1"/>
      <c r="B95" s="1"/>
      <c r="C95" s="1"/>
      <c r="D95" s="1"/>
    </row>
  </sheetData>
  <mergeCells count="3">
    <mergeCell ref="C1:H1"/>
    <mergeCell ref="I1:J1"/>
    <mergeCell ref="K1:N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56DDA-B558-4F30-8BA0-DBC6341B7723}">
  <dimension ref="A1:K94"/>
  <sheetViews>
    <sheetView zoomScale="85" zoomScaleNormal="85" workbookViewId="0">
      <pane xSplit="1" ySplit="2" topLeftCell="B3" activePane="bottomRight" state="frozen"/>
      <selection pane="topRight" activeCell="B1" sqref="B1"/>
      <selection pane="bottomLeft" activeCell="A3" sqref="A3"/>
      <selection pane="bottomRight" activeCell="A37" sqref="A37:XFD37"/>
    </sheetView>
  </sheetViews>
  <sheetFormatPr defaultRowHeight="14.4" x14ac:dyDescent="0.3"/>
  <cols>
    <col min="2" max="2" width="28.77734375" style="24" bestFit="1" customWidth="1"/>
    <col min="3" max="7" width="13.33203125" style="24" bestFit="1" customWidth="1"/>
    <col min="8" max="8" width="17" customWidth="1"/>
    <col min="9" max="9" width="14.109375" style="52" customWidth="1"/>
    <col min="10" max="10" width="16.21875" style="52" customWidth="1"/>
    <col min="11" max="11" width="15.88671875" customWidth="1"/>
  </cols>
  <sheetData>
    <row r="1" spans="1:11" x14ac:dyDescent="0.3">
      <c r="B1" s="24" t="s">
        <v>240</v>
      </c>
      <c r="C1" s="24" t="s">
        <v>18</v>
      </c>
      <c r="D1" s="24" t="s">
        <v>19</v>
      </c>
      <c r="E1" s="24" t="s">
        <v>60</v>
      </c>
      <c r="F1" s="24" t="s">
        <v>39</v>
      </c>
      <c r="G1" s="24" t="s">
        <v>20</v>
      </c>
      <c r="H1" s="2" t="s">
        <v>190</v>
      </c>
      <c r="I1" s="52" t="s">
        <v>250</v>
      </c>
      <c r="J1" s="52" t="s">
        <v>257</v>
      </c>
      <c r="K1" s="52" t="s">
        <v>260</v>
      </c>
    </row>
    <row r="2" spans="1:11" x14ac:dyDescent="0.3">
      <c r="A2" s="1" t="s">
        <v>54</v>
      </c>
      <c r="B2" s="24" t="s">
        <v>43</v>
      </c>
      <c r="C2" s="24" t="s">
        <v>43</v>
      </c>
      <c r="D2" s="24" t="s">
        <v>43</v>
      </c>
      <c r="E2" s="24" t="s">
        <v>43</v>
      </c>
      <c r="F2" s="24" t="s">
        <v>43</v>
      </c>
      <c r="G2" s="24" t="s">
        <v>43</v>
      </c>
      <c r="H2" s="36" t="s">
        <v>43</v>
      </c>
      <c r="I2" s="52" t="s">
        <v>43</v>
      </c>
      <c r="J2" s="52" t="s">
        <v>43</v>
      </c>
      <c r="K2" s="52" t="s">
        <v>43</v>
      </c>
    </row>
    <row r="3" spans="1:11" x14ac:dyDescent="0.3">
      <c r="A3" s="1">
        <v>1970</v>
      </c>
      <c r="B3" s="11"/>
      <c r="C3" s="11"/>
      <c r="D3" s="11"/>
      <c r="E3" s="11"/>
      <c r="F3" s="11"/>
      <c r="G3" s="11"/>
      <c r="H3" s="12"/>
      <c r="I3" s="11"/>
    </row>
    <row r="4" spans="1:11" x14ac:dyDescent="0.3">
      <c r="A4" s="1">
        <v>1971</v>
      </c>
      <c r="B4" s="11">
        <f>'Consumptive Uses'!C4/1000</f>
        <v>0.44189999999999996</v>
      </c>
      <c r="C4" s="11"/>
      <c r="D4" s="11"/>
      <c r="E4" s="11"/>
      <c r="F4" s="11"/>
      <c r="G4" s="11"/>
      <c r="H4" s="11">
        <f ca="1">'CRSP evap (midium gross rate)'!F10/1000</f>
        <v>0.65776770993097966</v>
      </c>
      <c r="I4" s="11">
        <f ca="1">'CRSP evap (gross rate in CRSS)'!F10/1000</f>
        <v>0.6625585688696094</v>
      </c>
      <c r="J4" s="11">
        <f ca="1">'CRSP evap (rate in CRSS 2007)'!F10/1000</f>
        <v>0.48069279587998481</v>
      </c>
      <c r="K4" s="12">
        <f ca="1">'CRSP evap (PeriodicNetEvapCRSS)'!F10/1000</f>
        <v>0.46926890793430609</v>
      </c>
    </row>
    <row r="5" spans="1:11" x14ac:dyDescent="0.3">
      <c r="A5" s="1">
        <v>1972</v>
      </c>
      <c r="B5" s="11">
        <f>'Consumptive Uses'!C5/1000</f>
        <v>0.44919999999999999</v>
      </c>
      <c r="C5" s="11"/>
      <c r="D5" s="11"/>
      <c r="E5" s="11"/>
      <c r="F5" s="11"/>
      <c r="G5" s="11"/>
      <c r="H5" s="11">
        <f ca="1">'CRSP evap (midium gross rate)'!F11/1000</f>
        <v>0.65938285672494945</v>
      </c>
      <c r="I5" s="11">
        <f ca="1">'CRSP evap (gross rate in CRSS)'!F11/1000</f>
        <v>0.66320017088433136</v>
      </c>
      <c r="J5" s="11">
        <f ca="1">'CRSP evap (rate in CRSS 2007)'!F11/1000</f>
        <v>0.48609524608397192</v>
      </c>
      <c r="K5" s="12">
        <f ca="1">'CRSP evap (PeriodicNetEvapCRSS)'!F11/1000</f>
        <v>0.47053866947143386</v>
      </c>
    </row>
    <row r="6" spans="1:11" x14ac:dyDescent="0.3">
      <c r="A6" s="1">
        <v>1973</v>
      </c>
      <c r="B6" s="11">
        <f>'Consumptive Uses'!C6/1000</f>
        <v>0.50409999999999999</v>
      </c>
      <c r="C6" s="11"/>
      <c r="D6" s="11"/>
      <c r="E6" s="11"/>
      <c r="F6" s="11"/>
      <c r="G6" s="11"/>
      <c r="H6" s="11">
        <f ca="1">'CRSP evap (midium gross rate)'!F12/1000</f>
        <v>0.74196417390711533</v>
      </c>
      <c r="I6" s="11">
        <f ca="1">'CRSP evap (gross rate in CRSS)'!F12/1000</f>
        <v>0.75048000323301589</v>
      </c>
      <c r="J6" s="11">
        <f ca="1">'CRSP evap (rate in CRSS 2007)'!F12/1000</f>
        <v>0.54034157195418542</v>
      </c>
      <c r="K6" s="12">
        <f ca="1">'CRSP evap (PeriodicNetEvapCRSS)'!F12/1000</f>
        <v>0.54855874033646657</v>
      </c>
    </row>
    <row r="7" spans="1:11" x14ac:dyDescent="0.3">
      <c r="A7" s="1">
        <v>1974</v>
      </c>
      <c r="B7" s="11">
        <f>'Consumptive Uses'!C7/1000</f>
        <v>0.59060000000000001</v>
      </c>
      <c r="C7" s="11"/>
      <c r="D7" s="11"/>
      <c r="E7" s="11"/>
      <c r="F7" s="11"/>
      <c r="G7" s="11"/>
      <c r="H7" s="11">
        <f ca="1">'CRSP evap (midium gross rate)'!F13/1000</f>
        <v>0.81774917777299116</v>
      </c>
      <c r="I7" s="11">
        <f ca="1">'CRSP evap (gross rate in CRSS)'!F13/1000</f>
        <v>0.82260354611408659</v>
      </c>
      <c r="J7" s="11">
        <f ca="1">'CRSP evap (rate in CRSS 2007)'!F13/1000</f>
        <v>0.59726392769929626</v>
      </c>
      <c r="K7" s="12">
        <f ca="1">'CRSP evap (PeriodicNetEvapCRSS)'!F13/1000</f>
        <v>0.61122058316832328</v>
      </c>
    </row>
    <row r="8" spans="1:11" x14ac:dyDescent="0.3">
      <c r="A8" s="1">
        <v>1975</v>
      </c>
      <c r="B8" s="11">
        <f>'Consumptive Uses'!C8/1000</f>
        <v>0.61329999999999996</v>
      </c>
      <c r="C8" s="11"/>
      <c r="D8" s="11"/>
      <c r="E8" s="11"/>
      <c r="F8" s="11"/>
      <c r="G8" s="11"/>
      <c r="H8" s="11">
        <f ca="1">'CRSP evap (midium gross rate)'!F14/1000</f>
        <v>0.85654922552113322</v>
      </c>
      <c r="I8" s="11">
        <f ca="1">'CRSP evap (gross rate in CRSS)'!F14/1000</f>
        <v>0.86410683090623952</v>
      </c>
      <c r="J8" s="11">
        <f ca="1">'CRSP evap (rate in CRSS 2007)'!F14/1000</f>
        <v>0.62286446074289403</v>
      </c>
      <c r="K8" s="12">
        <f ca="1">'CRSP evap (PeriodicNetEvapCRSS)'!F14/1000</f>
        <v>0.64856862676756089</v>
      </c>
    </row>
    <row r="9" spans="1:11" x14ac:dyDescent="0.3">
      <c r="A9" s="1">
        <v>1976</v>
      </c>
      <c r="B9" s="11">
        <f>'Consumptive Uses'!C9/1000</f>
        <v>0.62639999999999996</v>
      </c>
      <c r="C9" s="11"/>
      <c r="D9" s="11"/>
      <c r="E9" s="11"/>
      <c r="F9" s="11"/>
      <c r="G9" s="11"/>
      <c r="H9" s="11">
        <f ca="1">'CRSP evap (midium gross rate)'!F15/1000</f>
        <v>0.85590583186895008</v>
      </c>
      <c r="I9" s="11">
        <f ca="1">'CRSP evap (gross rate in CRSS)'!F15/1000</f>
        <v>0.86058082571855921</v>
      </c>
      <c r="J9" s="11">
        <f ca="1">'CRSP evap (rate in CRSS 2007)'!F15/1000</f>
        <v>0.6242313123308636</v>
      </c>
      <c r="K9" s="12">
        <f ca="1">'CRSP evap (PeriodicNetEvapCRSS)'!F15/1000</f>
        <v>0.64439926703491668</v>
      </c>
    </row>
    <row r="10" spans="1:11" x14ac:dyDescent="0.3">
      <c r="A10" s="1">
        <v>1977</v>
      </c>
      <c r="B10" s="11">
        <f>'Consumptive Uses'!C10/1000</f>
        <v>0.53700000000000003</v>
      </c>
      <c r="C10" s="11"/>
      <c r="D10" s="11"/>
      <c r="E10" s="11"/>
      <c r="F10" s="11"/>
      <c r="G10" s="11"/>
      <c r="H10" s="11">
        <f ca="1">'CRSP evap (midium gross rate)'!F16/1000</f>
        <v>0.75251482277796911</v>
      </c>
      <c r="I10" s="11">
        <f ca="1">'CRSP evap (gross rate in CRSS)'!F16/1000</f>
        <v>0.7556364974750428</v>
      </c>
      <c r="J10" s="11">
        <f ca="1">'CRSP evap (rate in CRSS 2007)'!F16/1000</f>
        <v>0.54612707634998536</v>
      </c>
      <c r="K10" s="12">
        <f ca="1">'CRSP evap (PeriodicNetEvapCRSS)'!F16/1000</f>
        <v>0.54883534071308315</v>
      </c>
    </row>
    <row r="11" spans="1:11" x14ac:dyDescent="0.3">
      <c r="A11" s="1">
        <v>1978</v>
      </c>
      <c r="B11" s="11">
        <f>'Consumptive Uses'!C11/1000</f>
        <v>0.51879999999999993</v>
      </c>
      <c r="C11" s="11"/>
      <c r="D11" s="11"/>
      <c r="E11" s="11"/>
      <c r="F11" s="11"/>
      <c r="G11" s="11"/>
      <c r="H11" s="11">
        <f ca="1">'CRSP evap (midium gross rate)'!F17/1000</f>
        <v>0.74281987569604824</v>
      </c>
      <c r="I11" s="11">
        <f ca="1">'CRSP evap (gross rate in CRSS)'!F17/1000</f>
        <v>0.7484670442383724</v>
      </c>
      <c r="J11" s="11">
        <f ca="1">'CRSP evap (rate in CRSS 2007)'!F17/1000</f>
        <v>0.53891036518603042</v>
      </c>
      <c r="K11" s="12">
        <f ca="1">'CRSP evap (PeriodicNetEvapCRSS)'!F17/1000</f>
        <v>0.54481195837550245</v>
      </c>
    </row>
    <row r="12" spans="1:11" x14ac:dyDescent="0.3">
      <c r="A12" s="1">
        <v>1979</v>
      </c>
      <c r="B12" s="11">
        <f>'Consumptive Uses'!C12/1000</f>
        <v>0.61229999999999996</v>
      </c>
      <c r="C12" s="11"/>
      <c r="D12" s="11"/>
      <c r="E12" s="11"/>
      <c r="F12" s="11"/>
      <c r="G12" s="11"/>
      <c r="H12" s="11">
        <f ca="1">'CRSP evap (midium gross rate)'!F18/1000</f>
        <v>0.86585030174013133</v>
      </c>
      <c r="I12" s="11">
        <f ca="1">'CRSP evap (gross rate in CRSS)'!F18/1000</f>
        <v>0.87497906743891729</v>
      </c>
      <c r="J12" s="11">
        <f ca="1">'CRSP evap (rate in CRSS 2007)'!F18/1000</f>
        <v>0.62262055370128333</v>
      </c>
      <c r="K12" s="12">
        <f ca="1">'CRSP evap (PeriodicNetEvapCRSS)'!F18/1000</f>
        <v>0.65781954209829518</v>
      </c>
    </row>
    <row r="13" spans="1:11" x14ac:dyDescent="0.3">
      <c r="A13" s="1">
        <v>1980</v>
      </c>
      <c r="B13" s="11">
        <f>'Consumptive Uses'!C13/1000</f>
        <v>0.68820000000000003</v>
      </c>
      <c r="C13" s="11">
        <f>'BOR 1981'!D4/1000</f>
        <v>0.52</v>
      </c>
      <c r="D13" s="11"/>
      <c r="E13" s="11"/>
      <c r="F13" s="11"/>
      <c r="G13" s="11"/>
      <c r="H13" s="11">
        <f ca="1">'CRSP evap (midium gross rate)'!F19/1000</f>
        <v>0.94065325463912541</v>
      </c>
      <c r="I13" s="11">
        <f ca="1">'CRSP evap (gross rate in CRSS)'!F19/1000</f>
        <v>0.94721508598243254</v>
      </c>
      <c r="J13" s="11">
        <f ca="1">'CRSP evap (rate in CRSS 2007)'!F19/1000</f>
        <v>0.67874238265298314</v>
      </c>
      <c r="K13" s="12">
        <f ca="1">'CRSP evap (PeriodicNetEvapCRSS)'!F19/1000</f>
        <v>0.72078978212486222</v>
      </c>
    </row>
    <row r="14" spans="1:11" x14ac:dyDescent="0.3">
      <c r="A14" s="1">
        <v>1981</v>
      </c>
      <c r="B14" s="11">
        <f>'Consumptive Uses'!C14/1000</f>
        <v>0.6482</v>
      </c>
      <c r="C14" s="11">
        <f>'BOR 1981'!D5/1000</f>
        <v>0.52</v>
      </c>
      <c r="D14" s="11"/>
      <c r="E14" s="11"/>
      <c r="F14" s="11"/>
      <c r="G14" s="11"/>
      <c r="H14" s="11">
        <f ca="1">'CRSP evap (midium gross rate)'!F20/1000</f>
        <v>0.88551784276907586</v>
      </c>
      <c r="I14" s="11">
        <f ca="1">'CRSP evap (gross rate in CRSS)'!F20/1000</f>
        <v>0.8903078940413538</v>
      </c>
      <c r="J14" s="11">
        <f ca="1">'CRSP evap (rate in CRSS 2007)'!F20/1000</f>
        <v>0.64216024611106304</v>
      </c>
      <c r="K14" s="12">
        <f ca="1">'CRSP evap (PeriodicNetEvapCRSS)'!F20/1000</f>
        <v>0.66895422689256723</v>
      </c>
    </row>
    <row r="15" spans="1:11" x14ac:dyDescent="0.3">
      <c r="A15" s="1">
        <v>1982</v>
      </c>
      <c r="B15" s="11">
        <f>'Consumptive Uses'!C15/1000</f>
        <v>0.6663</v>
      </c>
      <c r="C15" s="11">
        <f>'BOR 1981'!D6/1000</f>
        <v>0.52</v>
      </c>
      <c r="D15" s="11"/>
      <c r="E15" s="11"/>
      <c r="F15" s="11"/>
      <c r="G15" s="11"/>
      <c r="H15" s="11">
        <f ca="1">'CRSP evap (midium gross rate)'!F21/1000</f>
        <v>0.92270156495497779</v>
      </c>
      <c r="I15" s="11">
        <f ca="1">'CRSP evap (gross rate in CRSS)'!F21/1000</f>
        <v>0.9308328267017848</v>
      </c>
      <c r="J15" s="11">
        <f ca="1">'CRSP evap (rate in CRSS 2007)'!F21/1000</f>
        <v>0.66729136516237741</v>
      </c>
      <c r="K15" s="12">
        <f ca="1">'CRSP evap (PeriodicNetEvapCRSS)'!F21/1000</f>
        <v>0.70679939556156957</v>
      </c>
    </row>
    <row r="16" spans="1:11" x14ac:dyDescent="0.3">
      <c r="A16" s="1">
        <v>1983</v>
      </c>
      <c r="B16" s="11">
        <f>'Consumptive Uses'!C16/1000</f>
        <v>0.73409999999999997</v>
      </c>
      <c r="C16" s="11">
        <f>'BOR 1981'!D7/1000</f>
        <v>0.52</v>
      </c>
      <c r="D16" s="11">
        <f>'BOR 1984'!D4/1000</f>
        <v>0.52</v>
      </c>
      <c r="E16" s="11"/>
      <c r="F16" s="11"/>
      <c r="G16" s="11"/>
      <c r="H16" s="11">
        <f ca="1">'CRSP evap (midium gross rate)'!F22/1000</f>
        <v>0.99204937390805048</v>
      </c>
      <c r="I16" s="11">
        <f ca="1">'CRSP evap (gross rate in CRSS)'!F22/1000</f>
        <v>0.99895844493178376</v>
      </c>
      <c r="J16" s="11">
        <f ca="1">'CRSP evap (rate in CRSS 2007)'!F22/1000</f>
        <v>0.71823428522593558</v>
      </c>
      <c r="K16" s="12">
        <f ca="1">'CRSP evap (PeriodicNetEvapCRSS)'!F22/1000</f>
        <v>0.76839220359297333</v>
      </c>
    </row>
    <row r="17" spans="1:11" x14ac:dyDescent="0.3">
      <c r="A17" s="1">
        <v>1984</v>
      </c>
      <c r="B17" s="11">
        <f>'Consumptive Uses'!C17/1000</f>
        <v>0.71439999999999992</v>
      </c>
      <c r="C17" s="11">
        <f>'BOR 1981'!D8/1000</f>
        <v>0.52</v>
      </c>
      <c r="D17" s="11">
        <f>'BOR 1984'!D5/1000</f>
        <v>0.52</v>
      </c>
      <c r="E17" s="11"/>
      <c r="F17" s="11"/>
      <c r="G17" s="11"/>
      <c r="H17" s="11">
        <f ca="1">'CRSP evap (midium gross rate)'!F23/1000</f>
        <v>0.9714551106620718</v>
      </c>
      <c r="I17" s="11">
        <f ca="1">'CRSP evap (gross rate in CRSS)'!F23/1000</f>
        <v>0.97880522470171472</v>
      </c>
      <c r="J17" s="11">
        <f ca="1">'CRSP evap (rate in CRSS 2007)'!F23/1000</f>
        <v>0.70304152623395699</v>
      </c>
      <c r="K17" s="12">
        <f ca="1">'CRSP evap (PeriodicNetEvapCRSS)'!F23/1000</f>
        <v>0.75034366159207277</v>
      </c>
    </row>
    <row r="18" spans="1:11" x14ac:dyDescent="0.3">
      <c r="A18" s="1">
        <v>1985</v>
      </c>
      <c r="B18" s="11">
        <f>'Consumptive Uses'!C18/1000</f>
        <v>0.7026</v>
      </c>
      <c r="C18" s="11">
        <f>'BOR 1981'!D9/1000</f>
        <v>0.52</v>
      </c>
      <c r="D18" s="11">
        <f>'BOR 1984'!D6/1000</f>
        <v>0.52</v>
      </c>
      <c r="E18" s="11"/>
      <c r="F18" s="11"/>
      <c r="G18" s="11"/>
      <c r="H18" s="11">
        <f ca="1">'CRSP evap (midium gross rate)'!F24/1000</f>
        <v>0.95634018708698254</v>
      </c>
      <c r="I18" s="11">
        <f ca="1">'CRSP evap (gross rate in CRSS)'!F24/1000</f>
        <v>0.96293886017320074</v>
      </c>
      <c r="J18" s="11">
        <f ca="1">'CRSP evap (rate in CRSS 2007)'!F24/1000</f>
        <v>0.69265240184309196</v>
      </c>
      <c r="K18" s="12">
        <f ca="1">'CRSP evap (PeriodicNetEvapCRSS)'!F24/1000</f>
        <v>0.7353318433385676</v>
      </c>
    </row>
    <row r="19" spans="1:11" x14ac:dyDescent="0.3">
      <c r="A19" s="1">
        <v>1986</v>
      </c>
      <c r="B19" s="11">
        <f>'Consumptive Uses'!C19/1000</f>
        <v>0.70579999999999998</v>
      </c>
      <c r="C19" s="11">
        <f>'BOR 1981'!D10/1000</f>
        <v>0.52</v>
      </c>
      <c r="D19" s="11">
        <f>'BOR 1984'!D7/1000</f>
        <v>0.52</v>
      </c>
      <c r="E19" s="11"/>
      <c r="F19" s="11"/>
      <c r="G19" s="11"/>
      <c r="H19" s="11">
        <f ca="1">'CRSP evap (midium gross rate)'!F25/1000</f>
        <v>0.95904355507307038</v>
      </c>
      <c r="I19" s="11">
        <f ca="1">'CRSP evap (gross rate in CRSS)'!F25/1000</f>
        <v>0.96576185325037767</v>
      </c>
      <c r="J19" s="11">
        <f ca="1">'CRSP evap (rate in CRSS 2007)'!F25/1000</f>
        <v>0.69467839500676032</v>
      </c>
      <c r="K19" s="12">
        <f ca="1">'CRSP evap (PeriodicNetEvapCRSS)'!F25/1000</f>
        <v>0.73763258763886097</v>
      </c>
    </row>
    <row r="20" spans="1:11" x14ac:dyDescent="0.3">
      <c r="A20" s="1">
        <v>1987</v>
      </c>
      <c r="B20" s="11">
        <f>'Consumptive Uses'!C20/1000</f>
        <v>0.70479999999999998</v>
      </c>
      <c r="C20" s="11">
        <f>'BOR 1981'!D11/1000</f>
        <v>0.52</v>
      </c>
      <c r="D20" s="11">
        <f>'BOR 1984'!D8/1000</f>
        <v>0.52</v>
      </c>
      <c r="E20" s="11"/>
      <c r="F20" s="11"/>
      <c r="G20" s="11"/>
      <c r="H20" s="11">
        <f ca="1">'CRSP evap (midium gross rate)'!F26/1000</f>
        <v>0.95864250927819339</v>
      </c>
      <c r="I20" s="11">
        <f ca="1">'CRSP evap (gross rate in CRSS)'!F26/1000</f>
        <v>0.96523374753300895</v>
      </c>
      <c r="J20" s="11">
        <f ca="1">'CRSP evap (rate in CRSS 2007)'!F26/1000</f>
        <v>0.69464216081582675</v>
      </c>
      <c r="K20" s="12">
        <f ca="1">'CRSP evap (PeriodicNetEvapCRSS)'!F26/1000</f>
        <v>0.73742137001864683</v>
      </c>
    </row>
    <row r="21" spans="1:11" x14ac:dyDescent="0.3">
      <c r="A21" s="1">
        <v>1988</v>
      </c>
      <c r="B21" s="11">
        <f>'Consumptive Uses'!C21/1000</f>
        <v>0.68910000000000005</v>
      </c>
      <c r="C21" s="11">
        <f>'BOR 1981'!D12/1000</f>
        <v>0.52</v>
      </c>
      <c r="D21" s="11">
        <f>'BOR 1984'!D9/1000</f>
        <v>0.52</v>
      </c>
      <c r="E21" s="11"/>
      <c r="F21" s="11"/>
      <c r="G21" s="11"/>
      <c r="H21" s="11">
        <f ca="1">'CRSP evap (midium gross rate)'!F27/1000</f>
        <v>0.93769932282011526</v>
      </c>
      <c r="I21" s="11">
        <f ca="1">'CRSP evap (gross rate in CRSS)'!F27/1000</f>
        <v>0.94358969404142157</v>
      </c>
      <c r="J21" s="11">
        <f ca="1">'CRSP evap (rate in CRSS 2007)'!F27/1000</f>
        <v>0.6787432040000797</v>
      </c>
      <c r="K21" s="12">
        <f ca="1">'CRSP evap (PeriodicNetEvapCRSS)'!F27/1000</f>
        <v>0.71713092398134115</v>
      </c>
    </row>
    <row r="22" spans="1:11" x14ac:dyDescent="0.3">
      <c r="A22" s="1">
        <v>1989</v>
      </c>
      <c r="B22" s="11">
        <f>'Consumptive Uses'!C22/1000</f>
        <v>0.63449999999999995</v>
      </c>
      <c r="C22" s="11">
        <f>'BOR 1981'!D13/1000</f>
        <v>0.52</v>
      </c>
      <c r="D22" s="11">
        <f>'BOR 1984'!D10/1000</f>
        <v>0.52</v>
      </c>
      <c r="E22" s="11"/>
      <c r="F22" s="11"/>
      <c r="G22" s="11"/>
      <c r="H22" s="11">
        <f ca="1">'CRSP evap (midium gross rate)'!F28/1000</f>
        <v>0.86529786522424612</v>
      </c>
      <c r="I22" s="11">
        <f ca="1">'CRSP evap (gross rate in CRSS)'!F28/1000</f>
        <v>0.86929688464786325</v>
      </c>
      <c r="J22" s="11">
        <f ca="1">'CRSP evap (rate in CRSS 2007)'!F28/1000</f>
        <v>0.62848808127677802</v>
      </c>
      <c r="K22" s="12">
        <f ca="1">'CRSP evap (PeriodicNetEvapCRSS)'!F28/1000</f>
        <v>0.65055215672295064</v>
      </c>
    </row>
    <row r="23" spans="1:11" x14ac:dyDescent="0.3">
      <c r="A23" s="1">
        <v>1990</v>
      </c>
      <c r="B23" s="11">
        <f>'Consumptive Uses'!C23/1000</f>
        <v>0.5494</v>
      </c>
      <c r="C23" s="11">
        <f>'BOR 1981'!D14/1000</f>
        <v>0.52</v>
      </c>
      <c r="D23" s="11">
        <f>'BOR 1984'!D11/1000</f>
        <v>0.52</v>
      </c>
      <c r="E23" s="11"/>
      <c r="F23" s="11"/>
      <c r="G23" s="11"/>
      <c r="H23" s="11">
        <f ca="1">'CRSP evap (midium gross rate)'!F29/1000</f>
        <v>0.76622345646604884</v>
      </c>
      <c r="I23" s="11">
        <f ca="1">'CRSP evap (gross rate in CRSS)'!F29/1000</f>
        <v>0.76956514718453406</v>
      </c>
      <c r="J23" s="11">
        <f ca="1">'CRSP evap (rate in CRSS 2007)'!F29/1000</f>
        <v>0.56041435503803005</v>
      </c>
      <c r="K23" s="12">
        <f ca="1">'CRSP evap (PeriodicNetEvapCRSS)'!F29/1000</f>
        <v>0.56265871020912284</v>
      </c>
    </row>
    <row r="24" spans="1:11" x14ac:dyDescent="0.3">
      <c r="A24" s="1">
        <v>1991</v>
      </c>
      <c r="B24" s="11">
        <f>'Consumptive Uses'!C24/1000</f>
        <v>0.51029999999999998</v>
      </c>
      <c r="C24" s="11">
        <f>'BOR 1981'!D15/1000</f>
        <v>0.52</v>
      </c>
      <c r="D24" s="11">
        <f>'BOR 1984'!D12/1000</f>
        <v>0.52</v>
      </c>
      <c r="E24" s="11"/>
      <c r="F24" s="11"/>
      <c r="G24" s="11"/>
      <c r="H24" s="11">
        <f ca="1">'CRSP evap (midium gross rate)'!F30/1000</f>
        <v>0.7270104986359458</v>
      </c>
      <c r="I24" s="11">
        <f ca="1">'CRSP evap (gross rate in CRSS)'!F30/1000</f>
        <v>0.73119451695075544</v>
      </c>
      <c r="J24" s="11">
        <f ca="1">'CRSP evap (rate in CRSS 2007)'!F30/1000</f>
        <v>0.53374682231216175</v>
      </c>
      <c r="K24" s="12">
        <f ca="1">'CRSP evap (PeriodicNetEvapCRSS)'!F30/1000</f>
        <v>0.53046146019350515</v>
      </c>
    </row>
    <row r="25" spans="1:11" x14ac:dyDescent="0.3">
      <c r="A25" s="1">
        <v>1992</v>
      </c>
      <c r="B25" s="11">
        <f>'Consumptive Uses'!C25/1000</f>
        <v>0.49099999999999999</v>
      </c>
      <c r="C25" s="11">
        <f>'BOR 1981'!D16/1000</f>
        <v>0.52</v>
      </c>
      <c r="D25" s="11">
        <f>'BOR 1984'!D13/1000</f>
        <v>0.52</v>
      </c>
      <c r="E25" s="11"/>
      <c r="F25" s="11"/>
      <c r="G25" s="11"/>
      <c r="H25" s="11">
        <f ca="1">'CRSP evap (midium gross rate)'!F31/1000</f>
        <v>0.70443007019390824</v>
      </c>
      <c r="I25" s="11">
        <f ca="1">'CRSP evap (gross rate in CRSS)'!F31/1000</f>
        <v>0.70847217520288153</v>
      </c>
      <c r="J25" s="11">
        <f ca="1">'CRSP evap (rate in CRSS 2007)'!F31/1000</f>
        <v>0.51702880058651923</v>
      </c>
      <c r="K25" s="12">
        <f ca="1">'CRSP evap (PeriodicNetEvapCRSS)'!F31/1000</f>
        <v>0.5105452136575207</v>
      </c>
    </row>
    <row r="26" spans="1:11" x14ac:dyDescent="0.3">
      <c r="A26" s="1">
        <v>1993</v>
      </c>
      <c r="B26" s="11">
        <f>'Consumptive Uses'!C26/1000</f>
        <v>0.57350000000000001</v>
      </c>
      <c r="C26" s="11">
        <f>'BOR 1981'!D17/1000</f>
        <v>0.52</v>
      </c>
      <c r="D26" s="11">
        <f>'BOR 1984'!D14/1000</f>
        <v>0.52</v>
      </c>
      <c r="E26" s="11"/>
      <c r="F26" s="11"/>
      <c r="G26" s="11"/>
      <c r="H26" s="11">
        <f ca="1">'CRSP evap (midium gross rate)'!F32/1000</f>
        <v>0.81710788956192792</v>
      </c>
      <c r="I26" s="11">
        <f ca="1">'CRSP evap (gross rate in CRSS)'!F32/1000</f>
        <v>0.82573287180401911</v>
      </c>
      <c r="J26" s="11">
        <f ca="1">'CRSP evap (rate in CRSS 2007)'!F32/1000</f>
        <v>0.59309110503897045</v>
      </c>
      <c r="K26" s="12">
        <f ca="1">'CRSP evap (PeriodicNetEvapCRSS)'!F32/1000</f>
        <v>0.61579081518882739</v>
      </c>
    </row>
    <row r="27" spans="1:11" x14ac:dyDescent="0.3">
      <c r="A27" s="1">
        <v>1994</v>
      </c>
      <c r="B27" s="11">
        <f>'Consumptive Uses'!C27/1000</f>
        <v>0.58910000000000007</v>
      </c>
      <c r="C27" s="11">
        <f>'BOR 1981'!D18/1000</f>
        <v>0.52</v>
      </c>
      <c r="D27" s="11">
        <f>'BOR 1984'!D15/1000</f>
        <v>0.52</v>
      </c>
      <c r="E27" s="11"/>
      <c r="F27" s="11"/>
      <c r="G27" s="11"/>
      <c r="H27" s="11">
        <f ca="1">'CRSP evap (midium gross rate)'!F33/1000</f>
        <v>0.8160702348389588</v>
      </c>
      <c r="I27" s="11">
        <f ca="1">'CRSP evap (gross rate in CRSS)'!F33/1000</f>
        <v>0.82077103194489143</v>
      </c>
      <c r="J27" s="11">
        <f ca="1">'CRSP evap (rate in CRSS 2007)'!F33/1000</f>
        <v>0.59422285507117045</v>
      </c>
      <c r="K27" s="12">
        <f ca="1">'CRSP evap (PeriodicNetEvapCRSS)'!F33/1000</f>
        <v>0.60835802577677345</v>
      </c>
    </row>
    <row r="28" spans="1:11" x14ac:dyDescent="0.3">
      <c r="A28" s="1">
        <v>1995</v>
      </c>
      <c r="B28" s="11">
        <f>'Consumptive Uses'!C28/1000</f>
        <v>0.64890000000000003</v>
      </c>
      <c r="C28" s="11">
        <f>'BOR 1981'!D19/1000</f>
        <v>0.52</v>
      </c>
      <c r="D28" s="11">
        <f>'BOR 1984'!D16/1000</f>
        <v>0.52</v>
      </c>
      <c r="E28" s="11"/>
      <c r="F28" s="11"/>
      <c r="G28" s="11"/>
      <c r="H28" s="11">
        <f ca="1">'CRSP evap (midium gross rate)'!F34/1000</f>
        <v>0.90780068154293869</v>
      </c>
      <c r="I28" s="11">
        <f ca="1">'CRSP evap (gross rate in CRSS)'!F34/1000</f>
        <v>0.91751570063423948</v>
      </c>
      <c r="J28" s="11">
        <f ca="1">'CRSP evap (rate in CRSS 2007)'!F34/1000</f>
        <v>0.65577258842865971</v>
      </c>
      <c r="K28" s="12">
        <f ca="1">'CRSP evap (PeriodicNetEvapCRSS)'!F34/1000</f>
        <v>0.69655249472311698</v>
      </c>
    </row>
    <row r="29" spans="1:11" x14ac:dyDescent="0.3">
      <c r="A29" s="1">
        <v>1996</v>
      </c>
      <c r="B29" s="11">
        <f>'Consumptive Uses'!C29/1000</f>
        <v>0.67149999999999999</v>
      </c>
      <c r="C29" s="11">
        <f>'BOR 1981'!D20/1000</f>
        <v>0.52</v>
      </c>
      <c r="D29" s="11">
        <f>'BOR 1984'!D17/1000</f>
        <v>0.52</v>
      </c>
      <c r="E29" s="11"/>
      <c r="F29" s="11"/>
      <c r="G29" s="11"/>
      <c r="H29" s="11">
        <f ca="1">'CRSP evap (midium gross rate)'!F35/1000</f>
        <v>0.9160114619590477</v>
      </c>
      <c r="I29" s="11">
        <f ca="1">'CRSP evap (gross rate in CRSS)'!F35/1000</f>
        <v>0.92190327029817021</v>
      </c>
      <c r="J29" s="11">
        <f ca="1">'CRSP evap (rate in CRSS 2007)'!F35/1000</f>
        <v>0.66479030547264162</v>
      </c>
      <c r="K29" s="12">
        <f ca="1">'CRSP evap (PeriodicNetEvapCRSS)'!F35/1000</f>
        <v>0.69854910170753848</v>
      </c>
    </row>
    <row r="30" spans="1:11" x14ac:dyDescent="0.3">
      <c r="A30" s="1">
        <v>1997</v>
      </c>
      <c r="B30" s="11">
        <f>'Consumptive Uses'!C30/1000</f>
        <v>0.6845</v>
      </c>
      <c r="C30" s="11">
        <f>'BOR 1981'!D21/1000</f>
        <v>0.52</v>
      </c>
      <c r="D30" s="11">
        <f>'BOR 1984'!D18/1000</f>
        <v>0.52</v>
      </c>
      <c r="E30" s="11"/>
      <c r="F30" s="11"/>
      <c r="G30" s="11"/>
      <c r="H30" s="11">
        <f ca="1">'CRSP evap (midium gross rate)'!F36/1000</f>
        <v>0.94011937409787161</v>
      </c>
      <c r="I30" s="11">
        <f ca="1">'CRSP evap (gross rate in CRSS)'!F36/1000</f>
        <v>0.94782581503835184</v>
      </c>
      <c r="J30" s="11">
        <f ca="1">'CRSP evap (rate in CRSS 2007)'!F36/1000</f>
        <v>0.6806218559387992</v>
      </c>
      <c r="K30" s="12">
        <f ca="1">'CRSP evap (PeriodicNetEvapCRSS)'!F36/1000</f>
        <v>0.7228037628970162</v>
      </c>
    </row>
    <row r="31" spans="1:11" x14ac:dyDescent="0.3">
      <c r="A31" s="1">
        <v>1998</v>
      </c>
      <c r="B31" s="11">
        <f>'Consumptive Uses'!C31/1000</f>
        <v>0.69729999999999992</v>
      </c>
      <c r="C31" s="11">
        <f>'BOR 1981'!D22/1000</f>
        <v>0.52</v>
      </c>
      <c r="D31" s="11">
        <f>'BOR 1984'!D19/1000</f>
        <v>0.52</v>
      </c>
      <c r="E31" s="11"/>
      <c r="F31" s="11"/>
      <c r="G31" s="11"/>
      <c r="H31" s="11">
        <f ca="1">'CRSP evap (midium gross rate)'!F37/1000</f>
        <v>0.95007801019606208</v>
      </c>
      <c r="I31" s="11">
        <f ca="1">'CRSP evap (gross rate in CRSS)'!F37/1000</f>
        <v>0.95679794319845957</v>
      </c>
      <c r="J31" s="11">
        <f ca="1">'CRSP evap (rate in CRSS 2007)'!F37/1000</f>
        <v>0.68862568673843416</v>
      </c>
      <c r="K31" s="12">
        <f ca="1">'CRSP evap (PeriodicNetEvapCRSS)'!F37/1000</f>
        <v>0.73025049201576231</v>
      </c>
    </row>
    <row r="32" spans="1:11" x14ac:dyDescent="0.3">
      <c r="A32" s="1">
        <v>1999</v>
      </c>
      <c r="B32" s="11">
        <f>'Consumptive Uses'!C32/1000</f>
        <v>0.69650000000000001</v>
      </c>
      <c r="C32" s="11">
        <f>'BOR 1981'!D23/1000</f>
        <v>0.52</v>
      </c>
      <c r="D32" s="11">
        <f>'BOR 1984'!D20/1000</f>
        <v>0.52</v>
      </c>
      <c r="E32" s="11"/>
      <c r="F32" s="11"/>
      <c r="G32" s="11"/>
      <c r="H32" s="11">
        <f ca="1">'CRSP evap (midium gross rate)'!F38/1000</f>
        <v>0.95014955043189797</v>
      </c>
      <c r="I32" s="11">
        <f ca="1">'CRSP evap (gross rate in CRSS)'!F38/1000</f>
        <v>0.95691305644170721</v>
      </c>
      <c r="J32" s="11">
        <f ca="1">'CRSP evap (rate in CRSS 2007)'!F38/1000</f>
        <v>0.68821662082443891</v>
      </c>
      <c r="K32" s="12">
        <f ca="1">'CRSP evap (PeriodicNetEvapCRSS)'!F38/1000</f>
        <v>0.72999844997936669</v>
      </c>
    </row>
    <row r="33" spans="1:11" x14ac:dyDescent="0.3">
      <c r="A33" s="1">
        <v>2000</v>
      </c>
      <c r="B33" s="11">
        <f>'Consumptive Uses'!C33/1000</f>
        <v>0.6623</v>
      </c>
      <c r="C33" s="11">
        <f>'BOR 1981'!D24/1000</f>
        <v>0.52</v>
      </c>
      <c r="D33" s="11">
        <f>'BOR 1984'!D21/1000</f>
        <v>0.52</v>
      </c>
      <c r="E33" s="11"/>
      <c r="F33" s="11"/>
      <c r="G33" s="11"/>
      <c r="H33" s="11">
        <f ca="1">'CRSP evap (midium gross rate)'!F39/1000</f>
        <v>0.90321688407022449</v>
      </c>
      <c r="I33" s="11">
        <f ca="1">'CRSP evap (gross rate in CRSS)'!F39/1000</f>
        <v>0.908542916929859</v>
      </c>
      <c r="J33" s="11">
        <f ca="1">'CRSP evap (rate in CRSS 2007)'!F39/1000</f>
        <v>0.65501707656255415</v>
      </c>
      <c r="K33" s="12">
        <f ca="1">'CRSP evap (PeriodicNetEvapCRSS)'!F39/1000</f>
        <v>0.68589904987973727</v>
      </c>
    </row>
    <row r="34" spans="1:11" x14ac:dyDescent="0.3">
      <c r="A34" s="1">
        <v>2001</v>
      </c>
      <c r="B34" s="11">
        <f>'Consumptive Uses'!C34/1000</f>
        <v>0.61629999999999996</v>
      </c>
      <c r="C34" s="11">
        <f>'BOR 1981'!D25/1000</f>
        <v>0.52</v>
      </c>
      <c r="D34" s="11">
        <f>'BOR 1984'!D22/1000</f>
        <v>0.52</v>
      </c>
      <c r="E34" s="11"/>
      <c r="F34" s="11"/>
      <c r="G34" s="11"/>
      <c r="H34" s="11">
        <f ca="1">'CRSP evap (midium gross rate)'!F40/1000</f>
        <v>0.84756096729399311</v>
      </c>
      <c r="I34" s="11">
        <f ca="1">'CRSP evap (gross rate in CRSS)'!F40/1000</f>
        <v>0.85233110097694553</v>
      </c>
      <c r="J34" s="11">
        <f ca="1">'CRSP evap (rate in CRSS 2007)'!F40/1000</f>
        <v>0.61556519066479287</v>
      </c>
      <c r="K34" s="12">
        <f ca="1">'CRSP evap (PeriodicNetEvapCRSS)'!F40/1000</f>
        <v>0.63609280578100857</v>
      </c>
    </row>
    <row r="35" spans="1:11" x14ac:dyDescent="0.3">
      <c r="A35" s="1">
        <v>2002</v>
      </c>
      <c r="B35" s="11">
        <f>'Consumptive Uses'!C35/1000</f>
        <v>0.51360000000000006</v>
      </c>
      <c r="C35" s="11">
        <f>'BOR 1981'!D26/1000</f>
        <v>0.52</v>
      </c>
      <c r="D35" s="11">
        <f>'BOR 1984'!D23/1000</f>
        <v>0.52</v>
      </c>
      <c r="E35" s="11"/>
      <c r="F35" s="11"/>
      <c r="G35" s="11">
        <f>'UCRC 1999'!C7/1000</f>
        <v>0.57399999999999995</v>
      </c>
      <c r="H35" s="11">
        <f ca="1">'CRSP evap (midium gross rate)'!F41/1000</f>
        <v>0.72250313007705302</v>
      </c>
      <c r="I35" s="11">
        <f ca="1">'CRSP evap (gross rate in CRSS)'!F41/1000</f>
        <v>0.72469737137011381</v>
      </c>
      <c r="J35" s="11">
        <f ca="1">'CRSP evap (rate in CRSS 2007)'!F41/1000</f>
        <v>0.52827395987262737</v>
      </c>
      <c r="K35" s="12">
        <f ca="1">'CRSP evap (PeriodicNetEvapCRSS)'!F41/1000</f>
        <v>0.52207065696141441</v>
      </c>
    </row>
    <row r="36" spans="1:11" x14ac:dyDescent="0.3">
      <c r="A36" s="1">
        <v>2003</v>
      </c>
      <c r="B36" s="11">
        <f>'Consumptive Uses'!C36/1000</f>
        <v>0.42819999999999997</v>
      </c>
      <c r="C36" s="11">
        <f>'BOR 1981'!D27/1000</f>
        <v>0.52</v>
      </c>
      <c r="D36" s="11">
        <f>'BOR 1984'!D24/1000</f>
        <v>0.52</v>
      </c>
      <c r="E36" s="11"/>
      <c r="F36" s="11"/>
      <c r="G36" s="11">
        <f>'UCRC 1999'!C8/1000</f>
        <v>0.57399999999999995</v>
      </c>
      <c r="H36" s="11">
        <f ca="1">'CRSP evap (midium gross rate)'!F42/1000</f>
        <v>0.63470805025494237</v>
      </c>
      <c r="I36" s="11">
        <f ca="1">'CRSP evap (gross rate in CRSS)'!F42/1000</f>
        <v>0.63777603011681849</v>
      </c>
      <c r="J36" s="11">
        <f ca="1">'CRSP evap (rate in CRSS 2007)'!F42/1000</f>
        <v>0.46534509647146521</v>
      </c>
      <c r="K36" s="12">
        <f ca="1">'CRSP evap (PeriodicNetEvapCRSS)'!F42/1000</f>
        <v>0.44686881596387557</v>
      </c>
    </row>
    <row r="37" spans="1:11" x14ac:dyDescent="0.3">
      <c r="A37" s="1">
        <v>2004</v>
      </c>
      <c r="B37" s="11">
        <f>'Consumptive Uses'!C37/1000</f>
        <v>0.35520000000000002</v>
      </c>
      <c r="C37" s="11">
        <f>'BOR 1981'!D28/1000</f>
        <v>0.52</v>
      </c>
      <c r="D37" s="11">
        <f>'BOR 1984'!D25/1000</f>
        <v>0.52</v>
      </c>
      <c r="E37" s="11"/>
      <c r="F37" s="11"/>
      <c r="G37" s="11">
        <f>'UCRC 1999'!C9/1000</f>
        <v>0.57399999999999995</v>
      </c>
      <c r="H37" s="11">
        <f ca="1">'CRSP evap (midium gross rate)'!F43/1000</f>
        <v>0.55252951813011342</v>
      </c>
      <c r="I37" s="11">
        <f ca="1">'CRSP evap (gross rate in CRSS)'!F43/1000</f>
        <v>0.5544290608340422</v>
      </c>
      <c r="J37" s="11">
        <f ca="1">'CRSP evap (rate in CRSS 2007)'!F43/1000</f>
        <v>0.40894526193008729</v>
      </c>
      <c r="K37" s="12">
        <f ca="1">'CRSP evap (PeriodicNetEvapCRSS)'!F43/1000</f>
        <v>0.37590111708607432</v>
      </c>
    </row>
    <row r="38" spans="1:11" x14ac:dyDescent="0.3">
      <c r="A38" s="1">
        <v>2005</v>
      </c>
      <c r="B38" s="11">
        <f>'Consumptive Uses'!C38/1000</f>
        <v>0.39389999999999997</v>
      </c>
      <c r="C38" s="11">
        <f>'BOR 1981'!D29/1000</f>
        <v>0.52</v>
      </c>
      <c r="D38" s="11">
        <f>'BOR 1984'!D26/1000</f>
        <v>0.52</v>
      </c>
      <c r="E38" s="11"/>
      <c r="F38" s="11"/>
      <c r="G38" s="11">
        <f>'UCRC 1999'!C10/1000</f>
        <v>0.57399999999999995</v>
      </c>
      <c r="H38" s="11">
        <f ca="1">'CRSP evap (midium gross rate)'!F44/1000</f>
        <v>0.61307572069289329</v>
      </c>
      <c r="I38" s="11">
        <f ca="1">'CRSP evap (gross rate in CRSS)'!F44/1000</f>
        <v>0.6192218015009211</v>
      </c>
      <c r="J38" s="11">
        <f ca="1">'CRSP evap (rate in CRSS 2007)'!F44/1000</f>
        <v>0.45045825685932511</v>
      </c>
      <c r="K38" s="12">
        <f ca="1">'CRSP evap (PeriodicNetEvapCRSS)'!F44/1000</f>
        <v>0.43421652657146431</v>
      </c>
    </row>
    <row r="39" spans="1:11" x14ac:dyDescent="0.3">
      <c r="A39" s="1">
        <v>2006</v>
      </c>
      <c r="B39" s="11">
        <f>'Consumptive Uses'!C39/1000</f>
        <v>0.44400000000000001</v>
      </c>
      <c r="C39" s="11">
        <f>'BOR 1981'!D30/1000</f>
        <v>0.52</v>
      </c>
      <c r="D39" s="11">
        <f>'BOR 1984'!D27/1000</f>
        <v>0.52</v>
      </c>
      <c r="E39" s="11"/>
      <c r="F39" s="11"/>
      <c r="G39" s="11">
        <f>'UCRC 1999'!C11/1000</f>
        <v>0.57399999999999995</v>
      </c>
      <c r="H39" s="11">
        <f ca="1">'CRSP evap (midium gross rate)'!F45/1000</f>
        <v>0.63733607746985377</v>
      </c>
      <c r="I39" s="11">
        <f ca="1">'CRSP evap (gross rate in CRSS)'!F45/1000</f>
        <v>0.64191284095045742</v>
      </c>
      <c r="J39" s="11">
        <f ca="1">'CRSP evap (rate in CRSS 2007)'!F45/1000</f>
        <v>0.46952620268040107</v>
      </c>
      <c r="K39" s="12">
        <f ca="1">'CRSP evap (PeriodicNetEvapCRSS)'!F45/1000</f>
        <v>0.45243882308499733</v>
      </c>
    </row>
    <row r="40" spans="1:11" x14ac:dyDescent="0.3">
      <c r="A40" s="1">
        <v>2007</v>
      </c>
      <c r="B40" s="11">
        <f>'Consumptive Uses'!C40/1000</f>
        <v>0.45300000000000001</v>
      </c>
      <c r="C40" s="11">
        <f>'BOR 1981'!D31/1000</f>
        <v>0.52</v>
      </c>
      <c r="D40" s="11">
        <f>'BOR 1984'!D28/1000</f>
        <v>0.52</v>
      </c>
      <c r="E40" s="11"/>
      <c r="F40" s="11"/>
      <c r="G40" s="11">
        <f>'UCRC 1999'!C12/1000</f>
        <v>0.57399999999999995</v>
      </c>
      <c r="H40" s="11">
        <f ca="1">'CRSP evap (midium gross rate)'!F46/1000</f>
        <v>0.63597879343995312</v>
      </c>
      <c r="I40" s="11">
        <f ca="1">'CRSP evap (gross rate in CRSS)'!F46/1000</f>
        <v>0.63957301757181251</v>
      </c>
      <c r="J40" s="11">
        <f ca="1">'CRSP evap (rate in CRSS 2007)'!F46/1000</f>
        <v>0.46894875247597212</v>
      </c>
      <c r="K40" s="12">
        <f ca="1">'CRSP evap (PeriodicNetEvapCRSS)'!F46/1000</f>
        <v>0.45023496936505297</v>
      </c>
    </row>
    <row r="41" spans="1:11" x14ac:dyDescent="0.3">
      <c r="A41" s="1">
        <v>2008</v>
      </c>
      <c r="B41" s="11">
        <f>'Consumptive Uses'!C41/1000</f>
        <v>0.49510000000000004</v>
      </c>
      <c r="C41" s="11">
        <f>'BOR 1981'!D32/1000</f>
        <v>0.52</v>
      </c>
      <c r="D41" s="11">
        <f>'BOR 1984'!D29/1000</f>
        <v>0.52</v>
      </c>
      <c r="E41" s="11"/>
      <c r="F41" s="11"/>
      <c r="G41" s="11">
        <f>'UCRC 1999'!C13/1000</f>
        <v>0.57399999999999995</v>
      </c>
      <c r="H41" s="11">
        <f ca="1">'CRSP evap (midium gross rate)'!F47/1000</f>
        <v>0.68786653381596863</v>
      </c>
      <c r="I41" s="11">
        <f ca="1">'CRSP evap (gross rate in CRSS)'!F47/1000</f>
        <v>0.69415468163902649</v>
      </c>
      <c r="J41" s="11">
        <f ca="1">'CRSP evap (rate in CRSS 2007)'!F47/1000</f>
        <v>0.50240897464898193</v>
      </c>
      <c r="K41" s="12">
        <f ca="1">'CRSP evap (PeriodicNetEvapCRSS)'!F47/1000</f>
        <v>0.49904906743909949</v>
      </c>
    </row>
    <row r="42" spans="1:11" x14ac:dyDescent="0.3">
      <c r="A42" s="1">
        <v>2009</v>
      </c>
      <c r="B42" s="11">
        <f>'Consumptive Uses'!C42/1000</f>
        <v>0.53310000000000002</v>
      </c>
      <c r="C42" s="11">
        <f>'BOR 1981'!D33/1000</f>
        <v>0.52</v>
      </c>
      <c r="D42" s="11">
        <f>'BOR 1984'!D30/1000</f>
        <v>0.52</v>
      </c>
      <c r="E42" s="11"/>
      <c r="F42" s="11"/>
      <c r="G42" s="11">
        <f>'UCRC 1999'!C14/1000</f>
        <v>0.57399999999999995</v>
      </c>
      <c r="H42" s="11">
        <f ca="1">'CRSP evap (midium gross rate)'!F48/1000</f>
        <v>0.72932969749290999</v>
      </c>
      <c r="I42" s="11">
        <f ca="1">'CRSP evap (gross rate in CRSS)'!F48/1000</f>
        <v>0.73505023771665057</v>
      </c>
      <c r="J42" s="11">
        <f ca="1">'CRSP evap (rate in CRSS 2007)'!F48/1000</f>
        <v>0.53347369872343287</v>
      </c>
      <c r="K42" s="12">
        <f ca="1">'CRSP evap (PeriodicNetEvapCRSS)'!F48/1000</f>
        <v>0.5348392851905831</v>
      </c>
    </row>
    <row r="43" spans="1:11" x14ac:dyDescent="0.3">
      <c r="A43" s="1">
        <v>2010</v>
      </c>
      <c r="B43" s="11">
        <f>'Consumptive Uses'!C43/1000</f>
        <v>0.53110000000000002</v>
      </c>
      <c r="C43" s="11">
        <f>'BOR 1981'!D34/1000</f>
        <v>0.52</v>
      </c>
      <c r="D43" s="11">
        <f>'BOR 1984'!D31/1000</f>
        <v>0.52</v>
      </c>
      <c r="E43" s="11">
        <f>'UCRC 2007'!D3/1000</f>
        <v>0.25</v>
      </c>
      <c r="F43" s="11"/>
      <c r="G43" s="11">
        <f>'UCRC 1999'!C15/1000</f>
        <v>0.57399999999999995</v>
      </c>
      <c r="H43" s="11">
        <f ca="1">'CRSP evap (midium gross rate)'!F49/1000</f>
        <v>0.72636258389695874</v>
      </c>
      <c r="I43" s="11">
        <f ca="1">'CRSP evap (gross rate in CRSS)'!F49/1000</f>
        <v>0.73154532647627224</v>
      </c>
      <c r="J43" s="11">
        <f ca="1">'CRSP evap (rate in CRSS 2007)'!F49/1000</f>
        <v>0.53160132826296824</v>
      </c>
      <c r="K43" s="12">
        <f ca="1">'CRSP evap (PeriodicNetEvapCRSS)'!F49/1000</f>
        <v>0.53093394059867838</v>
      </c>
    </row>
    <row r="44" spans="1:11" x14ac:dyDescent="0.3">
      <c r="A44" s="1">
        <v>2011</v>
      </c>
      <c r="B44" s="11">
        <f>'Consumptive Uses'!C44/1000</f>
        <v>0.56989999999999996</v>
      </c>
      <c r="C44" s="11"/>
      <c r="D44" s="11">
        <f>'BOR 1984'!D32/1000</f>
        <v>0.52</v>
      </c>
      <c r="E44" s="11">
        <f>'UCRC 2007'!D4/1000</f>
        <v>0.25</v>
      </c>
      <c r="F44" s="11"/>
      <c r="G44" s="11">
        <f>'UCRC 1999'!C16/1000</f>
        <v>0.57399999999999995</v>
      </c>
      <c r="H44" s="11">
        <f ca="1">'CRSP evap (midium gross rate)'!F50/1000</f>
        <v>0.77343439630818211</v>
      </c>
      <c r="I44" s="11">
        <f ca="1">'CRSP evap (gross rate in CRSS)'!F50/1000</f>
        <v>0.78097723345210557</v>
      </c>
      <c r="J44" s="11">
        <f ca="1">'CRSP evap (rate in CRSS 2007)'!F50/1000</f>
        <v>0.56331667244331574</v>
      </c>
      <c r="K44" s="12">
        <f ca="1">'CRSP evap (PeriodicNetEvapCRSS)'!F50/1000</f>
        <v>0.57598181974143203</v>
      </c>
    </row>
    <row r="45" spans="1:11" x14ac:dyDescent="0.3">
      <c r="A45" s="1">
        <v>2012</v>
      </c>
      <c r="B45" s="11">
        <f>'Consumptive Uses'!C45/1000</f>
        <v>0.51749999999999996</v>
      </c>
      <c r="C45" s="11"/>
      <c r="D45" s="11">
        <f>'BOR 1984'!D33/1000</f>
        <v>0.52</v>
      </c>
      <c r="E45" s="11">
        <f>'UCRC 2007'!D5/1000</f>
        <v>0.25</v>
      </c>
      <c r="F45" s="11"/>
      <c r="G45" s="11">
        <f>'UCRC 1999'!C17/1000</f>
        <v>0.57399999999999995</v>
      </c>
      <c r="H45" s="11">
        <f ca="1">'CRSP evap (midium gross rate)'!F51/1000</f>
        <v>0.70497327575595137</v>
      </c>
      <c r="I45" s="11">
        <f ca="1">'CRSP evap (gross rate in CRSS)'!F51/1000</f>
        <v>0.70749979058433587</v>
      </c>
      <c r="J45" s="11">
        <f ca="1">'CRSP evap (rate in CRSS 2007)'!F51/1000</f>
        <v>0.51761613345896973</v>
      </c>
      <c r="K45" s="12">
        <f ca="1">'CRSP evap (PeriodicNetEvapCRSS)'!F51/1000</f>
        <v>0.50848731392251245</v>
      </c>
    </row>
    <row r="46" spans="1:11" x14ac:dyDescent="0.3">
      <c r="A46" s="1">
        <v>2013</v>
      </c>
      <c r="B46" s="11">
        <f>'Consumptive Uses'!C46/1000</f>
        <v>0.42380000000000001</v>
      </c>
      <c r="C46" s="11"/>
      <c r="D46" s="11">
        <f>'BOR 1984'!D34/1000</f>
        <v>0.52</v>
      </c>
      <c r="E46" s="11">
        <f>'UCRC 2007'!D6/1000</f>
        <v>0.25</v>
      </c>
      <c r="F46" s="11"/>
      <c r="G46" s="11">
        <f>'UCRC 1999'!C18/1000</f>
        <v>0.57399999999999995</v>
      </c>
      <c r="H46" s="11">
        <f ca="1">'CRSP evap (midium gross rate)'!F52/1000</f>
        <v>0.60247681236009498</v>
      </c>
      <c r="I46" s="11">
        <f ca="1">'CRSP evap (gross rate in CRSS)'!F52/1000</f>
        <v>0.60513348189070393</v>
      </c>
      <c r="J46" s="11">
        <f ca="1">'CRSP evap (rate in CRSS 2007)'!F52/1000</f>
        <v>0.44451239655056413</v>
      </c>
      <c r="K46" s="12">
        <f ca="1">'CRSP evap (PeriodicNetEvapCRSS)'!F52/1000</f>
        <v>0.4192359664072754</v>
      </c>
    </row>
    <row r="47" spans="1:11" x14ac:dyDescent="0.3">
      <c r="A47" s="1">
        <v>2014</v>
      </c>
      <c r="B47" s="11">
        <f>'Consumptive Uses'!C47/1000</f>
        <v>0.44260000000000005</v>
      </c>
      <c r="C47" s="11"/>
      <c r="D47" s="11">
        <f>'BOR 1984'!D35/1000</f>
        <v>0.52</v>
      </c>
      <c r="E47" s="11">
        <f>'UCRC 2007'!D7/1000</f>
        <v>0.25</v>
      </c>
      <c r="F47" s="11"/>
      <c r="G47" s="11">
        <f>'UCRC 1999'!C19/1000</f>
        <v>0.57399999999999995</v>
      </c>
      <c r="H47" s="11">
        <f ca="1">'CRSP evap (midium gross rate)'!F53/1000</f>
        <v>0.62752987597503374</v>
      </c>
      <c r="I47" s="11">
        <f ca="1">'CRSP evap (gross rate in CRSS)'!F53/1000</f>
        <v>0.63286766932938987</v>
      </c>
      <c r="J47" s="11">
        <f ca="1">'CRSP evap (rate in CRSS 2007)'!F53/1000</f>
        <v>0.46189138513152278</v>
      </c>
      <c r="K47" s="12">
        <f ca="1">'CRSP evap (PeriodicNetEvapCRSS)'!F53/1000</f>
        <v>0.44565511187875867</v>
      </c>
    </row>
    <row r="48" spans="1:11" x14ac:dyDescent="0.3">
      <c r="A48" s="1">
        <v>2015</v>
      </c>
      <c r="B48" s="11">
        <f>'Consumptive Uses'!C48/1000</f>
        <v>0.46079999999999999</v>
      </c>
      <c r="C48" s="11"/>
      <c r="D48" s="11">
        <f>'BOR 1984'!D36/1000</f>
        <v>0.52</v>
      </c>
      <c r="E48" s="11">
        <f>'UCRC 2007'!D8/1000</f>
        <v>0.25</v>
      </c>
      <c r="F48" s="11"/>
      <c r="G48" s="11">
        <f>'UCRC 1999'!C20/1000</f>
        <v>0.57399999999999995</v>
      </c>
      <c r="H48" s="11">
        <f ca="1">'CRSP evap (midium gross rate)'!F54/1000</f>
        <v>0.646421208590225</v>
      </c>
      <c r="I48" s="11">
        <f ca="1">'CRSP evap (gross rate in CRSS)'!F54/1000</f>
        <v>0.65113558038710184</v>
      </c>
      <c r="J48" s="11">
        <f ca="1">'CRSP evap (rate in CRSS 2007)'!F54/1000</f>
        <v>0.4771568428421547</v>
      </c>
      <c r="K48" s="12">
        <f ca="1">'CRSP evap (PeriodicNetEvapCRSS)'!F54/1000</f>
        <v>0.46143605356501388</v>
      </c>
    </row>
    <row r="49" spans="1:11" x14ac:dyDescent="0.3">
      <c r="A49" s="1">
        <v>2016</v>
      </c>
      <c r="B49" s="11">
        <f>'Consumptive Uses'!C49/1000</f>
        <v>0.46870000000000001</v>
      </c>
      <c r="C49" s="11"/>
      <c r="D49" s="11">
        <f>'BOR 1984'!D37/1000</f>
        <v>0.52</v>
      </c>
      <c r="E49" s="11">
        <f>'UCRC 2007'!D9/1000</f>
        <v>0.25</v>
      </c>
      <c r="F49" s="11"/>
      <c r="G49" s="11">
        <f>'UCRC 1999'!C21/1000</f>
        <v>0.57399999999999995</v>
      </c>
      <c r="H49" s="11">
        <f ca="1">'CRSP evap (midium gross rate)'!F55/1000</f>
        <v>0.65480287990095165</v>
      </c>
      <c r="I49" s="11">
        <f ca="1">'CRSP evap (gross rate in CRSS)'!F55/1000</f>
        <v>0.6594212906245891</v>
      </c>
      <c r="J49" s="11">
        <f ca="1">'CRSP evap (rate in CRSS 2007)'!F55/1000</f>
        <v>0.48199051925646463</v>
      </c>
      <c r="K49" s="12">
        <f ca="1">'CRSP evap (PeriodicNetEvapCRSS)'!F55/1000</f>
        <v>0.46855183384294424</v>
      </c>
    </row>
    <row r="50" spans="1:11" x14ac:dyDescent="0.3">
      <c r="A50" s="1">
        <v>2017</v>
      </c>
      <c r="B50" s="11">
        <f>'Consumptive Uses'!C50/1000</f>
        <v>0.51239999999999997</v>
      </c>
      <c r="C50" s="11"/>
      <c r="D50" s="11">
        <f>'BOR 1984'!D38/1000</f>
        <v>0.52</v>
      </c>
      <c r="E50" s="11">
        <f>'UCRC 2007'!D10/1000</f>
        <v>0.25</v>
      </c>
      <c r="F50" s="11"/>
      <c r="G50" s="11">
        <f>'UCRC 1999'!C22/1000</f>
        <v>0.57399999999999995</v>
      </c>
      <c r="H50" s="11">
        <f ca="1">'CRSP evap (midium gross rate)'!F56/1000</f>
        <v>0.70671630100899741</v>
      </c>
      <c r="I50" s="11">
        <f ca="1">'CRSP evap (gross rate in CRSS)'!F56/1000</f>
        <v>0.71290969382131109</v>
      </c>
      <c r="J50" s="11">
        <f ca="1">'CRSP evap (rate in CRSS 2007)'!F56/1000</f>
        <v>0.51789937622119453</v>
      </c>
      <c r="K50" s="12">
        <f ca="1">'CRSP evap (PeriodicNetEvapCRSS)'!F56/1000</f>
        <v>0.51610100965093453</v>
      </c>
    </row>
    <row r="51" spans="1:11" x14ac:dyDescent="0.3">
      <c r="A51" s="1">
        <v>2018</v>
      </c>
      <c r="B51" s="11">
        <f>'Consumptive Uses'!C51/1000</f>
        <v>0.45219999999999999</v>
      </c>
      <c r="C51" s="11"/>
      <c r="D51" s="11">
        <f>'BOR 1984'!D39/1000</f>
        <v>0.52</v>
      </c>
      <c r="E51" s="11">
        <f>'UCRC 2007'!D11/1000</f>
        <v>0.25</v>
      </c>
      <c r="F51" s="11"/>
      <c r="G51" s="11">
        <f>'UCRC 1999'!C23/1000</f>
        <v>0.57399999999999995</v>
      </c>
      <c r="H51" s="11">
        <f ca="1">'CRSP evap (midium gross rate)'!F57/1000</f>
        <v>0.62942177233488816</v>
      </c>
      <c r="I51" s="11">
        <f ca="1">'CRSP evap (gross rate in CRSS)'!F57/1000</f>
        <v>0.63113406952175033</v>
      </c>
      <c r="J51" s="11">
        <f ca="1">'CRSP evap (rate in CRSS 2007)'!F57/1000</f>
        <v>0.46669358793341725</v>
      </c>
      <c r="K51" s="12">
        <f ca="1">'CRSP evap (PeriodicNetEvapCRSS)'!F57/1000</f>
        <v>0.44284411116302963</v>
      </c>
    </row>
    <row r="52" spans="1:11" x14ac:dyDescent="0.3">
      <c r="A52" s="1">
        <v>2019</v>
      </c>
      <c r="B52" s="11"/>
      <c r="C52" s="11"/>
      <c r="D52" s="11">
        <f>'BOR 1984'!D40/1000</f>
        <v>0.52</v>
      </c>
      <c r="E52" s="11">
        <f>'UCRC 2007'!D12/1000</f>
        <v>0.25</v>
      </c>
      <c r="F52" s="11"/>
      <c r="G52" s="11">
        <f>'UCRC 1999'!C24/1000</f>
        <v>0.57399999999999995</v>
      </c>
      <c r="H52" s="12"/>
      <c r="I52" s="11"/>
      <c r="J52" s="11"/>
      <c r="K52" s="12"/>
    </row>
    <row r="53" spans="1:11" x14ac:dyDescent="0.3">
      <c r="A53" s="1">
        <v>2020</v>
      </c>
      <c r="B53" s="11"/>
      <c r="C53" s="11"/>
      <c r="D53" s="11">
        <f>'BOR 1984'!D41/1000</f>
        <v>0.52</v>
      </c>
      <c r="E53" s="11">
        <f>'UCRC 2007'!D13/1000</f>
        <v>0.25</v>
      </c>
      <c r="F53" s="11">
        <f>'UCRC 2016'!C3/1000</f>
        <v>0.52</v>
      </c>
      <c r="G53" s="11">
        <f>'UCRC 1999'!C25/1000</f>
        <v>0.57399999999999995</v>
      </c>
      <c r="H53" s="12"/>
      <c r="I53" s="11"/>
      <c r="J53" s="11"/>
      <c r="K53" s="12"/>
    </row>
    <row r="54" spans="1:11" x14ac:dyDescent="0.3">
      <c r="A54" s="1">
        <v>2021</v>
      </c>
      <c r="B54" s="11"/>
      <c r="C54" s="11"/>
      <c r="D54" s="11">
        <f>'BOR 1984'!D42/1000</f>
        <v>0.52</v>
      </c>
      <c r="E54" s="11">
        <f>'UCRC 2007'!D14/1000</f>
        <v>0.25</v>
      </c>
      <c r="F54" s="11">
        <f>'UCRC 2016'!C4/1000</f>
        <v>0.52</v>
      </c>
      <c r="G54" s="11">
        <f>'UCRC 1999'!C26/1000</f>
        <v>0.57399999999999995</v>
      </c>
      <c r="H54" s="12"/>
      <c r="I54" s="11"/>
      <c r="J54" s="11"/>
      <c r="K54" s="12"/>
    </row>
    <row r="55" spans="1:11" x14ac:dyDescent="0.3">
      <c r="A55" s="1">
        <v>2022</v>
      </c>
      <c r="B55" s="11"/>
      <c r="C55" s="11"/>
      <c r="D55" s="11">
        <f>'BOR 1984'!D43/1000</f>
        <v>0.52</v>
      </c>
      <c r="E55" s="11">
        <f>'UCRC 2007'!D15/1000</f>
        <v>0.25</v>
      </c>
      <c r="F55" s="11">
        <f>'UCRC 2016'!C5/1000</f>
        <v>0.52</v>
      </c>
      <c r="G55" s="11">
        <f>'UCRC 1999'!C27/1000</f>
        <v>0.57399999999999995</v>
      </c>
      <c r="H55" s="12"/>
      <c r="I55" s="11"/>
      <c r="J55" s="11"/>
      <c r="K55" s="12"/>
    </row>
    <row r="56" spans="1:11" x14ac:dyDescent="0.3">
      <c r="A56" s="1">
        <v>2023</v>
      </c>
      <c r="B56" s="11"/>
      <c r="C56" s="11"/>
      <c r="D56" s="11">
        <f>'BOR 1984'!D44/1000</f>
        <v>0.52</v>
      </c>
      <c r="E56" s="11">
        <f>'UCRC 2007'!D16/1000</f>
        <v>0.25</v>
      </c>
      <c r="F56" s="11">
        <f>'UCRC 2016'!C6/1000</f>
        <v>0.52</v>
      </c>
      <c r="G56" s="11">
        <f>'UCRC 1999'!C28/1000</f>
        <v>0.57399999999999995</v>
      </c>
      <c r="H56" s="12"/>
      <c r="I56" s="11"/>
      <c r="J56" s="11"/>
      <c r="K56" s="12"/>
    </row>
    <row r="57" spans="1:11" x14ac:dyDescent="0.3">
      <c r="A57" s="1">
        <v>2024</v>
      </c>
      <c r="B57" s="11"/>
      <c r="C57" s="11"/>
      <c r="D57" s="11">
        <f>'BOR 1984'!D45/1000</f>
        <v>0.52</v>
      </c>
      <c r="E57" s="11">
        <f>'UCRC 2007'!D17/1000</f>
        <v>0.25</v>
      </c>
      <c r="F57" s="11">
        <f>'UCRC 2016'!C7/1000</f>
        <v>0.52</v>
      </c>
      <c r="G57" s="11">
        <f>'UCRC 1999'!C29/1000</f>
        <v>0.57399999999999995</v>
      </c>
      <c r="H57" s="12"/>
      <c r="I57" s="11"/>
      <c r="J57" s="11"/>
      <c r="K57" s="12"/>
    </row>
    <row r="58" spans="1:11" x14ac:dyDescent="0.3">
      <c r="A58" s="1">
        <v>2025</v>
      </c>
      <c r="B58" s="11"/>
      <c r="C58" s="11"/>
      <c r="D58" s="11">
        <f>'BOR 1984'!D46/1000</f>
        <v>0.52</v>
      </c>
      <c r="E58" s="11">
        <f>'UCRC 2007'!D18/1000</f>
        <v>0.25</v>
      </c>
      <c r="F58" s="11">
        <f>'UCRC 2016'!C8/1000</f>
        <v>0.52</v>
      </c>
      <c r="G58" s="11">
        <f>'UCRC 1999'!C30/1000</f>
        <v>0.57399999999999995</v>
      </c>
      <c r="H58" s="12"/>
      <c r="I58" s="11"/>
      <c r="J58" s="11"/>
      <c r="K58" s="12"/>
    </row>
    <row r="59" spans="1:11" x14ac:dyDescent="0.3">
      <c r="A59" s="1">
        <v>2026</v>
      </c>
      <c r="B59" s="11"/>
      <c r="C59" s="11"/>
      <c r="D59" s="11">
        <f>'BOR 1984'!D47/1000</f>
        <v>0.52</v>
      </c>
      <c r="E59" s="11">
        <f>'UCRC 2007'!D19/1000</f>
        <v>0.25</v>
      </c>
      <c r="F59" s="11">
        <f>'UCRC 2016'!C9/1000</f>
        <v>0.52</v>
      </c>
      <c r="G59" s="11">
        <f>'UCRC 1999'!C31/1000</f>
        <v>0.57399999999999995</v>
      </c>
      <c r="H59" s="12"/>
      <c r="I59" s="11"/>
      <c r="J59" s="11"/>
      <c r="K59" s="12"/>
    </row>
    <row r="60" spans="1:11" x14ac:dyDescent="0.3">
      <c r="A60" s="1">
        <v>2027</v>
      </c>
      <c r="B60" s="11"/>
      <c r="C60" s="11"/>
      <c r="D60" s="11">
        <f>'BOR 1984'!D48/1000</f>
        <v>0.52</v>
      </c>
      <c r="E60" s="11">
        <f>'UCRC 2007'!D20/1000</f>
        <v>0.25</v>
      </c>
      <c r="F60" s="11">
        <f>'UCRC 2016'!C10/1000</f>
        <v>0.52</v>
      </c>
      <c r="G60" s="11">
        <f>'UCRC 1999'!C32/1000</f>
        <v>0.57399999999999995</v>
      </c>
      <c r="H60" s="12"/>
      <c r="I60" s="11"/>
      <c r="J60" s="11"/>
      <c r="K60" s="12"/>
    </row>
    <row r="61" spans="1:11" x14ac:dyDescent="0.3">
      <c r="A61" s="1">
        <v>2028</v>
      </c>
      <c r="B61" s="11"/>
      <c r="C61" s="11"/>
      <c r="D61" s="11">
        <f>'BOR 1984'!D49/1000</f>
        <v>0.52</v>
      </c>
      <c r="E61" s="11">
        <f>'UCRC 2007'!D21/1000</f>
        <v>0.25</v>
      </c>
      <c r="F61" s="11">
        <f>'UCRC 2016'!C11/1000</f>
        <v>0.52</v>
      </c>
      <c r="G61" s="11">
        <f>'UCRC 1999'!C33/1000</f>
        <v>0.57399999999999995</v>
      </c>
      <c r="H61" s="12"/>
      <c r="I61" s="11"/>
      <c r="J61" s="11"/>
      <c r="K61" s="12"/>
    </row>
    <row r="62" spans="1:11" x14ac:dyDescent="0.3">
      <c r="A62" s="1">
        <v>2029</v>
      </c>
      <c r="B62" s="11"/>
      <c r="C62" s="11"/>
      <c r="D62" s="11">
        <f>'BOR 1984'!D50/1000</f>
        <v>0.52</v>
      </c>
      <c r="E62" s="11">
        <f>'UCRC 2007'!D22/1000</f>
        <v>0.25</v>
      </c>
      <c r="F62" s="11">
        <f>'UCRC 2016'!C12/1000</f>
        <v>0.52</v>
      </c>
      <c r="G62" s="11">
        <f>'UCRC 1999'!C34/1000</f>
        <v>0.57399999999999995</v>
      </c>
      <c r="H62" s="12"/>
      <c r="I62" s="11"/>
      <c r="J62" s="11"/>
      <c r="K62" s="12"/>
    </row>
    <row r="63" spans="1:11" x14ac:dyDescent="0.3">
      <c r="A63" s="1">
        <v>2030</v>
      </c>
      <c r="B63" s="11"/>
      <c r="C63" s="11"/>
      <c r="D63" s="11">
        <f>'BOR 1984'!D51/1000</f>
        <v>0.52</v>
      </c>
      <c r="E63" s="11">
        <f>'UCRC 2007'!D23/1000</f>
        <v>0.25</v>
      </c>
      <c r="F63" s="11">
        <f>'UCRC 2016'!C13/1000</f>
        <v>0.52</v>
      </c>
      <c r="G63" s="11">
        <f>'UCRC 1999'!C35/1000</f>
        <v>0.57399999999999995</v>
      </c>
      <c r="H63" s="12"/>
      <c r="I63" s="11"/>
      <c r="J63" s="11"/>
      <c r="K63" s="12"/>
    </row>
    <row r="64" spans="1:11" x14ac:dyDescent="0.3">
      <c r="A64" s="1">
        <v>2031</v>
      </c>
      <c r="B64" s="11"/>
      <c r="C64" s="11"/>
      <c r="D64" s="11">
        <f>'BOR 1984'!D52/1000</f>
        <v>0.52</v>
      </c>
      <c r="E64" s="11">
        <f>'UCRC 2007'!D24/1000</f>
        <v>0.25</v>
      </c>
      <c r="F64" s="11">
        <f>'UCRC 2016'!C14/1000</f>
        <v>0.52</v>
      </c>
      <c r="G64" s="11">
        <f>'UCRC 1999'!C36/1000</f>
        <v>0.57399999999999995</v>
      </c>
      <c r="H64" s="12"/>
      <c r="I64" s="11"/>
      <c r="J64" s="11"/>
      <c r="K64" s="12"/>
    </row>
    <row r="65" spans="1:11" x14ac:dyDescent="0.3">
      <c r="A65" s="1">
        <v>2032</v>
      </c>
      <c r="B65" s="11"/>
      <c r="C65" s="11"/>
      <c r="D65" s="11">
        <f>'BOR 1984'!D53/1000</f>
        <v>0.52</v>
      </c>
      <c r="E65" s="11">
        <f>'UCRC 2007'!D25/1000</f>
        <v>0.25</v>
      </c>
      <c r="F65" s="11">
        <f>'UCRC 2016'!C15/1000</f>
        <v>0.52</v>
      </c>
      <c r="G65" s="11">
        <f>'UCRC 1999'!C37/1000</f>
        <v>0.57399999999999995</v>
      </c>
      <c r="H65" s="12"/>
      <c r="I65" s="11"/>
      <c r="J65" s="11"/>
      <c r="K65" s="12"/>
    </row>
    <row r="66" spans="1:11" x14ac:dyDescent="0.3">
      <c r="A66" s="1">
        <v>2033</v>
      </c>
      <c r="B66" s="11"/>
      <c r="C66" s="11"/>
      <c r="D66" s="11">
        <f>'BOR 1984'!D54/1000</f>
        <v>0.52</v>
      </c>
      <c r="E66" s="11">
        <f>'UCRC 2007'!D26/1000</f>
        <v>0.25</v>
      </c>
      <c r="F66" s="11">
        <f>'UCRC 2016'!C16/1000</f>
        <v>0.52</v>
      </c>
      <c r="G66" s="11">
        <f>'UCRC 1999'!C38/1000</f>
        <v>0.57399999999999995</v>
      </c>
      <c r="H66" s="12"/>
      <c r="I66" s="11"/>
      <c r="J66" s="11"/>
      <c r="K66" s="12"/>
    </row>
    <row r="67" spans="1:11" x14ac:dyDescent="0.3">
      <c r="A67" s="1">
        <v>2034</v>
      </c>
      <c r="B67" s="11"/>
      <c r="C67" s="11"/>
      <c r="D67" s="11">
        <f>'BOR 1984'!D55/1000</f>
        <v>0.52</v>
      </c>
      <c r="E67" s="11">
        <f>'UCRC 2007'!D27/1000</f>
        <v>0.25</v>
      </c>
      <c r="F67" s="11">
        <f>'UCRC 2016'!C17/1000</f>
        <v>0.52</v>
      </c>
      <c r="G67" s="11">
        <f>'UCRC 1999'!C39/1000</f>
        <v>0.57399999999999995</v>
      </c>
      <c r="H67" s="12"/>
      <c r="I67" s="11"/>
      <c r="J67" s="11"/>
      <c r="K67" s="12"/>
    </row>
    <row r="68" spans="1:11" x14ac:dyDescent="0.3">
      <c r="A68" s="1">
        <v>2035</v>
      </c>
      <c r="B68" s="11"/>
      <c r="C68" s="11"/>
      <c r="D68" s="11">
        <f>'BOR 1984'!D56/1000</f>
        <v>0.52</v>
      </c>
      <c r="E68" s="11">
        <f>'UCRC 2007'!D28/1000</f>
        <v>0.25</v>
      </c>
      <c r="F68" s="11">
        <f>'UCRC 2016'!C18/1000</f>
        <v>0.52</v>
      </c>
      <c r="G68" s="11">
        <f>'UCRC 1999'!C40/1000</f>
        <v>0.57399999999999995</v>
      </c>
      <c r="H68" s="12"/>
      <c r="I68" s="11"/>
      <c r="J68" s="11"/>
      <c r="K68" s="12"/>
    </row>
    <row r="69" spans="1:11" x14ac:dyDescent="0.3">
      <c r="A69" s="1">
        <v>2036</v>
      </c>
      <c r="B69" s="11"/>
      <c r="C69" s="11"/>
      <c r="D69" s="11">
        <f>'BOR 1984'!D57/1000</f>
        <v>0.52</v>
      </c>
      <c r="E69" s="11">
        <f>'UCRC 2007'!D29/1000</f>
        <v>0.25</v>
      </c>
      <c r="F69" s="11">
        <f>'UCRC 2016'!C19/1000</f>
        <v>0.52</v>
      </c>
      <c r="G69" s="11">
        <f>'UCRC 1999'!C41/1000</f>
        <v>0.57399999999999995</v>
      </c>
      <c r="H69" s="12"/>
      <c r="I69" s="11"/>
      <c r="J69" s="11"/>
      <c r="K69" s="12"/>
    </row>
    <row r="70" spans="1:11" x14ac:dyDescent="0.3">
      <c r="A70" s="1">
        <v>2037</v>
      </c>
      <c r="B70" s="11"/>
      <c r="C70" s="11"/>
      <c r="D70" s="11">
        <f>'BOR 1984'!D58/1000</f>
        <v>0.52</v>
      </c>
      <c r="E70" s="11">
        <f>'UCRC 2007'!D30/1000</f>
        <v>0.25</v>
      </c>
      <c r="F70" s="11">
        <f>'UCRC 2016'!C20/1000</f>
        <v>0.52</v>
      </c>
      <c r="G70" s="11">
        <f>'UCRC 1999'!C42/1000</f>
        <v>0.57399999999999995</v>
      </c>
      <c r="H70" s="12"/>
      <c r="I70" s="11"/>
      <c r="J70" s="11"/>
      <c r="K70" s="12"/>
    </row>
    <row r="71" spans="1:11" x14ac:dyDescent="0.3">
      <c r="A71" s="1">
        <v>2038</v>
      </c>
      <c r="B71" s="11"/>
      <c r="C71" s="11"/>
      <c r="D71" s="11">
        <f>'BOR 1984'!D59/1000</f>
        <v>0.52</v>
      </c>
      <c r="E71" s="11">
        <f>'UCRC 2007'!D31/1000</f>
        <v>0.25</v>
      </c>
      <c r="F71" s="11">
        <f>'UCRC 2016'!C21/1000</f>
        <v>0.52</v>
      </c>
      <c r="G71" s="11">
        <f>'UCRC 1999'!C43/1000</f>
        <v>0.57399999999999995</v>
      </c>
      <c r="H71" s="12"/>
      <c r="I71" s="11"/>
      <c r="J71" s="11"/>
      <c r="K71" s="12"/>
    </row>
    <row r="72" spans="1:11" x14ac:dyDescent="0.3">
      <c r="A72" s="1">
        <v>2039</v>
      </c>
      <c r="B72" s="11"/>
      <c r="C72" s="11"/>
      <c r="D72" s="11">
        <f>'BOR 1984'!D60/1000</f>
        <v>0.52</v>
      </c>
      <c r="E72" s="11">
        <f>'UCRC 2007'!D32/1000</f>
        <v>0.25</v>
      </c>
      <c r="F72" s="11">
        <f>'UCRC 2016'!C22/1000</f>
        <v>0.52</v>
      </c>
      <c r="G72" s="11">
        <f>'UCRC 1999'!C44/1000</f>
        <v>0.57399999999999995</v>
      </c>
      <c r="H72" s="12"/>
      <c r="I72" s="11"/>
      <c r="J72" s="11"/>
      <c r="K72" s="12"/>
    </row>
    <row r="73" spans="1:11" x14ac:dyDescent="0.3">
      <c r="A73" s="1">
        <v>2040</v>
      </c>
      <c r="B73" s="11"/>
      <c r="C73" s="11"/>
      <c r="D73" s="11">
        <f>'BOR 1984'!D61/1000</f>
        <v>0.52</v>
      </c>
      <c r="E73" s="11">
        <f>'UCRC 2007'!D33/1000</f>
        <v>0.25</v>
      </c>
      <c r="F73" s="11">
        <f>'UCRC 2016'!C23/1000</f>
        <v>0.52</v>
      </c>
      <c r="G73" s="11">
        <f>'UCRC 1999'!C45/1000</f>
        <v>0.57399999999999995</v>
      </c>
      <c r="H73" s="12"/>
      <c r="I73" s="11"/>
      <c r="J73" s="11"/>
      <c r="K73" s="12"/>
    </row>
    <row r="74" spans="1:11" x14ac:dyDescent="0.3">
      <c r="A74" s="1">
        <v>2041</v>
      </c>
      <c r="B74" s="11"/>
      <c r="C74" s="11"/>
      <c r="D74" s="11"/>
      <c r="E74" s="11">
        <f>'UCRC 2007'!D34/1000</f>
        <v>0.25</v>
      </c>
      <c r="F74" s="11">
        <f>'UCRC 2016'!C24/1000</f>
        <v>0.52</v>
      </c>
      <c r="G74" s="11">
        <f>'UCRC 1999'!C46/1000</f>
        <v>0.57399999999999995</v>
      </c>
      <c r="H74" s="12"/>
      <c r="I74" s="11"/>
      <c r="J74" s="11"/>
      <c r="K74" s="12"/>
    </row>
    <row r="75" spans="1:11" x14ac:dyDescent="0.3">
      <c r="A75" s="1">
        <v>2042</v>
      </c>
      <c r="B75" s="11"/>
      <c r="C75" s="11"/>
      <c r="D75" s="11"/>
      <c r="E75" s="11">
        <f>'UCRC 2007'!D35/1000</f>
        <v>0.25</v>
      </c>
      <c r="F75" s="11">
        <f>'UCRC 2016'!C25/1000</f>
        <v>0.52</v>
      </c>
      <c r="G75" s="11">
        <f>'UCRC 1999'!C47/1000</f>
        <v>0.57399999999999995</v>
      </c>
      <c r="H75" s="12"/>
      <c r="I75" s="11"/>
      <c r="J75" s="11"/>
      <c r="K75" s="12"/>
    </row>
    <row r="76" spans="1:11" x14ac:dyDescent="0.3">
      <c r="A76" s="1">
        <v>2043</v>
      </c>
      <c r="B76" s="11"/>
      <c r="C76" s="11"/>
      <c r="D76" s="11"/>
      <c r="E76" s="11">
        <f>'UCRC 2007'!D36/1000</f>
        <v>0.25</v>
      </c>
      <c r="F76" s="11">
        <f>'UCRC 2016'!C26/1000</f>
        <v>0.52</v>
      </c>
      <c r="G76" s="11">
        <f>'UCRC 1999'!C48/1000</f>
        <v>0.57399999999999995</v>
      </c>
      <c r="H76" s="12"/>
      <c r="I76" s="11"/>
      <c r="J76" s="11"/>
      <c r="K76" s="12"/>
    </row>
    <row r="77" spans="1:11" x14ac:dyDescent="0.3">
      <c r="A77" s="1">
        <v>2044</v>
      </c>
      <c r="B77" s="11"/>
      <c r="C77" s="11"/>
      <c r="D77" s="11"/>
      <c r="E77" s="11">
        <f>'UCRC 2007'!D37/1000</f>
        <v>0.25</v>
      </c>
      <c r="F77" s="11">
        <f>'UCRC 2016'!C27/1000</f>
        <v>0.52</v>
      </c>
      <c r="G77" s="11">
        <f>'UCRC 1999'!C49/1000</f>
        <v>0.57399999999999995</v>
      </c>
      <c r="H77" s="12"/>
      <c r="I77" s="11"/>
      <c r="J77" s="11"/>
      <c r="K77" s="12"/>
    </row>
    <row r="78" spans="1:11" x14ac:dyDescent="0.3">
      <c r="A78" s="1">
        <v>2045</v>
      </c>
      <c r="B78" s="11"/>
      <c r="C78" s="11"/>
      <c r="D78" s="11"/>
      <c r="E78" s="11">
        <f>'UCRC 2007'!D38/1000</f>
        <v>0.25</v>
      </c>
      <c r="F78" s="11">
        <f>'UCRC 2016'!C28/1000</f>
        <v>0.52</v>
      </c>
      <c r="G78" s="11">
        <f>'UCRC 1999'!C50/1000</f>
        <v>0.57399999999999995</v>
      </c>
      <c r="H78" s="12"/>
      <c r="I78" s="11"/>
      <c r="J78" s="11"/>
      <c r="K78" s="12"/>
    </row>
    <row r="79" spans="1:11" x14ac:dyDescent="0.3">
      <c r="A79" s="1">
        <v>2046</v>
      </c>
      <c r="B79" s="11"/>
      <c r="C79" s="11"/>
      <c r="D79" s="11"/>
      <c r="E79" s="11">
        <f>'UCRC 2007'!D39/1000</f>
        <v>0.25</v>
      </c>
      <c r="F79" s="11">
        <f>'UCRC 2016'!C29/1000</f>
        <v>0.52</v>
      </c>
      <c r="G79" s="11">
        <f>'UCRC 1999'!C51/1000</f>
        <v>0.57399999999999995</v>
      </c>
      <c r="H79" s="12"/>
      <c r="I79" s="11"/>
      <c r="J79" s="11"/>
      <c r="K79" s="12"/>
    </row>
    <row r="80" spans="1:11" x14ac:dyDescent="0.3">
      <c r="A80" s="1">
        <v>2047</v>
      </c>
      <c r="B80" s="11"/>
      <c r="C80" s="11"/>
      <c r="D80" s="11"/>
      <c r="E80" s="11">
        <f>'UCRC 2007'!D40/1000</f>
        <v>0.25</v>
      </c>
      <c r="F80" s="11">
        <f>'UCRC 2016'!C30/1000</f>
        <v>0.52</v>
      </c>
      <c r="G80" s="11">
        <f>'UCRC 1999'!C52/1000</f>
        <v>0.57399999999999995</v>
      </c>
      <c r="H80" s="12"/>
      <c r="I80" s="11"/>
      <c r="J80" s="11"/>
      <c r="K80" s="12"/>
    </row>
    <row r="81" spans="1:11" x14ac:dyDescent="0.3">
      <c r="A81" s="1">
        <v>2048</v>
      </c>
      <c r="B81" s="11"/>
      <c r="C81" s="11"/>
      <c r="D81" s="11"/>
      <c r="E81" s="11">
        <f>'UCRC 2007'!D41/1000</f>
        <v>0.25</v>
      </c>
      <c r="F81" s="11">
        <f>'UCRC 2016'!C31/1000</f>
        <v>0.52</v>
      </c>
      <c r="G81" s="11">
        <f>'UCRC 1999'!C53/1000</f>
        <v>0.57399999999999995</v>
      </c>
      <c r="H81" s="12"/>
      <c r="I81" s="11"/>
      <c r="J81" s="11"/>
      <c r="K81" s="12"/>
    </row>
    <row r="82" spans="1:11" x14ac:dyDescent="0.3">
      <c r="A82" s="1">
        <v>2049</v>
      </c>
      <c r="B82" s="11"/>
      <c r="C82" s="11"/>
      <c r="D82" s="11"/>
      <c r="E82" s="11">
        <f>'UCRC 2007'!D42/1000</f>
        <v>0.25</v>
      </c>
      <c r="F82" s="11">
        <f>'UCRC 2016'!C32/1000</f>
        <v>0.52</v>
      </c>
      <c r="G82" s="11">
        <f>'UCRC 1999'!C54/1000</f>
        <v>0.57399999999999995</v>
      </c>
      <c r="H82" s="12"/>
      <c r="I82" s="11"/>
      <c r="J82" s="11"/>
      <c r="K82" s="12"/>
    </row>
    <row r="83" spans="1:11" x14ac:dyDescent="0.3">
      <c r="A83" s="1">
        <v>2050</v>
      </c>
      <c r="B83" s="11"/>
      <c r="C83" s="11"/>
      <c r="D83" s="11"/>
      <c r="E83" s="11">
        <f>'UCRC 2007'!D43/1000</f>
        <v>0.25</v>
      </c>
      <c r="F83" s="11">
        <f>'UCRC 2016'!C33/1000</f>
        <v>0.52</v>
      </c>
      <c r="G83" s="11">
        <f>'UCRC 1999'!C55/1000</f>
        <v>0.57399999999999995</v>
      </c>
      <c r="H83" s="12"/>
      <c r="I83" s="11"/>
      <c r="J83" s="11"/>
      <c r="K83" s="12"/>
    </row>
    <row r="84" spans="1:11" x14ac:dyDescent="0.3">
      <c r="A84" s="1">
        <v>2051</v>
      </c>
      <c r="B84" s="11"/>
      <c r="C84" s="11"/>
      <c r="D84" s="11"/>
      <c r="E84" s="11">
        <f>'UCRC 2007'!D44/1000</f>
        <v>0.25</v>
      </c>
      <c r="F84" s="11">
        <f>'UCRC 2016'!C34/1000</f>
        <v>0.52</v>
      </c>
      <c r="G84" s="11"/>
      <c r="H84" s="12"/>
      <c r="I84" s="11"/>
      <c r="J84" s="11"/>
      <c r="K84" s="12"/>
    </row>
    <row r="85" spans="1:11" x14ac:dyDescent="0.3">
      <c r="A85" s="1">
        <v>2052</v>
      </c>
      <c r="B85" s="11"/>
      <c r="C85" s="11"/>
      <c r="D85" s="11"/>
      <c r="E85" s="11">
        <f>'UCRC 2007'!D45/1000</f>
        <v>0.25</v>
      </c>
      <c r="F85" s="11">
        <f>'UCRC 2016'!C35/1000</f>
        <v>0.52</v>
      </c>
      <c r="G85" s="11"/>
      <c r="H85" s="12"/>
      <c r="I85" s="11"/>
      <c r="J85" s="11"/>
      <c r="K85" s="12"/>
    </row>
    <row r="86" spans="1:11" x14ac:dyDescent="0.3">
      <c r="A86" s="1">
        <v>2053</v>
      </c>
      <c r="B86" s="11"/>
      <c r="C86" s="11"/>
      <c r="D86" s="11"/>
      <c r="E86" s="11">
        <f>'UCRC 2007'!D46/1000</f>
        <v>0.25</v>
      </c>
      <c r="F86" s="11">
        <f>'UCRC 2016'!C36/1000</f>
        <v>0.52</v>
      </c>
      <c r="G86" s="11"/>
      <c r="H86" s="12"/>
      <c r="I86" s="11"/>
      <c r="J86" s="11"/>
      <c r="K86" s="12"/>
    </row>
    <row r="87" spans="1:11" x14ac:dyDescent="0.3">
      <c r="A87" s="1">
        <v>2054</v>
      </c>
      <c r="B87" s="11"/>
      <c r="C87" s="11"/>
      <c r="D87" s="11"/>
      <c r="E87" s="11">
        <f>'UCRC 2007'!D47/1000</f>
        <v>0.25</v>
      </c>
      <c r="F87" s="11">
        <f>'UCRC 2016'!C37/1000</f>
        <v>0.52</v>
      </c>
      <c r="G87" s="11"/>
      <c r="H87" s="12"/>
      <c r="I87" s="11"/>
      <c r="J87" s="11"/>
      <c r="K87" s="12"/>
    </row>
    <row r="88" spans="1:11" x14ac:dyDescent="0.3">
      <c r="A88" s="1">
        <v>2055</v>
      </c>
      <c r="B88" s="11"/>
      <c r="C88" s="11"/>
      <c r="D88" s="11"/>
      <c r="E88" s="11">
        <f>'UCRC 2007'!D48/1000</f>
        <v>0.25</v>
      </c>
      <c r="F88" s="11">
        <f>'UCRC 2016'!C38/1000</f>
        <v>0.52</v>
      </c>
      <c r="G88" s="11"/>
      <c r="H88" s="12"/>
      <c r="I88" s="11"/>
      <c r="J88" s="11"/>
      <c r="K88" s="12"/>
    </row>
    <row r="89" spans="1:11" x14ac:dyDescent="0.3">
      <c r="A89" s="1">
        <v>2056</v>
      </c>
      <c r="B89" s="11"/>
      <c r="C89" s="11"/>
      <c r="D89" s="11"/>
      <c r="E89" s="11">
        <f>'UCRC 2007'!D49/1000</f>
        <v>0.25</v>
      </c>
      <c r="F89" s="11">
        <f>'UCRC 2016'!C39/1000</f>
        <v>0.52</v>
      </c>
      <c r="G89" s="11"/>
      <c r="H89" s="12"/>
      <c r="I89" s="11"/>
      <c r="J89" s="11"/>
      <c r="K89" s="12"/>
    </row>
    <row r="90" spans="1:11" x14ac:dyDescent="0.3">
      <c r="A90" s="1">
        <v>2057</v>
      </c>
      <c r="B90" s="11"/>
      <c r="C90" s="11"/>
      <c r="D90" s="11"/>
      <c r="E90" s="11">
        <f>'UCRC 2007'!D50/1000</f>
        <v>0.25</v>
      </c>
      <c r="F90" s="11">
        <f>'UCRC 2016'!C40/1000</f>
        <v>0.52</v>
      </c>
      <c r="G90" s="11"/>
      <c r="H90" s="12"/>
      <c r="I90" s="11"/>
      <c r="J90" s="11"/>
      <c r="K90" s="12"/>
    </row>
    <row r="91" spans="1:11" x14ac:dyDescent="0.3">
      <c r="A91" s="1">
        <v>2058</v>
      </c>
      <c r="B91" s="11"/>
      <c r="C91" s="11"/>
      <c r="D91" s="11"/>
      <c r="E91" s="11">
        <f>'UCRC 2007'!D51/1000</f>
        <v>0.25</v>
      </c>
      <c r="F91" s="11">
        <f>'UCRC 2016'!C41/1000</f>
        <v>0.52</v>
      </c>
      <c r="G91" s="11"/>
      <c r="H91" s="12"/>
      <c r="I91" s="11"/>
      <c r="J91" s="11"/>
      <c r="K91" s="12"/>
    </row>
    <row r="92" spans="1:11" x14ac:dyDescent="0.3">
      <c r="A92" s="1">
        <v>2059</v>
      </c>
      <c r="B92" s="11"/>
      <c r="C92" s="11"/>
      <c r="D92" s="11"/>
      <c r="E92" s="11">
        <f>'UCRC 2007'!D52/1000</f>
        <v>0.25</v>
      </c>
      <c r="F92" s="11">
        <f>'UCRC 2016'!C42/1000</f>
        <v>0.52</v>
      </c>
      <c r="G92" s="11"/>
      <c r="H92" s="12"/>
      <c r="I92" s="11"/>
      <c r="J92" s="11"/>
      <c r="K92" s="12"/>
    </row>
    <row r="93" spans="1:11" x14ac:dyDescent="0.3">
      <c r="A93" s="1">
        <v>2060</v>
      </c>
      <c r="B93" s="11"/>
      <c r="C93" s="11"/>
      <c r="D93" s="11"/>
      <c r="E93" s="11">
        <f>'UCRC 2007'!D53/1000</f>
        <v>0.25</v>
      </c>
      <c r="F93" s="11">
        <f>'UCRC 2016'!C43/1000</f>
        <v>0.52</v>
      </c>
      <c r="G93" s="11"/>
      <c r="H93" s="12"/>
      <c r="I93" s="11"/>
      <c r="J93" s="11"/>
      <c r="K93" s="12"/>
    </row>
    <row r="94" spans="1:11" x14ac:dyDescent="0.3">
      <c r="A94"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7DC45-E3C5-4E2E-948B-5C609844798E}">
  <dimension ref="A1:AL93"/>
  <sheetViews>
    <sheetView topLeftCell="A10" zoomScaleNormal="100" workbookViewId="0">
      <selection activeCell="F21" sqref="F21"/>
    </sheetView>
  </sheetViews>
  <sheetFormatPr defaultRowHeight="14.4" x14ac:dyDescent="0.3"/>
  <cols>
    <col min="1" max="1" width="11.21875" style="1" bestFit="1" customWidth="1"/>
    <col min="2" max="2" width="12.5546875" style="24" bestFit="1" customWidth="1"/>
    <col min="3" max="3" width="17.77734375" style="24" bestFit="1" customWidth="1"/>
    <col min="4" max="4" width="15.5546875" style="24" bestFit="1" customWidth="1"/>
    <col min="5" max="5" width="15.109375" bestFit="1" customWidth="1"/>
    <col min="6" max="7" width="10.6640625" bestFit="1" customWidth="1"/>
    <col min="8" max="8" width="34.109375" customWidth="1"/>
    <col min="10" max="10" width="13" customWidth="1"/>
  </cols>
  <sheetData>
    <row r="1" spans="1:33" x14ac:dyDescent="0.3">
      <c r="B1" s="24" t="s">
        <v>72</v>
      </c>
      <c r="C1" s="21" t="s">
        <v>73</v>
      </c>
      <c r="D1" s="24" t="s">
        <v>34</v>
      </c>
      <c r="E1" s="49" t="s">
        <v>242</v>
      </c>
      <c r="H1" s="22" t="s">
        <v>64</v>
      </c>
    </row>
    <row r="2" spans="1:33" x14ac:dyDescent="0.3">
      <c r="A2" s="24" t="s">
        <v>54</v>
      </c>
      <c r="B2" s="24" t="s">
        <v>71</v>
      </c>
      <c r="C2" s="24" t="s">
        <v>71</v>
      </c>
      <c r="D2" s="24" t="s">
        <v>71</v>
      </c>
      <c r="E2" s="49" t="s">
        <v>71</v>
      </c>
      <c r="H2" t="s">
        <v>142</v>
      </c>
    </row>
    <row r="3" spans="1:33" x14ac:dyDescent="0.3">
      <c r="A3" s="1">
        <v>1970</v>
      </c>
      <c r="C3" s="15"/>
      <c r="H3" t="s">
        <v>143</v>
      </c>
    </row>
    <row r="4" spans="1:33" x14ac:dyDescent="0.3">
      <c r="A4" s="15">
        <v>1971</v>
      </c>
      <c r="B4" s="7">
        <f t="array" ref="B4:B28">TRANSPOSE(I31:AG31)</f>
        <v>2951.4</v>
      </c>
      <c r="C4" s="7">
        <f t="array" ref="C4:C28">TRANSPOSE(I30:AG30)</f>
        <v>441.9</v>
      </c>
      <c r="D4" s="7">
        <f>B4+C4</f>
        <v>3393.3</v>
      </c>
      <c r="E4" s="49">
        <v>365.3</v>
      </c>
    </row>
    <row r="5" spans="1:33" x14ac:dyDescent="0.3">
      <c r="A5" s="1">
        <v>1972</v>
      </c>
      <c r="B5" s="7">
        <v>3007.4</v>
      </c>
      <c r="C5" s="7">
        <v>449.2</v>
      </c>
      <c r="D5" s="7">
        <f t="shared" ref="D5:D51" si="0">B5+C5</f>
        <v>3456.6</v>
      </c>
      <c r="E5" s="49">
        <v>362.1</v>
      </c>
    </row>
    <row r="6" spans="1:33" x14ac:dyDescent="0.3">
      <c r="A6" s="1">
        <v>1973</v>
      </c>
      <c r="B6" s="7">
        <v>2847.5</v>
      </c>
      <c r="C6" s="7">
        <v>504.1</v>
      </c>
      <c r="D6" s="7">
        <f t="shared" si="0"/>
        <v>3351.6</v>
      </c>
      <c r="E6" s="49">
        <v>417.3</v>
      </c>
      <c r="H6" s="5" t="s">
        <v>146</v>
      </c>
      <c r="I6" s="4" t="s">
        <v>0</v>
      </c>
    </row>
    <row r="7" spans="1:33" x14ac:dyDescent="0.3">
      <c r="A7" s="1">
        <v>1974</v>
      </c>
      <c r="B7" s="7">
        <v>3220.2</v>
      </c>
      <c r="C7" s="7">
        <v>590.6</v>
      </c>
      <c r="D7" s="7">
        <f t="shared" si="0"/>
        <v>3810.7999999999997</v>
      </c>
      <c r="E7" s="49">
        <v>498.7</v>
      </c>
    </row>
    <row r="8" spans="1:33" x14ac:dyDescent="0.3">
      <c r="A8" s="1">
        <v>1975</v>
      </c>
      <c r="B8" s="7">
        <v>3000.7</v>
      </c>
      <c r="C8" s="7">
        <v>613.29999999999995</v>
      </c>
      <c r="D8" s="7">
        <f t="shared" si="0"/>
        <v>3614</v>
      </c>
      <c r="E8" s="49">
        <v>521.4</v>
      </c>
      <c r="H8" s="2"/>
      <c r="V8" s="1"/>
      <c r="W8" s="1"/>
      <c r="X8" s="1"/>
      <c r="Y8" s="1"/>
      <c r="Z8" s="1"/>
      <c r="AA8" s="1"/>
      <c r="AB8" s="1"/>
      <c r="AC8" s="1"/>
      <c r="AD8" s="1"/>
      <c r="AE8" s="1"/>
      <c r="AF8" s="1"/>
      <c r="AG8" s="1"/>
    </row>
    <row r="9" spans="1:33" x14ac:dyDescent="0.3">
      <c r="A9" s="1">
        <v>1976</v>
      </c>
      <c r="B9" s="7">
        <v>2919.8</v>
      </c>
      <c r="C9" s="7">
        <v>626.4</v>
      </c>
      <c r="D9" s="7">
        <f t="shared" si="0"/>
        <v>3546.2000000000003</v>
      </c>
      <c r="E9" s="49">
        <v>533.9</v>
      </c>
      <c r="H9" s="2"/>
      <c r="V9" s="1"/>
      <c r="W9" s="1"/>
      <c r="X9" s="1"/>
      <c r="Y9" s="1"/>
      <c r="Z9" s="1"/>
      <c r="AA9" s="1"/>
      <c r="AB9" s="1"/>
      <c r="AC9" s="1"/>
      <c r="AD9" s="1"/>
      <c r="AE9" s="1"/>
      <c r="AF9" s="1"/>
      <c r="AG9" s="1"/>
    </row>
    <row r="10" spans="1:33" x14ac:dyDescent="0.3">
      <c r="A10" s="1">
        <v>1977</v>
      </c>
      <c r="B10" s="7">
        <v>2446</v>
      </c>
      <c r="C10" s="7">
        <v>537</v>
      </c>
      <c r="D10" s="7">
        <f t="shared" si="0"/>
        <v>2983</v>
      </c>
      <c r="E10" s="49">
        <v>467.6</v>
      </c>
      <c r="H10" s="2"/>
      <c r="V10" s="1"/>
      <c r="W10" s="1"/>
      <c r="X10" s="1"/>
      <c r="Y10" s="1"/>
      <c r="Z10" s="1"/>
      <c r="AA10" s="1"/>
      <c r="AB10" s="1"/>
      <c r="AC10" s="1"/>
      <c r="AD10" s="1"/>
      <c r="AE10" s="1"/>
      <c r="AF10" s="1"/>
      <c r="AG10" s="1"/>
    </row>
    <row r="11" spans="1:33" x14ac:dyDescent="0.3">
      <c r="A11" s="1">
        <v>1978</v>
      </c>
      <c r="B11" s="7">
        <v>3309.1</v>
      </c>
      <c r="C11" s="7">
        <v>518.79999999999995</v>
      </c>
      <c r="D11" s="7">
        <f t="shared" si="0"/>
        <v>3827.8999999999996</v>
      </c>
      <c r="E11" s="49">
        <v>443.3</v>
      </c>
      <c r="H11" s="6"/>
      <c r="V11" s="1"/>
      <c r="W11" s="1"/>
      <c r="X11" s="1"/>
      <c r="Y11" s="1"/>
      <c r="Z11" s="1"/>
      <c r="AA11" s="1"/>
      <c r="AB11" s="1"/>
      <c r="AC11" s="1"/>
      <c r="AD11" s="1"/>
      <c r="AE11" s="1"/>
      <c r="AF11" s="1"/>
      <c r="AG11" s="1"/>
    </row>
    <row r="12" spans="1:33" x14ac:dyDescent="0.3">
      <c r="A12" s="1">
        <v>1979</v>
      </c>
      <c r="B12" s="7">
        <v>3265.4</v>
      </c>
      <c r="C12" s="7">
        <v>612.29999999999995</v>
      </c>
      <c r="D12" s="7">
        <f t="shared" si="0"/>
        <v>3877.7</v>
      </c>
      <c r="E12" s="49">
        <v>536.29999999999995</v>
      </c>
    </row>
    <row r="13" spans="1:33" x14ac:dyDescent="0.3">
      <c r="A13" s="1">
        <v>1980</v>
      </c>
      <c r="B13" s="7">
        <v>3219.7</v>
      </c>
      <c r="C13" s="7">
        <v>688.2</v>
      </c>
      <c r="D13" s="7">
        <f t="shared" si="0"/>
        <v>3907.8999999999996</v>
      </c>
      <c r="E13" s="49">
        <v>606.70000000000005</v>
      </c>
    </row>
    <row r="14" spans="1:33" x14ac:dyDescent="0.3">
      <c r="A14" s="1">
        <v>1981</v>
      </c>
      <c r="B14" s="7">
        <v>3465.2</v>
      </c>
      <c r="C14" s="7">
        <v>648.20000000000005</v>
      </c>
      <c r="D14" s="7">
        <f t="shared" si="0"/>
        <v>4113.3999999999996</v>
      </c>
      <c r="E14" s="49">
        <v>566.6</v>
      </c>
    </row>
    <row r="15" spans="1:33" x14ac:dyDescent="0.3">
      <c r="A15" s="1">
        <v>1982</v>
      </c>
      <c r="B15" s="7">
        <v>3487.7</v>
      </c>
      <c r="C15" s="7">
        <v>666.3</v>
      </c>
      <c r="D15" s="7">
        <f t="shared" si="0"/>
        <v>4154</v>
      </c>
      <c r="E15" s="49">
        <v>579.6</v>
      </c>
    </row>
    <row r="16" spans="1:33" x14ac:dyDescent="0.3">
      <c r="A16" s="1">
        <v>1983</v>
      </c>
      <c r="B16" s="7">
        <v>3342.5</v>
      </c>
      <c r="C16" s="7">
        <v>734.1</v>
      </c>
      <c r="D16" s="7">
        <f t="shared" si="0"/>
        <v>4076.6</v>
      </c>
      <c r="E16" s="49">
        <v>639</v>
      </c>
    </row>
    <row r="17" spans="1:33" x14ac:dyDescent="0.3">
      <c r="A17" s="1">
        <v>1984</v>
      </c>
      <c r="B17" s="7">
        <v>3262.8</v>
      </c>
      <c r="C17" s="7">
        <v>714.4</v>
      </c>
      <c r="D17" s="7">
        <f t="shared" si="0"/>
        <v>3977.2000000000003</v>
      </c>
      <c r="E17" s="49">
        <v>621.20000000000005</v>
      </c>
    </row>
    <row r="18" spans="1:33" x14ac:dyDescent="0.3">
      <c r="A18" s="1">
        <v>1985</v>
      </c>
      <c r="B18" s="7">
        <v>3540.6</v>
      </c>
      <c r="C18" s="7">
        <v>702.6</v>
      </c>
      <c r="D18" s="7">
        <f t="shared" si="0"/>
        <v>4243.2</v>
      </c>
      <c r="E18" s="49">
        <v>613</v>
      </c>
    </row>
    <row r="19" spans="1:33" x14ac:dyDescent="0.3">
      <c r="A19" s="1">
        <v>1986</v>
      </c>
      <c r="B19" s="7">
        <v>3424.4</v>
      </c>
      <c r="C19" s="7">
        <v>705.8</v>
      </c>
      <c r="D19" s="7">
        <f t="shared" si="0"/>
        <v>4130.2</v>
      </c>
      <c r="E19" s="49">
        <v>615.4</v>
      </c>
    </row>
    <row r="20" spans="1:33" x14ac:dyDescent="0.3">
      <c r="A20" s="1">
        <v>1987</v>
      </c>
      <c r="B20" s="7">
        <v>3521.6</v>
      </c>
      <c r="C20" s="7">
        <v>704.8</v>
      </c>
      <c r="D20" s="7">
        <f t="shared" si="0"/>
        <v>4226.3999999999996</v>
      </c>
      <c r="E20" s="49">
        <v>613.79999999999995</v>
      </c>
      <c r="I20" s="1"/>
      <c r="J20" s="1"/>
      <c r="K20" s="1"/>
      <c r="L20" s="1"/>
      <c r="M20" s="1"/>
      <c r="N20" s="1"/>
      <c r="O20" s="1"/>
      <c r="P20" s="1"/>
      <c r="Q20" s="1"/>
      <c r="R20" s="1"/>
      <c r="S20" s="1"/>
      <c r="T20" s="1"/>
      <c r="U20" s="1"/>
      <c r="V20" s="1"/>
      <c r="W20" s="1"/>
      <c r="X20" s="1"/>
      <c r="Y20" s="1"/>
      <c r="Z20" s="1"/>
      <c r="AA20" s="1"/>
      <c r="AB20" s="1"/>
      <c r="AC20" s="1"/>
      <c r="AD20" s="1"/>
      <c r="AE20" s="1"/>
      <c r="AF20" s="1"/>
      <c r="AG20" s="1"/>
    </row>
    <row r="21" spans="1:33" x14ac:dyDescent="0.3">
      <c r="A21" s="1">
        <v>1988</v>
      </c>
      <c r="B21" s="7">
        <v>3953.7</v>
      </c>
      <c r="C21" s="7">
        <v>689.1</v>
      </c>
      <c r="D21" s="7">
        <f t="shared" si="0"/>
        <v>4642.8</v>
      </c>
      <c r="E21" s="49">
        <v>603.9</v>
      </c>
      <c r="H21" s="5" t="s">
        <v>55</v>
      </c>
      <c r="AF21" s="1"/>
      <c r="AG21" s="1"/>
    </row>
    <row r="22" spans="1:33" x14ac:dyDescent="0.3">
      <c r="A22" s="1">
        <v>1989</v>
      </c>
      <c r="B22" s="7">
        <v>4044.2</v>
      </c>
      <c r="C22" s="7">
        <v>634.5</v>
      </c>
      <c r="D22" s="7">
        <f t="shared" si="0"/>
        <v>4678.7</v>
      </c>
      <c r="E22" s="49">
        <v>551.9</v>
      </c>
      <c r="H22" s="2" t="s">
        <v>54</v>
      </c>
      <c r="I22" s="1">
        <v>1996</v>
      </c>
      <c r="J22" s="1">
        <v>1997</v>
      </c>
      <c r="K22" s="1">
        <v>1998</v>
      </c>
      <c r="L22" s="1">
        <v>1999</v>
      </c>
      <c r="M22" s="1">
        <v>2000</v>
      </c>
      <c r="N22" s="1">
        <v>2001</v>
      </c>
      <c r="O22" s="1">
        <v>2002</v>
      </c>
      <c r="P22" s="1">
        <v>2003</v>
      </c>
      <c r="Q22" s="1">
        <v>2004</v>
      </c>
      <c r="R22" s="1">
        <v>2005</v>
      </c>
      <c r="S22" s="1">
        <v>2006</v>
      </c>
      <c r="T22" s="1">
        <v>2007</v>
      </c>
      <c r="U22" s="1">
        <v>2008</v>
      </c>
      <c r="V22" s="1">
        <v>2009</v>
      </c>
      <c r="W22" s="1">
        <v>2010</v>
      </c>
      <c r="X22" s="1">
        <v>2011</v>
      </c>
      <c r="Y22" s="1">
        <v>2012</v>
      </c>
      <c r="Z22" s="1">
        <v>2013</v>
      </c>
      <c r="AA22" s="1">
        <v>2014</v>
      </c>
      <c r="AB22" s="1">
        <v>2015</v>
      </c>
      <c r="AC22" s="1">
        <v>2016</v>
      </c>
      <c r="AD22" s="1">
        <v>2017</v>
      </c>
      <c r="AE22" s="1">
        <v>2018</v>
      </c>
    </row>
    <row r="23" spans="1:33" x14ac:dyDescent="0.3">
      <c r="A23" s="1">
        <v>1990</v>
      </c>
      <c r="B23" s="7">
        <v>3803</v>
      </c>
      <c r="C23" s="7">
        <v>549.4</v>
      </c>
      <c r="D23" s="7">
        <f t="shared" si="0"/>
        <v>4352.3999999999996</v>
      </c>
      <c r="E23" s="49">
        <v>464.8</v>
      </c>
      <c r="H23" t="s">
        <v>266</v>
      </c>
      <c r="I23" s="56">
        <v>224.7</v>
      </c>
      <c r="J23" s="56">
        <v>225.9</v>
      </c>
      <c r="K23" s="56">
        <v>243</v>
      </c>
      <c r="L23" s="56">
        <v>242.3</v>
      </c>
      <c r="M23" s="56">
        <v>235.4</v>
      </c>
      <c r="N23" s="56">
        <v>236.1</v>
      </c>
      <c r="O23" s="56">
        <v>217.7</v>
      </c>
      <c r="P23" s="56">
        <v>217.8</v>
      </c>
      <c r="Q23" s="56">
        <v>223.8</v>
      </c>
      <c r="R23" s="56">
        <v>233.6</v>
      </c>
      <c r="S23" s="56">
        <v>242.5</v>
      </c>
      <c r="T23" s="56">
        <v>241.9</v>
      </c>
      <c r="U23" s="56">
        <v>238.1</v>
      </c>
      <c r="V23" s="56">
        <v>242.8</v>
      </c>
      <c r="W23" s="56">
        <v>233.3</v>
      </c>
      <c r="X23" s="56">
        <v>236.8</v>
      </c>
      <c r="Y23" s="56">
        <v>238.1</v>
      </c>
      <c r="Z23" s="56">
        <v>216.9</v>
      </c>
      <c r="AA23" s="56">
        <v>221.4</v>
      </c>
      <c r="AB23" s="56">
        <v>228</v>
      </c>
      <c r="AC23" s="56">
        <v>244.3</v>
      </c>
      <c r="AD23" s="56">
        <v>244.9</v>
      </c>
      <c r="AE23" s="56">
        <v>228.2</v>
      </c>
      <c r="AF23" s="1"/>
      <c r="AG23" s="1"/>
    </row>
    <row r="24" spans="1:33" x14ac:dyDescent="0.3">
      <c r="A24" s="1">
        <v>1991</v>
      </c>
      <c r="B24" s="7">
        <v>3876.7</v>
      </c>
      <c r="C24" s="7">
        <v>510.3</v>
      </c>
      <c r="D24" s="7">
        <f t="shared" si="0"/>
        <v>4387</v>
      </c>
      <c r="E24" s="49">
        <v>420.2</v>
      </c>
      <c r="H24" s="2" t="s">
        <v>265</v>
      </c>
      <c r="I24" s="16">
        <v>671.5</v>
      </c>
      <c r="J24" s="16">
        <v>684.5</v>
      </c>
      <c r="K24" s="16">
        <v>697.3</v>
      </c>
      <c r="L24" s="16">
        <v>696.5</v>
      </c>
      <c r="M24" s="16">
        <v>662.3</v>
      </c>
      <c r="N24" s="16">
        <v>616.29999999999995</v>
      </c>
      <c r="O24" s="16">
        <v>513.6</v>
      </c>
      <c r="P24" s="16">
        <v>428.2</v>
      </c>
      <c r="Q24" s="16">
        <v>355.2</v>
      </c>
      <c r="R24" s="16">
        <v>393.9</v>
      </c>
      <c r="S24" s="16">
        <v>444</v>
      </c>
      <c r="T24" s="16">
        <v>453</v>
      </c>
      <c r="U24" s="16">
        <v>495.1</v>
      </c>
      <c r="V24" s="16">
        <v>533.1</v>
      </c>
      <c r="W24" s="16">
        <v>531.1</v>
      </c>
      <c r="X24" s="16">
        <v>569.9</v>
      </c>
      <c r="Y24" s="16">
        <v>517.5</v>
      </c>
      <c r="Z24" s="16">
        <v>423.8</v>
      </c>
      <c r="AA24" s="16">
        <v>442.6</v>
      </c>
      <c r="AB24" s="16">
        <v>460.8</v>
      </c>
      <c r="AC24" s="16">
        <v>468.7</v>
      </c>
      <c r="AD24" s="16">
        <v>512.4</v>
      </c>
      <c r="AE24" s="16">
        <v>452.2</v>
      </c>
      <c r="AF24" s="1"/>
      <c r="AG24" s="1"/>
    </row>
    <row r="25" spans="1:33" x14ac:dyDescent="0.3">
      <c r="A25" s="1">
        <v>1992</v>
      </c>
      <c r="B25" s="7">
        <v>4027.6</v>
      </c>
      <c r="C25" s="7">
        <v>491</v>
      </c>
      <c r="D25" s="7">
        <f t="shared" si="0"/>
        <v>4518.6000000000004</v>
      </c>
      <c r="E25" s="49">
        <v>403.4</v>
      </c>
      <c r="H25" s="2" t="s">
        <v>56</v>
      </c>
      <c r="I25" s="16">
        <v>3840.2</v>
      </c>
      <c r="J25" s="16">
        <v>3608.4</v>
      </c>
      <c r="K25" s="16">
        <v>3708.1</v>
      </c>
      <c r="L25" s="16">
        <v>3527.8</v>
      </c>
      <c r="M25" s="16">
        <v>3955.7</v>
      </c>
      <c r="N25" s="16">
        <v>4219</v>
      </c>
      <c r="O25" s="16">
        <v>3774.4</v>
      </c>
      <c r="P25" s="16">
        <v>3789.5</v>
      </c>
      <c r="Q25" s="16">
        <v>3550.7</v>
      </c>
      <c r="R25" s="16">
        <v>3645.9</v>
      </c>
      <c r="S25" s="16">
        <v>3836.8</v>
      </c>
      <c r="T25" s="16">
        <v>4096.1000000000004</v>
      </c>
      <c r="U25" s="16">
        <v>4158.2</v>
      </c>
      <c r="V25" s="16">
        <v>4050.4</v>
      </c>
      <c r="W25" s="16">
        <v>3897.1</v>
      </c>
      <c r="X25" s="16">
        <v>3916.4</v>
      </c>
      <c r="Y25" s="16">
        <v>4305.6000000000004</v>
      </c>
      <c r="Z25" s="16">
        <v>3658.7</v>
      </c>
      <c r="AA25" s="16">
        <v>3476.2</v>
      </c>
      <c r="AB25" s="16">
        <v>3177.2</v>
      </c>
      <c r="AC25" s="16">
        <v>3897.1</v>
      </c>
      <c r="AD25" s="16">
        <v>4167.2</v>
      </c>
      <c r="AE25" s="16">
        <v>4365</v>
      </c>
      <c r="AF25" s="1"/>
      <c r="AG25" s="1"/>
    </row>
    <row r="26" spans="1:33" x14ac:dyDescent="0.3">
      <c r="A26" s="1">
        <v>1993</v>
      </c>
      <c r="B26" s="7">
        <v>3736.9</v>
      </c>
      <c r="C26" s="7">
        <v>573.5</v>
      </c>
      <c r="D26" s="7">
        <f t="shared" si="0"/>
        <v>4310.3999999999996</v>
      </c>
      <c r="E26" s="49">
        <v>483.7</v>
      </c>
      <c r="H26" s="17" t="s">
        <v>74</v>
      </c>
      <c r="I26" s="7">
        <f t="shared" ref="I26:AE26" si="1">SUM(I24:I25)</f>
        <v>4511.7</v>
      </c>
      <c r="J26" s="7">
        <f t="shared" si="1"/>
        <v>4292.8999999999996</v>
      </c>
      <c r="K26" s="7">
        <f t="shared" si="1"/>
        <v>4405.3999999999996</v>
      </c>
      <c r="L26" s="7">
        <f t="shared" si="1"/>
        <v>4224.3</v>
      </c>
      <c r="M26" s="7">
        <f t="shared" si="1"/>
        <v>4618</v>
      </c>
      <c r="N26" s="7">
        <f t="shared" si="1"/>
        <v>4835.3</v>
      </c>
      <c r="O26" s="7">
        <f t="shared" si="1"/>
        <v>4288</v>
      </c>
      <c r="P26" s="7">
        <f t="shared" si="1"/>
        <v>4217.7</v>
      </c>
      <c r="Q26" s="7">
        <f t="shared" si="1"/>
        <v>3905.8999999999996</v>
      </c>
      <c r="R26" s="7">
        <f t="shared" si="1"/>
        <v>4039.8</v>
      </c>
      <c r="S26" s="7">
        <f t="shared" si="1"/>
        <v>4280.8</v>
      </c>
      <c r="T26" s="7">
        <f t="shared" si="1"/>
        <v>4549.1000000000004</v>
      </c>
      <c r="U26" s="7">
        <f t="shared" si="1"/>
        <v>4653.3</v>
      </c>
      <c r="V26" s="7">
        <f t="shared" si="1"/>
        <v>4583.5</v>
      </c>
      <c r="W26" s="7">
        <f t="shared" si="1"/>
        <v>4428.2</v>
      </c>
      <c r="X26" s="7">
        <f t="shared" si="1"/>
        <v>4486.3</v>
      </c>
      <c r="Y26" s="7">
        <f t="shared" si="1"/>
        <v>4823.1000000000004</v>
      </c>
      <c r="Z26" s="7">
        <f t="shared" si="1"/>
        <v>4082.5</v>
      </c>
      <c r="AA26" s="7">
        <f t="shared" si="1"/>
        <v>3918.7999999999997</v>
      </c>
      <c r="AB26" s="7">
        <f t="shared" si="1"/>
        <v>3638</v>
      </c>
      <c r="AC26" s="7">
        <f t="shared" si="1"/>
        <v>4365.8</v>
      </c>
      <c r="AD26" s="7">
        <f t="shared" si="1"/>
        <v>4679.5999999999995</v>
      </c>
      <c r="AE26" s="7">
        <f t="shared" si="1"/>
        <v>4817.2</v>
      </c>
      <c r="AF26" s="1"/>
      <c r="AG26" s="1"/>
    </row>
    <row r="27" spans="1:33" x14ac:dyDescent="0.3">
      <c r="A27" s="1">
        <v>1994</v>
      </c>
      <c r="B27" s="7">
        <v>4250</v>
      </c>
      <c r="C27" s="7">
        <v>589.1</v>
      </c>
      <c r="D27" s="7">
        <f t="shared" si="0"/>
        <v>4839.1000000000004</v>
      </c>
      <c r="E27" s="49">
        <v>504.3</v>
      </c>
      <c r="H27" s="2"/>
      <c r="I27" s="1"/>
      <c r="J27" s="1"/>
      <c r="K27" s="1"/>
      <c r="L27" s="1"/>
      <c r="M27" s="1"/>
      <c r="N27" s="1"/>
      <c r="O27" s="1"/>
      <c r="P27" s="1"/>
      <c r="Q27" s="1"/>
      <c r="R27" s="1"/>
      <c r="S27" s="1"/>
      <c r="T27" s="1"/>
      <c r="U27" s="1"/>
      <c r="V27" s="1"/>
      <c r="W27" s="1"/>
      <c r="X27" s="1"/>
      <c r="Y27" s="1"/>
      <c r="Z27" s="1"/>
      <c r="AA27" s="1"/>
      <c r="AB27" s="1"/>
      <c r="AC27" s="1"/>
      <c r="AD27" s="1"/>
      <c r="AE27" s="1"/>
      <c r="AF27" s="1"/>
      <c r="AG27" s="1"/>
    </row>
    <row r="28" spans="1:33" x14ac:dyDescent="0.3">
      <c r="A28" s="15">
        <v>1995</v>
      </c>
      <c r="B28" s="7">
        <v>3366.3</v>
      </c>
      <c r="C28" s="7">
        <v>648.9</v>
      </c>
      <c r="D28" s="7">
        <f t="shared" si="0"/>
        <v>4015.2000000000003</v>
      </c>
      <c r="E28" s="49">
        <v>560.1</v>
      </c>
      <c r="H28" s="6" t="s">
        <v>53</v>
      </c>
      <c r="I28" s="1"/>
      <c r="J28" s="1"/>
      <c r="K28" s="1"/>
      <c r="L28" s="1"/>
      <c r="M28" s="1"/>
      <c r="N28" s="1"/>
      <c r="O28" s="1"/>
      <c r="P28" s="1"/>
      <c r="Q28" s="1"/>
      <c r="R28" s="1"/>
      <c r="S28" s="1"/>
      <c r="T28" s="1"/>
      <c r="U28" s="1"/>
      <c r="V28" s="1"/>
      <c r="W28" s="1"/>
      <c r="X28" s="1"/>
      <c r="Y28" s="1"/>
      <c r="Z28" s="1"/>
      <c r="AA28" s="1"/>
      <c r="AB28" s="1"/>
      <c r="AC28" s="1"/>
      <c r="AD28" s="1"/>
      <c r="AE28" s="1"/>
      <c r="AF28" s="1"/>
      <c r="AG28" s="1"/>
    </row>
    <row r="29" spans="1:33" x14ac:dyDescent="0.3">
      <c r="A29" s="1">
        <v>1996</v>
      </c>
      <c r="B29" s="7">
        <f t="array" ref="B29:B51">TRANSPOSE(I25:AE25)</f>
        <v>3840.2</v>
      </c>
      <c r="C29" s="7">
        <f t="array" ref="C29:C51">TRANSPOSE(I24:AE24)</f>
        <v>671.5</v>
      </c>
      <c r="D29" s="7">
        <f t="shared" si="0"/>
        <v>4511.7</v>
      </c>
      <c r="E29" s="49">
        <v>582.1</v>
      </c>
      <c r="H29" s="2" t="s">
        <v>54</v>
      </c>
      <c r="I29" s="1">
        <v>1971</v>
      </c>
      <c r="J29" s="1">
        <v>1972</v>
      </c>
      <c r="K29" s="1">
        <v>1973</v>
      </c>
      <c r="L29" s="1">
        <v>1974</v>
      </c>
      <c r="M29" s="1">
        <v>1975</v>
      </c>
      <c r="N29" s="1">
        <v>1976</v>
      </c>
      <c r="O29" s="1">
        <v>1977</v>
      </c>
      <c r="P29" s="1">
        <v>1978</v>
      </c>
      <c r="Q29" s="1">
        <v>1979</v>
      </c>
      <c r="R29" s="1">
        <v>1980</v>
      </c>
      <c r="S29" s="1">
        <v>1981</v>
      </c>
      <c r="T29" s="1">
        <v>1982</v>
      </c>
      <c r="U29" s="1">
        <v>1983</v>
      </c>
      <c r="V29" s="1">
        <v>1984</v>
      </c>
      <c r="W29" s="1">
        <v>1985</v>
      </c>
      <c r="X29" s="1">
        <v>1986</v>
      </c>
      <c r="Y29" s="1">
        <v>1987</v>
      </c>
      <c r="Z29" s="1">
        <v>1988</v>
      </c>
      <c r="AA29" s="1">
        <v>1989</v>
      </c>
      <c r="AB29" s="1">
        <v>1990</v>
      </c>
      <c r="AC29" s="1">
        <v>1991</v>
      </c>
      <c r="AD29" s="1">
        <v>1992</v>
      </c>
      <c r="AE29" s="1">
        <v>1993</v>
      </c>
      <c r="AF29" s="1">
        <v>1994</v>
      </c>
      <c r="AG29" s="1">
        <v>1995</v>
      </c>
    </row>
    <row r="30" spans="1:33" x14ac:dyDescent="0.3">
      <c r="A30" s="1">
        <v>1997</v>
      </c>
      <c r="B30" s="7">
        <v>3608.4</v>
      </c>
      <c r="C30" s="7">
        <v>684.5</v>
      </c>
      <c r="D30" s="7">
        <f t="shared" si="0"/>
        <v>4292.8999999999996</v>
      </c>
      <c r="E30" s="49">
        <v>592.70000000000005</v>
      </c>
      <c r="H30" s="2" t="s">
        <v>265</v>
      </c>
      <c r="I30" s="16">
        <v>441.9</v>
      </c>
      <c r="J30" s="16">
        <v>449.2</v>
      </c>
      <c r="K30" s="16">
        <v>504.1</v>
      </c>
      <c r="L30" s="16">
        <v>590.6</v>
      </c>
      <c r="M30" s="16">
        <v>613.29999999999995</v>
      </c>
      <c r="N30" s="16">
        <v>626.4</v>
      </c>
      <c r="O30" s="16">
        <v>537</v>
      </c>
      <c r="P30" s="16">
        <v>518.79999999999995</v>
      </c>
      <c r="Q30" s="16">
        <v>612.29999999999995</v>
      </c>
      <c r="R30" s="16">
        <v>688.2</v>
      </c>
      <c r="S30" s="16">
        <v>648.20000000000005</v>
      </c>
      <c r="T30" s="16">
        <v>666.3</v>
      </c>
      <c r="U30" s="16">
        <v>734.1</v>
      </c>
      <c r="V30" s="16">
        <v>714.4</v>
      </c>
      <c r="W30" s="16">
        <v>702.6</v>
      </c>
      <c r="X30" s="16">
        <v>705.8</v>
      </c>
      <c r="Y30" s="16">
        <v>704.8</v>
      </c>
      <c r="Z30" s="16">
        <v>689.1</v>
      </c>
      <c r="AA30" s="16">
        <v>634.5</v>
      </c>
      <c r="AB30" s="16">
        <v>549.4</v>
      </c>
      <c r="AC30" s="16">
        <v>510.3</v>
      </c>
      <c r="AD30" s="16">
        <v>491</v>
      </c>
      <c r="AE30" s="16">
        <v>573.5</v>
      </c>
      <c r="AF30" s="16">
        <v>589.1</v>
      </c>
      <c r="AG30" s="16">
        <v>648.9</v>
      </c>
    </row>
    <row r="31" spans="1:33" x14ac:dyDescent="0.3">
      <c r="A31" s="1">
        <v>1998</v>
      </c>
      <c r="B31" s="7">
        <v>3708.1</v>
      </c>
      <c r="C31" s="7">
        <v>697.3</v>
      </c>
      <c r="D31" s="7">
        <f t="shared" si="0"/>
        <v>4405.3999999999996</v>
      </c>
      <c r="E31" s="49">
        <v>605.29999999999995</v>
      </c>
      <c r="H31" s="2" t="s">
        <v>56</v>
      </c>
      <c r="I31" s="16">
        <v>2951.4</v>
      </c>
      <c r="J31" s="16">
        <v>3007.4</v>
      </c>
      <c r="K31" s="16">
        <v>2847.5</v>
      </c>
      <c r="L31" s="16">
        <v>3220.2</v>
      </c>
      <c r="M31" s="16">
        <v>3000.7</v>
      </c>
      <c r="N31" s="16">
        <v>2919.8</v>
      </c>
      <c r="O31" s="16">
        <v>2446</v>
      </c>
      <c r="P31" s="16">
        <v>3309.1</v>
      </c>
      <c r="Q31" s="16">
        <v>3265.4</v>
      </c>
      <c r="R31" s="16">
        <v>3219.7</v>
      </c>
      <c r="S31" s="16">
        <v>3465.2</v>
      </c>
      <c r="T31" s="16">
        <v>3487.7</v>
      </c>
      <c r="U31" s="16">
        <v>3342.5</v>
      </c>
      <c r="V31" s="16">
        <v>3262.8</v>
      </c>
      <c r="W31" s="16">
        <v>3540.6</v>
      </c>
      <c r="X31" s="16">
        <v>3424.4</v>
      </c>
      <c r="Y31" s="16">
        <v>3521.6</v>
      </c>
      <c r="Z31" s="16">
        <v>3953.7</v>
      </c>
      <c r="AA31" s="16">
        <v>4044.2</v>
      </c>
      <c r="AB31" s="16">
        <v>3803</v>
      </c>
      <c r="AC31" s="16">
        <v>3876.7</v>
      </c>
      <c r="AD31" s="16">
        <v>4027.6</v>
      </c>
      <c r="AE31" s="16">
        <v>3736.9</v>
      </c>
      <c r="AF31" s="16">
        <v>4250</v>
      </c>
      <c r="AG31" s="16">
        <v>3366.3</v>
      </c>
    </row>
    <row r="32" spans="1:33" x14ac:dyDescent="0.3">
      <c r="A32" s="1">
        <v>1999</v>
      </c>
      <c r="B32" s="7">
        <v>3527.8</v>
      </c>
      <c r="C32" s="7">
        <v>696.5</v>
      </c>
      <c r="D32" s="7">
        <f t="shared" si="0"/>
        <v>4224.3</v>
      </c>
      <c r="E32" s="49">
        <v>605.70000000000005</v>
      </c>
      <c r="H32" s="17" t="s">
        <v>74</v>
      </c>
      <c r="I32" s="7">
        <f>I30+I31</f>
        <v>3393.3</v>
      </c>
      <c r="J32" s="7">
        <f t="shared" ref="J32:AG32" si="2">J30+J31</f>
        <v>3456.6</v>
      </c>
      <c r="K32" s="7">
        <f t="shared" si="2"/>
        <v>3351.6</v>
      </c>
      <c r="L32" s="7">
        <f t="shared" si="2"/>
        <v>3810.7999999999997</v>
      </c>
      <c r="M32" s="7">
        <f t="shared" si="2"/>
        <v>3614</v>
      </c>
      <c r="N32" s="7">
        <f t="shared" si="2"/>
        <v>3546.2000000000003</v>
      </c>
      <c r="O32" s="7">
        <f t="shared" si="2"/>
        <v>2983</v>
      </c>
      <c r="P32" s="7">
        <f t="shared" si="2"/>
        <v>3827.8999999999996</v>
      </c>
      <c r="Q32" s="7">
        <f t="shared" si="2"/>
        <v>3877.7</v>
      </c>
      <c r="R32" s="7">
        <f t="shared" si="2"/>
        <v>3907.8999999999996</v>
      </c>
      <c r="S32" s="7">
        <f t="shared" si="2"/>
        <v>4113.3999999999996</v>
      </c>
      <c r="T32" s="7">
        <f t="shared" si="2"/>
        <v>4154</v>
      </c>
      <c r="U32" s="7">
        <f t="shared" si="2"/>
        <v>4076.6</v>
      </c>
      <c r="V32" s="7">
        <f t="shared" si="2"/>
        <v>3977.2000000000003</v>
      </c>
      <c r="W32" s="7">
        <f t="shared" si="2"/>
        <v>4243.2</v>
      </c>
      <c r="X32" s="7">
        <f t="shared" si="2"/>
        <v>4130.2</v>
      </c>
      <c r="Y32" s="7">
        <f t="shared" si="2"/>
        <v>4226.3999999999996</v>
      </c>
      <c r="Z32" s="7">
        <f t="shared" si="2"/>
        <v>4642.8</v>
      </c>
      <c r="AA32" s="7">
        <f t="shared" si="2"/>
        <v>4678.7</v>
      </c>
      <c r="AB32" s="7">
        <f t="shared" si="2"/>
        <v>4352.3999999999996</v>
      </c>
      <c r="AC32" s="7">
        <f t="shared" si="2"/>
        <v>4387</v>
      </c>
      <c r="AD32" s="7">
        <f t="shared" si="2"/>
        <v>4518.6000000000004</v>
      </c>
      <c r="AE32" s="7">
        <f t="shared" si="2"/>
        <v>4310.3999999999996</v>
      </c>
      <c r="AF32" s="7">
        <f t="shared" si="2"/>
        <v>4839.1000000000004</v>
      </c>
      <c r="AG32" s="7">
        <f t="shared" si="2"/>
        <v>4015.2000000000003</v>
      </c>
    </row>
    <row r="33" spans="1:8" x14ac:dyDescent="0.3">
      <c r="A33" s="1">
        <v>2000</v>
      </c>
      <c r="B33" s="7">
        <v>3955.7</v>
      </c>
      <c r="C33" s="7">
        <v>662.3</v>
      </c>
      <c r="D33" s="7">
        <f t="shared" si="0"/>
        <v>4618</v>
      </c>
      <c r="E33" s="49">
        <v>576.9</v>
      </c>
    </row>
    <row r="34" spans="1:8" x14ac:dyDescent="0.3">
      <c r="A34" s="1">
        <v>2001</v>
      </c>
      <c r="B34" s="7">
        <v>4219</v>
      </c>
      <c r="C34" s="7">
        <v>616.29999999999995</v>
      </c>
      <c r="D34" s="7">
        <f t="shared" si="0"/>
        <v>4835.3</v>
      </c>
      <c r="E34" s="49">
        <v>533</v>
      </c>
      <c r="H34" t="s">
        <v>57</v>
      </c>
    </row>
    <row r="35" spans="1:8" x14ac:dyDescent="0.3">
      <c r="A35" s="1">
        <v>2002</v>
      </c>
      <c r="B35" s="7">
        <v>3774.4</v>
      </c>
      <c r="C35" s="7">
        <v>513.6</v>
      </c>
      <c r="D35" s="7">
        <f t="shared" si="0"/>
        <v>4288</v>
      </c>
      <c r="E35" s="49">
        <v>436.5</v>
      </c>
    </row>
    <row r="36" spans="1:8" x14ac:dyDescent="0.3">
      <c r="A36" s="1">
        <v>2003</v>
      </c>
      <c r="B36" s="7">
        <v>3789.5</v>
      </c>
      <c r="C36" s="7">
        <v>428.2</v>
      </c>
      <c r="D36" s="7">
        <f t="shared" si="0"/>
        <v>4217.7</v>
      </c>
      <c r="E36" s="49">
        <v>352.8</v>
      </c>
    </row>
    <row r="37" spans="1:8" x14ac:dyDescent="0.3">
      <c r="A37" s="1">
        <v>2004</v>
      </c>
      <c r="B37" s="7">
        <v>3550.7</v>
      </c>
      <c r="C37" s="7">
        <v>355.2</v>
      </c>
      <c r="D37" s="7">
        <f t="shared" si="0"/>
        <v>3905.8999999999996</v>
      </c>
      <c r="E37" s="49">
        <v>278.3</v>
      </c>
    </row>
    <row r="38" spans="1:8" x14ac:dyDescent="0.3">
      <c r="A38" s="21">
        <v>2005</v>
      </c>
      <c r="B38" s="7">
        <v>3645.9</v>
      </c>
      <c r="C38" s="7">
        <v>393.9</v>
      </c>
      <c r="D38" s="7">
        <f t="shared" si="0"/>
        <v>4039.8</v>
      </c>
      <c r="E38" s="49">
        <v>308.8</v>
      </c>
    </row>
    <row r="39" spans="1:8" x14ac:dyDescent="0.3">
      <c r="A39" s="1">
        <v>2006</v>
      </c>
      <c r="B39" s="7">
        <v>3836.8</v>
      </c>
      <c r="C39" s="7">
        <v>444</v>
      </c>
      <c r="D39" s="7">
        <f t="shared" si="0"/>
        <v>4280.8</v>
      </c>
      <c r="E39" s="49">
        <v>357.9</v>
      </c>
    </row>
    <row r="40" spans="1:8" x14ac:dyDescent="0.3">
      <c r="A40" s="1">
        <v>2007</v>
      </c>
      <c r="B40" s="7">
        <v>4096.1000000000004</v>
      </c>
      <c r="C40" s="7">
        <v>453</v>
      </c>
      <c r="D40" s="7">
        <f t="shared" si="0"/>
        <v>4549.1000000000004</v>
      </c>
      <c r="E40" s="49">
        <v>367</v>
      </c>
    </row>
    <row r="41" spans="1:8" x14ac:dyDescent="0.3">
      <c r="A41" s="1">
        <v>2008</v>
      </c>
      <c r="B41" s="7">
        <v>4158.2</v>
      </c>
      <c r="C41" s="7">
        <v>495.1</v>
      </c>
      <c r="D41" s="7">
        <f t="shared" si="0"/>
        <v>4653.3</v>
      </c>
      <c r="E41" s="49">
        <v>410.8</v>
      </c>
    </row>
    <row r="42" spans="1:8" x14ac:dyDescent="0.3">
      <c r="A42" s="1">
        <v>2009</v>
      </c>
      <c r="B42" s="7">
        <v>4050.4</v>
      </c>
      <c r="C42" s="7">
        <v>533.1</v>
      </c>
      <c r="D42" s="7">
        <f t="shared" si="0"/>
        <v>4583.5</v>
      </c>
      <c r="E42" s="49">
        <v>443.8</v>
      </c>
    </row>
    <row r="43" spans="1:8" x14ac:dyDescent="0.3">
      <c r="A43" s="1">
        <v>2010</v>
      </c>
      <c r="B43" s="7">
        <v>3897.1</v>
      </c>
      <c r="C43" s="7">
        <v>531.1</v>
      </c>
      <c r="D43" s="7">
        <f t="shared" si="0"/>
        <v>4428.2</v>
      </c>
      <c r="E43" s="49">
        <v>443.4</v>
      </c>
    </row>
    <row r="44" spans="1:8" x14ac:dyDescent="0.3">
      <c r="A44" s="1">
        <v>2011</v>
      </c>
      <c r="B44" s="7">
        <v>3916.4</v>
      </c>
      <c r="C44" s="7">
        <v>569.9</v>
      </c>
      <c r="D44" s="7">
        <f t="shared" si="0"/>
        <v>4486.3</v>
      </c>
      <c r="E44" s="49">
        <v>479.2</v>
      </c>
    </row>
    <row r="45" spans="1:8" x14ac:dyDescent="0.3">
      <c r="A45" s="1">
        <v>2012</v>
      </c>
      <c r="B45" s="7">
        <v>4305.6000000000004</v>
      </c>
      <c r="C45" s="7">
        <v>517.5</v>
      </c>
      <c r="D45" s="7">
        <f t="shared" si="0"/>
        <v>4823.1000000000004</v>
      </c>
      <c r="E45" s="49">
        <v>432.8</v>
      </c>
    </row>
    <row r="46" spans="1:8" x14ac:dyDescent="0.3">
      <c r="A46" s="1">
        <v>2013</v>
      </c>
      <c r="B46" s="7">
        <v>3658.7</v>
      </c>
      <c r="C46" s="7">
        <v>423.8</v>
      </c>
      <c r="D46" s="7">
        <f t="shared" si="0"/>
        <v>4082.5</v>
      </c>
      <c r="E46" s="49">
        <v>343.9</v>
      </c>
    </row>
    <row r="47" spans="1:8" x14ac:dyDescent="0.3">
      <c r="A47" s="1">
        <v>2014</v>
      </c>
      <c r="B47" s="7">
        <v>3476.2</v>
      </c>
      <c r="C47" s="7">
        <v>442.6</v>
      </c>
      <c r="D47" s="7">
        <f t="shared" si="0"/>
        <v>3918.7999999999997</v>
      </c>
      <c r="E47" s="49">
        <v>355.4</v>
      </c>
    </row>
    <row r="48" spans="1:8" x14ac:dyDescent="0.3">
      <c r="A48" s="1">
        <v>2015</v>
      </c>
      <c r="B48" s="7">
        <v>3177.2</v>
      </c>
      <c r="C48" s="7">
        <v>460.8</v>
      </c>
      <c r="D48" s="7">
        <f t="shared" si="0"/>
        <v>3638</v>
      </c>
      <c r="E48" s="49">
        <v>369.3</v>
      </c>
    </row>
    <row r="49" spans="1:38" x14ac:dyDescent="0.3">
      <c r="A49" s="1">
        <v>2016</v>
      </c>
      <c r="B49" s="7">
        <v>3897.1</v>
      </c>
      <c r="C49" s="7">
        <v>468.7</v>
      </c>
      <c r="D49" s="7">
        <f t="shared" si="0"/>
        <v>4365.8</v>
      </c>
      <c r="E49" s="49">
        <v>379.5</v>
      </c>
    </row>
    <row r="50" spans="1:38" x14ac:dyDescent="0.3">
      <c r="A50" s="1">
        <v>2017</v>
      </c>
      <c r="B50" s="7">
        <v>4167.2</v>
      </c>
      <c r="C50" s="7">
        <v>512.4</v>
      </c>
      <c r="D50" s="7">
        <f t="shared" si="0"/>
        <v>4679.5999999999995</v>
      </c>
      <c r="E50" s="49">
        <v>421.2</v>
      </c>
    </row>
    <row r="51" spans="1:38" x14ac:dyDescent="0.3">
      <c r="A51" s="1">
        <v>2018</v>
      </c>
      <c r="B51" s="7">
        <v>4365</v>
      </c>
      <c r="C51" s="7">
        <v>452.2</v>
      </c>
      <c r="D51" s="7">
        <f t="shared" si="0"/>
        <v>4817.2</v>
      </c>
      <c r="E51" s="49">
        <v>362.8</v>
      </c>
    </row>
    <row r="52" spans="1:38" x14ac:dyDescent="0.3">
      <c r="A52" s="1">
        <v>2019</v>
      </c>
      <c r="B52" s="7"/>
      <c r="C52" s="9"/>
      <c r="D52" s="7"/>
    </row>
    <row r="53" spans="1:38" x14ac:dyDescent="0.3">
      <c r="A53" s="1">
        <v>2020</v>
      </c>
      <c r="C53" s="9"/>
      <c r="D53" s="7"/>
      <c r="G53" s="4"/>
    </row>
    <row r="54" spans="1:38" x14ac:dyDescent="0.3">
      <c r="A54" s="1">
        <v>2021</v>
      </c>
      <c r="C54" s="9"/>
      <c r="D54" s="7"/>
    </row>
    <row r="55" spans="1:38" x14ac:dyDescent="0.3">
      <c r="A55" s="1">
        <v>2022</v>
      </c>
      <c r="C55" s="9"/>
      <c r="D55" s="7"/>
    </row>
    <row r="56" spans="1:38" x14ac:dyDescent="0.3">
      <c r="A56" s="1">
        <v>2023</v>
      </c>
      <c r="C56" s="9"/>
      <c r="D56" s="7"/>
    </row>
    <row r="57" spans="1:38" x14ac:dyDescent="0.3">
      <c r="A57" s="1">
        <v>2024</v>
      </c>
      <c r="C57" s="9"/>
      <c r="D57" s="7"/>
    </row>
    <row r="58" spans="1:38" x14ac:dyDescent="0.3">
      <c r="A58" s="1">
        <v>2025</v>
      </c>
      <c r="C58" s="9"/>
      <c r="D58" s="7"/>
    </row>
    <row r="59" spans="1:38" x14ac:dyDescent="0.3">
      <c r="A59" s="1">
        <v>2026</v>
      </c>
      <c r="C59" s="9"/>
      <c r="D59" s="7"/>
    </row>
    <row r="60" spans="1:38" x14ac:dyDescent="0.3">
      <c r="A60" s="1">
        <v>2027</v>
      </c>
      <c r="C60" s="9"/>
      <c r="D60" s="7"/>
    </row>
    <row r="61" spans="1:38" x14ac:dyDescent="0.3">
      <c r="A61" s="1">
        <v>2028</v>
      </c>
      <c r="C61" s="9"/>
      <c r="D61" s="7"/>
      <c r="AC61" s="1"/>
      <c r="AD61" s="1"/>
      <c r="AE61" s="1"/>
      <c r="AF61" s="1"/>
      <c r="AG61" s="1"/>
      <c r="AH61" s="1"/>
      <c r="AI61" s="1"/>
      <c r="AJ61" s="1"/>
      <c r="AK61" s="1"/>
      <c r="AL61" s="1"/>
    </row>
    <row r="62" spans="1:38" x14ac:dyDescent="0.3">
      <c r="A62" s="1">
        <v>2029</v>
      </c>
      <c r="C62" s="9"/>
      <c r="D62" s="7"/>
    </row>
    <row r="63" spans="1:38" x14ac:dyDescent="0.3">
      <c r="A63" s="1">
        <v>2030</v>
      </c>
      <c r="C63" s="9"/>
      <c r="D63" s="7"/>
    </row>
    <row r="64" spans="1:38" x14ac:dyDescent="0.3">
      <c r="A64" s="1">
        <v>2031</v>
      </c>
      <c r="C64" s="9"/>
      <c r="D64" s="7"/>
    </row>
    <row r="65" spans="1:4" x14ac:dyDescent="0.3">
      <c r="A65" s="1">
        <v>2032</v>
      </c>
      <c r="C65" s="9"/>
      <c r="D65" s="7"/>
    </row>
    <row r="66" spans="1:4" x14ac:dyDescent="0.3">
      <c r="A66" s="1">
        <v>2033</v>
      </c>
      <c r="C66" s="9"/>
      <c r="D66" s="7"/>
    </row>
    <row r="67" spans="1:4" x14ac:dyDescent="0.3">
      <c r="A67" s="1">
        <v>2034</v>
      </c>
      <c r="C67" s="9"/>
      <c r="D67" s="7"/>
    </row>
    <row r="68" spans="1:4" x14ac:dyDescent="0.3">
      <c r="A68" s="1">
        <v>2035</v>
      </c>
      <c r="C68" s="9"/>
      <c r="D68" s="7"/>
    </row>
    <row r="69" spans="1:4" x14ac:dyDescent="0.3">
      <c r="A69" s="1">
        <v>2036</v>
      </c>
      <c r="C69" s="9"/>
      <c r="D69" s="7"/>
    </row>
    <row r="70" spans="1:4" x14ac:dyDescent="0.3">
      <c r="A70" s="1">
        <v>2037</v>
      </c>
      <c r="C70" s="9"/>
      <c r="D70" s="7"/>
    </row>
    <row r="71" spans="1:4" x14ac:dyDescent="0.3">
      <c r="A71" s="1">
        <v>2038</v>
      </c>
      <c r="C71" s="9"/>
      <c r="D71" s="7"/>
    </row>
    <row r="72" spans="1:4" x14ac:dyDescent="0.3">
      <c r="A72" s="1">
        <v>2039</v>
      </c>
      <c r="C72" s="9"/>
      <c r="D72" s="7"/>
    </row>
    <row r="73" spans="1:4" x14ac:dyDescent="0.3">
      <c r="A73" s="1">
        <v>2040</v>
      </c>
      <c r="C73" s="9"/>
      <c r="D73" s="7"/>
    </row>
    <row r="74" spans="1:4" x14ac:dyDescent="0.3">
      <c r="A74" s="1">
        <v>2041</v>
      </c>
      <c r="C74" s="9"/>
      <c r="D74" s="7"/>
    </row>
    <row r="75" spans="1:4" x14ac:dyDescent="0.3">
      <c r="A75" s="1">
        <v>2042</v>
      </c>
      <c r="C75" s="9"/>
      <c r="D75" s="7"/>
    </row>
    <row r="76" spans="1:4" x14ac:dyDescent="0.3">
      <c r="A76" s="1">
        <v>2043</v>
      </c>
      <c r="C76" s="9"/>
      <c r="D76" s="7"/>
    </row>
    <row r="77" spans="1:4" x14ac:dyDescent="0.3">
      <c r="A77" s="1">
        <v>2044</v>
      </c>
      <c r="C77" s="9"/>
      <c r="D77" s="7"/>
    </row>
    <row r="78" spans="1:4" x14ac:dyDescent="0.3">
      <c r="A78" s="1">
        <v>2045</v>
      </c>
      <c r="C78" s="9"/>
      <c r="D78" s="7"/>
    </row>
    <row r="79" spans="1:4" x14ac:dyDescent="0.3">
      <c r="A79" s="1">
        <v>2046</v>
      </c>
      <c r="C79" s="9"/>
      <c r="D79" s="7"/>
    </row>
    <row r="80" spans="1:4" x14ac:dyDescent="0.3">
      <c r="A80" s="1">
        <v>2047</v>
      </c>
      <c r="C80" s="9"/>
      <c r="D80" s="7"/>
    </row>
    <row r="81" spans="1:4" x14ac:dyDescent="0.3">
      <c r="A81" s="1">
        <v>2048</v>
      </c>
      <c r="C81" s="9"/>
      <c r="D81" s="7"/>
    </row>
    <row r="82" spans="1:4" x14ac:dyDescent="0.3">
      <c r="A82" s="1">
        <v>2049</v>
      </c>
      <c r="C82" s="9"/>
      <c r="D82" s="7"/>
    </row>
    <row r="83" spans="1:4" x14ac:dyDescent="0.3">
      <c r="A83" s="1">
        <v>2050</v>
      </c>
      <c r="C83" s="9"/>
      <c r="D83" s="7"/>
    </row>
    <row r="84" spans="1:4" x14ac:dyDescent="0.3">
      <c r="A84" s="1">
        <v>2051</v>
      </c>
      <c r="C84" s="9"/>
      <c r="D84" s="7"/>
    </row>
    <row r="85" spans="1:4" x14ac:dyDescent="0.3">
      <c r="A85" s="1">
        <v>2052</v>
      </c>
      <c r="C85" s="9"/>
      <c r="D85" s="7"/>
    </row>
    <row r="86" spans="1:4" x14ac:dyDescent="0.3">
      <c r="A86" s="1">
        <v>2053</v>
      </c>
      <c r="C86" s="9"/>
      <c r="D86" s="7"/>
    </row>
    <row r="87" spans="1:4" x14ac:dyDescent="0.3">
      <c r="A87" s="1">
        <v>2054</v>
      </c>
      <c r="C87" s="9"/>
      <c r="D87" s="7"/>
    </row>
    <row r="88" spans="1:4" x14ac:dyDescent="0.3">
      <c r="A88" s="1">
        <v>2055</v>
      </c>
      <c r="C88" s="9"/>
      <c r="D88" s="7"/>
    </row>
    <row r="89" spans="1:4" x14ac:dyDescent="0.3">
      <c r="A89" s="1">
        <v>2056</v>
      </c>
      <c r="C89" s="9"/>
      <c r="D89" s="7"/>
    </row>
    <row r="90" spans="1:4" x14ac:dyDescent="0.3">
      <c r="A90" s="1">
        <v>2057</v>
      </c>
      <c r="C90" s="9"/>
      <c r="D90" s="7"/>
    </row>
    <row r="91" spans="1:4" x14ac:dyDescent="0.3">
      <c r="A91" s="1">
        <v>2058</v>
      </c>
      <c r="C91" s="9"/>
      <c r="D91" s="7"/>
    </row>
    <row r="92" spans="1:4" x14ac:dyDescent="0.3">
      <c r="A92" s="1">
        <v>2059</v>
      </c>
      <c r="C92" s="9"/>
      <c r="D92" s="7"/>
    </row>
    <row r="93" spans="1:4" x14ac:dyDescent="0.3">
      <c r="A93" s="1">
        <v>2060</v>
      </c>
      <c r="C93" s="9"/>
      <c r="D93" s="7"/>
    </row>
  </sheetData>
  <hyperlinks>
    <hyperlink ref="I6" r:id="rId1" location="CCULR" xr:uid="{B27F3C93-2AF2-403D-A2F3-638A9089B4EC}"/>
  </hyperlink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31A97-90AF-40A0-80F1-255ACCC3B05A}">
  <dimension ref="A1:D62"/>
  <sheetViews>
    <sheetView workbookViewId="0">
      <selection activeCell="D5" sqref="D5"/>
    </sheetView>
  </sheetViews>
  <sheetFormatPr defaultRowHeight="14.4" x14ac:dyDescent="0.3"/>
  <cols>
    <col min="2" max="2" width="21.6640625" bestFit="1" customWidth="1"/>
  </cols>
  <sheetData>
    <row r="1" spans="1:4" x14ac:dyDescent="0.3">
      <c r="A1" s="24" t="s">
        <v>54</v>
      </c>
      <c r="B1" s="24" t="s">
        <v>145</v>
      </c>
      <c r="D1" s="22" t="s">
        <v>64</v>
      </c>
    </row>
    <row r="2" spans="1:4" x14ac:dyDescent="0.3">
      <c r="A2" s="1">
        <v>2000</v>
      </c>
      <c r="B2" s="7">
        <v>3960</v>
      </c>
      <c r="D2" s="18" t="s">
        <v>144</v>
      </c>
    </row>
    <row r="3" spans="1:4" x14ac:dyDescent="0.3">
      <c r="A3" s="1">
        <v>2001</v>
      </c>
      <c r="B3" s="7">
        <v>3989</v>
      </c>
      <c r="D3" s="18" t="s">
        <v>94</v>
      </c>
    </row>
    <row r="4" spans="1:4" x14ac:dyDescent="0.3">
      <c r="A4" s="1">
        <v>2002</v>
      </c>
      <c r="B4" s="7">
        <v>4019</v>
      </c>
    </row>
    <row r="5" spans="1:4" x14ac:dyDescent="0.3">
      <c r="A5" s="1">
        <v>2003</v>
      </c>
      <c r="B5" s="7">
        <v>4048</v>
      </c>
      <c r="D5" s="5" t="s">
        <v>127</v>
      </c>
    </row>
    <row r="6" spans="1:4" x14ac:dyDescent="0.3">
      <c r="A6" s="1">
        <v>2004</v>
      </c>
      <c r="B6" s="7">
        <v>4078</v>
      </c>
    </row>
    <row r="7" spans="1:4" x14ac:dyDescent="0.3">
      <c r="A7" s="1">
        <v>2005</v>
      </c>
      <c r="B7" s="7">
        <v>4107</v>
      </c>
    </row>
    <row r="8" spans="1:4" x14ac:dyDescent="0.3">
      <c r="A8" s="1">
        <v>2006</v>
      </c>
      <c r="B8" s="7">
        <v>4137</v>
      </c>
    </row>
    <row r="9" spans="1:4" x14ac:dyDescent="0.3">
      <c r="A9" s="1">
        <v>2007</v>
      </c>
      <c r="B9" s="7">
        <v>4167</v>
      </c>
    </row>
    <row r="10" spans="1:4" x14ac:dyDescent="0.3">
      <c r="A10" s="1">
        <v>2008</v>
      </c>
      <c r="B10" s="7">
        <v>4196</v>
      </c>
    </row>
    <row r="11" spans="1:4" x14ac:dyDescent="0.3">
      <c r="A11" s="1">
        <v>2009</v>
      </c>
      <c r="B11" s="7">
        <v>4226</v>
      </c>
    </row>
    <row r="12" spans="1:4" x14ac:dyDescent="0.3">
      <c r="A12" s="1">
        <v>2010</v>
      </c>
      <c r="B12" s="7">
        <v>4374</v>
      </c>
    </row>
    <row r="13" spans="1:4" x14ac:dyDescent="0.3">
      <c r="A13" s="1">
        <v>2011</v>
      </c>
      <c r="B13" s="7">
        <v>4392</v>
      </c>
    </row>
    <row r="14" spans="1:4" x14ac:dyDescent="0.3">
      <c r="A14" s="1">
        <v>2012</v>
      </c>
      <c r="B14" s="7">
        <v>4410</v>
      </c>
    </row>
    <row r="15" spans="1:4" x14ac:dyDescent="0.3">
      <c r="A15" s="1">
        <v>2013</v>
      </c>
      <c r="B15" s="7">
        <v>4428</v>
      </c>
    </row>
    <row r="16" spans="1:4" x14ac:dyDescent="0.3">
      <c r="A16" s="1">
        <v>2014</v>
      </c>
      <c r="B16" s="7">
        <v>4446</v>
      </c>
    </row>
    <row r="17" spans="1:2" x14ac:dyDescent="0.3">
      <c r="A17" s="1">
        <v>2015</v>
      </c>
      <c r="B17" s="7">
        <v>4464</v>
      </c>
    </row>
    <row r="18" spans="1:2" x14ac:dyDescent="0.3">
      <c r="A18" s="1">
        <v>2016</v>
      </c>
      <c r="B18" s="7">
        <v>4482</v>
      </c>
    </row>
    <row r="19" spans="1:2" x14ac:dyDescent="0.3">
      <c r="A19" s="1">
        <v>2017</v>
      </c>
      <c r="B19" s="7">
        <v>4500</v>
      </c>
    </row>
    <row r="20" spans="1:2" x14ac:dyDescent="0.3">
      <c r="A20" s="1">
        <v>2018</v>
      </c>
      <c r="B20" s="7">
        <v>4518</v>
      </c>
    </row>
    <row r="21" spans="1:2" x14ac:dyDescent="0.3">
      <c r="A21" s="1">
        <v>2019</v>
      </c>
      <c r="B21" s="7">
        <v>4536</v>
      </c>
    </row>
    <row r="22" spans="1:2" x14ac:dyDescent="0.3">
      <c r="A22" s="1">
        <v>2020</v>
      </c>
      <c r="B22" s="7">
        <v>4610</v>
      </c>
    </row>
    <row r="23" spans="1:2" x14ac:dyDescent="0.3">
      <c r="A23" s="1">
        <v>2021</v>
      </c>
      <c r="B23" s="7">
        <v>4624</v>
      </c>
    </row>
    <row r="24" spans="1:2" x14ac:dyDescent="0.3">
      <c r="A24" s="1">
        <v>2022</v>
      </c>
      <c r="B24" s="7">
        <v>4638</v>
      </c>
    </row>
    <row r="25" spans="1:2" x14ac:dyDescent="0.3">
      <c r="A25" s="1">
        <v>2023</v>
      </c>
      <c r="B25" s="7">
        <v>4652</v>
      </c>
    </row>
    <row r="26" spans="1:2" x14ac:dyDescent="0.3">
      <c r="A26" s="1">
        <v>2024</v>
      </c>
      <c r="B26" s="7">
        <v>4666</v>
      </c>
    </row>
    <row r="27" spans="1:2" x14ac:dyDescent="0.3">
      <c r="A27" s="1">
        <v>2025</v>
      </c>
      <c r="B27" s="7">
        <v>4680</v>
      </c>
    </row>
    <row r="28" spans="1:2" x14ac:dyDescent="0.3">
      <c r="A28" s="1">
        <v>2026</v>
      </c>
      <c r="B28" s="7">
        <v>4693</v>
      </c>
    </row>
    <row r="29" spans="1:2" x14ac:dyDescent="0.3">
      <c r="A29" s="1">
        <v>2027</v>
      </c>
      <c r="B29" s="7">
        <v>4707</v>
      </c>
    </row>
    <row r="30" spans="1:2" x14ac:dyDescent="0.3">
      <c r="A30" s="1">
        <v>2028</v>
      </c>
      <c r="B30" s="7">
        <v>4721</v>
      </c>
    </row>
    <row r="31" spans="1:2" x14ac:dyDescent="0.3">
      <c r="A31" s="1">
        <v>2029</v>
      </c>
      <c r="B31" s="7">
        <v>4735</v>
      </c>
    </row>
    <row r="32" spans="1:2" x14ac:dyDescent="0.3">
      <c r="A32" s="1">
        <v>2030</v>
      </c>
      <c r="B32" s="7">
        <v>4749</v>
      </c>
    </row>
    <row r="33" spans="1:2" x14ac:dyDescent="0.3">
      <c r="A33" s="1">
        <v>2031</v>
      </c>
      <c r="B33" s="7">
        <v>4766</v>
      </c>
    </row>
    <row r="34" spans="1:2" x14ac:dyDescent="0.3">
      <c r="A34" s="1">
        <v>2032</v>
      </c>
      <c r="B34" s="7">
        <v>4784</v>
      </c>
    </row>
    <row r="35" spans="1:2" x14ac:dyDescent="0.3">
      <c r="A35" s="1">
        <v>2033</v>
      </c>
      <c r="B35" s="7">
        <v>4801</v>
      </c>
    </row>
    <row r="36" spans="1:2" x14ac:dyDescent="0.3">
      <c r="A36" s="1">
        <v>2034</v>
      </c>
      <c r="B36" s="7">
        <v>4818</v>
      </c>
    </row>
    <row r="37" spans="1:2" x14ac:dyDescent="0.3">
      <c r="A37" s="1">
        <v>2035</v>
      </c>
      <c r="B37" s="7">
        <v>4836</v>
      </c>
    </row>
    <row r="38" spans="1:2" x14ac:dyDescent="0.3">
      <c r="A38" s="1">
        <v>2036</v>
      </c>
      <c r="B38" s="7">
        <v>4853</v>
      </c>
    </row>
    <row r="39" spans="1:2" x14ac:dyDescent="0.3">
      <c r="A39" s="1">
        <v>2037</v>
      </c>
      <c r="B39" s="7">
        <v>4870</v>
      </c>
    </row>
    <row r="40" spans="1:2" x14ac:dyDescent="0.3">
      <c r="A40" s="1">
        <v>2038</v>
      </c>
      <c r="B40" s="7">
        <v>4887</v>
      </c>
    </row>
    <row r="41" spans="1:2" x14ac:dyDescent="0.3">
      <c r="A41" s="1">
        <v>2039</v>
      </c>
      <c r="B41" s="7">
        <v>4905</v>
      </c>
    </row>
    <row r="42" spans="1:2" x14ac:dyDescent="0.3">
      <c r="A42" s="1">
        <v>2040</v>
      </c>
      <c r="B42" s="7">
        <v>4929</v>
      </c>
    </row>
    <row r="43" spans="1:2" x14ac:dyDescent="0.3">
      <c r="A43" s="1">
        <v>2041</v>
      </c>
      <c r="B43" s="7">
        <v>4950</v>
      </c>
    </row>
    <row r="44" spans="1:2" x14ac:dyDescent="0.3">
      <c r="A44" s="1">
        <v>2042</v>
      </c>
      <c r="B44" s="7">
        <v>4970</v>
      </c>
    </row>
    <row r="45" spans="1:2" x14ac:dyDescent="0.3">
      <c r="A45" s="1">
        <v>2043</v>
      </c>
      <c r="B45" s="7">
        <v>4991</v>
      </c>
    </row>
    <row r="46" spans="1:2" x14ac:dyDescent="0.3">
      <c r="A46" s="1">
        <v>2044</v>
      </c>
      <c r="B46" s="7">
        <v>5012</v>
      </c>
    </row>
    <row r="47" spans="1:2" x14ac:dyDescent="0.3">
      <c r="A47" s="1">
        <v>2045</v>
      </c>
      <c r="B47" s="7">
        <v>5033</v>
      </c>
    </row>
    <row r="48" spans="1:2" x14ac:dyDescent="0.3">
      <c r="A48" s="1">
        <v>2046</v>
      </c>
      <c r="B48" s="7">
        <v>5053</v>
      </c>
    </row>
    <row r="49" spans="1:2" x14ac:dyDescent="0.3">
      <c r="A49" s="1">
        <v>2047</v>
      </c>
      <c r="B49" s="7">
        <v>5074</v>
      </c>
    </row>
    <row r="50" spans="1:2" x14ac:dyDescent="0.3">
      <c r="A50" s="1">
        <v>2048</v>
      </c>
      <c r="B50" s="7">
        <v>5095</v>
      </c>
    </row>
    <row r="51" spans="1:2" x14ac:dyDescent="0.3">
      <c r="A51" s="1">
        <v>2049</v>
      </c>
      <c r="B51" s="7">
        <v>5115</v>
      </c>
    </row>
    <row r="52" spans="1:2" x14ac:dyDescent="0.3">
      <c r="A52" s="1">
        <v>2050</v>
      </c>
      <c r="B52" s="7">
        <v>5163</v>
      </c>
    </row>
    <row r="53" spans="1:2" x14ac:dyDescent="0.3">
      <c r="A53" s="1">
        <v>2051</v>
      </c>
    </row>
    <row r="54" spans="1:2" x14ac:dyDescent="0.3">
      <c r="A54" s="1">
        <v>2052</v>
      </c>
    </row>
    <row r="55" spans="1:2" x14ac:dyDescent="0.3">
      <c r="A55" s="1">
        <v>2053</v>
      </c>
    </row>
    <row r="56" spans="1:2" x14ac:dyDescent="0.3">
      <c r="A56" s="1">
        <v>2054</v>
      </c>
    </row>
    <row r="57" spans="1:2" x14ac:dyDescent="0.3">
      <c r="A57" s="1">
        <v>2055</v>
      </c>
    </row>
    <row r="58" spans="1:2" x14ac:dyDescent="0.3">
      <c r="A58" s="1">
        <v>2056</v>
      </c>
    </row>
    <row r="59" spans="1:2" x14ac:dyDescent="0.3">
      <c r="A59" s="1">
        <v>2057</v>
      </c>
    </row>
    <row r="60" spans="1:2" x14ac:dyDescent="0.3">
      <c r="A60" s="1">
        <v>2058</v>
      </c>
    </row>
    <row r="61" spans="1:2" x14ac:dyDescent="0.3">
      <c r="A61" s="1">
        <v>2059</v>
      </c>
    </row>
    <row r="62" spans="1:2" x14ac:dyDescent="0.3">
      <c r="A62" s="1">
        <v>2060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4CAA4-F009-4814-ACCC-A5D15249A914}">
  <dimension ref="A1:O65"/>
  <sheetViews>
    <sheetView workbookViewId="0">
      <pane xSplit="1" ySplit="6" topLeftCell="M7" activePane="bottomRight" state="frozen"/>
      <selection pane="topRight" activeCell="B1" sqref="B1"/>
      <selection pane="bottomLeft" activeCell="A3" sqref="A3"/>
      <selection pane="bottomRight" activeCell="L3" sqref="L3"/>
    </sheetView>
  </sheetViews>
  <sheetFormatPr defaultRowHeight="14.4" x14ac:dyDescent="0.3"/>
  <cols>
    <col min="2" max="2" width="15.21875" style="24" customWidth="1"/>
    <col min="3" max="3" width="13.109375" style="24" bestFit="1" customWidth="1"/>
    <col min="4" max="4" width="15.88671875" style="24" bestFit="1" customWidth="1"/>
    <col min="6" max="6" width="14.77734375" customWidth="1"/>
    <col min="7" max="11" width="13.109375" bestFit="1" customWidth="1"/>
    <col min="12" max="12" width="19.21875" bestFit="1" customWidth="1"/>
    <col min="13" max="13" width="15.5546875" bestFit="1" customWidth="1"/>
  </cols>
  <sheetData>
    <row r="1" spans="1:15" x14ac:dyDescent="0.3">
      <c r="B1" s="22" t="s">
        <v>64</v>
      </c>
    </row>
    <row r="2" spans="1:15" x14ac:dyDescent="0.3">
      <c r="B2" s="35" t="s">
        <v>147</v>
      </c>
    </row>
    <row r="3" spans="1:15" x14ac:dyDescent="0.3">
      <c r="B3" s="35" t="s">
        <v>148</v>
      </c>
    </row>
    <row r="5" spans="1:15" x14ac:dyDescent="0.3">
      <c r="B5" s="15" t="s">
        <v>68</v>
      </c>
      <c r="C5" s="15" t="s">
        <v>95</v>
      </c>
      <c r="D5" s="15" t="s">
        <v>34</v>
      </c>
      <c r="G5" s="1" t="s">
        <v>30</v>
      </c>
      <c r="H5" s="1" t="s">
        <v>31</v>
      </c>
      <c r="I5" s="1" t="s">
        <v>17</v>
      </c>
      <c r="J5" s="1" t="s">
        <v>32</v>
      </c>
      <c r="K5" s="1" t="s">
        <v>16</v>
      </c>
      <c r="L5" s="1" t="s">
        <v>33</v>
      </c>
      <c r="M5" s="1" t="s">
        <v>34</v>
      </c>
    </row>
    <row r="6" spans="1:15" x14ac:dyDescent="0.3">
      <c r="A6" s="21" t="s">
        <v>54</v>
      </c>
      <c r="B6" s="24" t="s">
        <v>70</v>
      </c>
      <c r="C6" s="24" t="s">
        <v>70</v>
      </c>
      <c r="D6" s="24" t="s">
        <v>70</v>
      </c>
      <c r="F6" s="1" t="s">
        <v>29</v>
      </c>
      <c r="G6" s="24" t="s">
        <v>70</v>
      </c>
      <c r="H6" s="24" t="s">
        <v>70</v>
      </c>
      <c r="I6" s="24" t="s">
        <v>70</v>
      </c>
      <c r="J6" s="24" t="s">
        <v>70</v>
      </c>
      <c r="K6" s="24" t="s">
        <v>70</v>
      </c>
      <c r="L6" s="24" t="s">
        <v>70</v>
      </c>
      <c r="M6" s="24" t="s">
        <v>70</v>
      </c>
      <c r="O6" s="5" t="s">
        <v>128</v>
      </c>
    </row>
    <row r="7" spans="1:15" x14ac:dyDescent="0.3">
      <c r="A7" s="1">
        <v>2002</v>
      </c>
      <c r="B7" s="7">
        <f>(M7-L7)</f>
        <v>4273</v>
      </c>
      <c r="C7" s="7">
        <f>L7</f>
        <v>574</v>
      </c>
      <c r="D7" s="7">
        <f>M7</f>
        <v>4847</v>
      </c>
      <c r="F7" s="1">
        <v>2002</v>
      </c>
      <c r="G7" s="7">
        <v>2419</v>
      </c>
      <c r="H7" s="7">
        <v>859</v>
      </c>
      <c r="I7" s="7">
        <v>501</v>
      </c>
      <c r="J7" s="7">
        <v>449</v>
      </c>
      <c r="K7" s="7">
        <v>45</v>
      </c>
      <c r="L7" s="7">
        <v>574</v>
      </c>
      <c r="M7" s="7">
        <v>4847</v>
      </c>
    </row>
    <row r="8" spans="1:15" x14ac:dyDescent="0.3">
      <c r="A8" s="1">
        <v>2003</v>
      </c>
      <c r="B8" s="7">
        <f t="shared" ref="B8:B55" si="0">(M8-L8)</f>
        <v>4319</v>
      </c>
      <c r="C8" s="7">
        <f t="shared" ref="C8:C55" si="1">L8</f>
        <v>574</v>
      </c>
      <c r="D8" s="7">
        <f t="shared" ref="D8:D55" si="2">M8</f>
        <v>4893</v>
      </c>
      <c r="F8" s="1">
        <v>2003</v>
      </c>
      <c r="G8" s="7">
        <v>2433</v>
      </c>
      <c r="H8" s="7">
        <v>873</v>
      </c>
      <c r="I8" s="7">
        <v>503</v>
      </c>
      <c r="J8" s="7">
        <v>466</v>
      </c>
      <c r="K8" s="7">
        <v>45</v>
      </c>
      <c r="L8" s="7">
        <v>574</v>
      </c>
      <c r="M8" s="7">
        <v>4893</v>
      </c>
    </row>
    <row r="9" spans="1:15" x14ac:dyDescent="0.3">
      <c r="A9" s="1">
        <v>2004</v>
      </c>
      <c r="B9" s="7">
        <f t="shared" si="0"/>
        <v>4366</v>
      </c>
      <c r="C9" s="7">
        <f t="shared" si="1"/>
        <v>574</v>
      </c>
      <c r="D9" s="7">
        <f t="shared" si="2"/>
        <v>4940</v>
      </c>
      <c r="F9" s="1">
        <v>2004</v>
      </c>
      <c r="G9" s="7">
        <v>2447</v>
      </c>
      <c r="H9" s="7">
        <v>886</v>
      </c>
      <c r="I9" s="7">
        <v>505</v>
      </c>
      <c r="J9" s="7">
        <v>484</v>
      </c>
      <c r="K9" s="7">
        <v>45</v>
      </c>
      <c r="L9" s="7">
        <v>574</v>
      </c>
      <c r="M9" s="7">
        <v>4940</v>
      </c>
    </row>
    <row r="10" spans="1:15" x14ac:dyDescent="0.3">
      <c r="A10" s="1">
        <v>2005</v>
      </c>
      <c r="B10" s="7">
        <f t="shared" si="0"/>
        <v>4445</v>
      </c>
      <c r="C10" s="7">
        <f t="shared" si="1"/>
        <v>574</v>
      </c>
      <c r="D10" s="7">
        <f t="shared" si="2"/>
        <v>5019</v>
      </c>
      <c r="F10" s="1">
        <v>2005</v>
      </c>
      <c r="G10" s="7">
        <v>2494</v>
      </c>
      <c r="H10" s="7">
        <v>899</v>
      </c>
      <c r="I10" s="7">
        <v>507</v>
      </c>
      <c r="J10" s="7">
        <v>501</v>
      </c>
      <c r="K10" s="7">
        <v>45</v>
      </c>
      <c r="L10" s="7">
        <v>574</v>
      </c>
      <c r="M10" s="7">
        <v>5019</v>
      </c>
    </row>
    <row r="11" spans="1:15" x14ac:dyDescent="0.3">
      <c r="A11" s="1">
        <v>2006</v>
      </c>
      <c r="B11" s="7">
        <f t="shared" si="0"/>
        <v>4478</v>
      </c>
      <c r="C11" s="7">
        <f t="shared" si="1"/>
        <v>574</v>
      </c>
      <c r="D11" s="7">
        <f t="shared" si="2"/>
        <v>5052</v>
      </c>
      <c r="F11" s="1">
        <v>2006</v>
      </c>
      <c r="G11" s="7">
        <v>2501</v>
      </c>
      <c r="H11" s="7">
        <v>913</v>
      </c>
      <c r="I11" s="7">
        <v>508</v>
      </c>
      <c r="J11" s="7">
        <v>510</v>
      </c>
      <c r="K11" s="7">
        <v>45</v>
      </c>
      <c r="L11" s="7">
        <v>574</v>
      </c>
      <c r="M11" s="7">
        <v>5052</v>
      </c>
    </row>
    <row r="12" spans="1:15" x14ac:dyDescent="0.3">
      <c r="A12" s="1">
        <v>2007</v>
      </c>
      <c r="B12" s="7">
        <f t="shared" si="0"/>
        <v>4510</v>
      </c>
      <c r="C12" s="7">
        <f t="shared" si="1"/>
        <v>574</v>
      </c>
      <c r="D12" s="7">
        <f t="shared" si="2"/>
        <v>5084</v>
      </c>
      <c r="F12" s="1">
        <v>2007</v>
      </c>
      <c r="G12" s="7">
        <v>2509</v>
      </c>
      <c r="H12" s="7">
        <v>926</v>
      </c>
      <c r="I12" s="7">
        <v>510</v>
      </c>
      <c r="J12" s="7">
        <v>520</v>
      </c>
      <c r="K12" s="7">
        <v>45</v>
      </c>
      <c r="L12" s="7">
        <v>574</v>
      </c>
      <c r="M12" s="7">
        <v>5084</v>
      </c>
    </row>
    <row r="13" spans="1:15" x14ac:dyDescent="0.3">
      <c r="A13" s="1">
        <v>2008</v>
      </c>
      <c r="B13" s="7">
        <f t="shared" si="0"/>
        <v>4543</v>
      </c>
      <c r="C13" s="7">
        <f t="shared" si="1"/>
        <v>574</v>
      </c>
      <c r="D13" s="7">
        <f t="shared" si="2"/>
        <v>5117</v>
      </c>
      <c r="F13" s="1">
        <v>2008</v>
      </c>
      <c r="G13" s="7">
        <v>2517</v>
      </c>
      <c r="H13" s="7">
        <v>940</v>
      </c>
      <c r="I13" s="7">
        <v>512</v>
      </c>
      <c r="J13" s="7">
        <v>529</v>
      </c>
      <c r="K13" s="7">
        <v>45</v>
      </c>
      <c r="L13" s="7">
        <v>574</v>
      </c>
      <c r="M13" s="7">
        <v>5117</v>
      </c>
    </row>
    <row r="14" spans="1:15" x14ac:dyDescent="0.3">
      <c r="A14" s="1">
        <v>2009</v>
      </c>
      <c r="B14" s="7">
        <f t="shared" si="0"/>
        <v>4575</v>
      </c>
      <c r="C14" s="7">
        <f t="shared" si="1"/>
        <v>574</v>
      </c>
      <c r="D14" s="7">
        <f t="shared" si="2"/>
        <v>5149</v>
      </c>
      <c r="F14" s="1">
        <v>2009</v>
      </c>
      <c r="G14" s="7">
        <v>2524</v>
      </c>
      <c r="H14" s="7">
        <v>953</v>
      </c>
      <c r="I14" s="7">
        <v>514</v>
      </c>
      <c r="J14" s="7">
        <v>539</v>
      </c>
      <c r="K14" s="7">
        <v>45</v>
      </c>
      <c r="L14" s="7">
        <v>574</v>
      </c>
      <c r="M14" s="7">
        <v>5149</v>
      </c>
    </row>
    <row r="15" spans="1:15" x14ac:dyDescent="0.3">
      <c r="A15" s="1">
        <v>2010</v>
      </c>
      <c r="B15" s="7">
        <f t="shared" si="0"/>
        <v>4704</v>
      </c>
      <c r="C15" s="7">
        <f t="shared" si="1"/>
        <v>574</v>
      </c>
      <c r="D15" s="7">
        <f t="shared" si="2"/>
        <v>5278</v>
      </c>
      <c r="F15" s="1">
        <v>2010</v>
      </c>
      <c r="G15" s="7">
        <v>2580</v>
      </c>
      <c r="H15" s="7">
        <v>1009</v>
      </c>
      <c r="I15" s="7">
        <v>517</v>
      </c>
      <c r="J15" s="7">
        <v>548</v>
      </c>
      <c r="K15" s="7">
        <v>50</v>
      </c>
      <c r="L15" s="7">
        <v>574</v>
      </c>
      <c r="M15" s="7">
        <v>5278</v>
      </c>
    </row>
    <row r="16" spans="1:15" x14ac:dyDescent="0.3">
      <c r="A16" s="1">
        <v>2011</v>
      </c>
      <c r="B16" s="7">
        <f t="shared" si="0"/>
        <v>4717</v>
      </c>
      <c r="C16" s="7">
        <f t="shared" si="1"/>
        <v>574</v>
      </c>
      <c r="D16" s="7">
        <f t="shared" si="2"/>
        <v>5291</v>
      </c>
      <c r="F16" s="1">
        <v>2011</v>
      </c>
      <c r="G16" s="7">
        <v>2583</v>
      </c>
      <c r="H16" s="7">
        <v>1013</v>
      </c>
      <c r="I16" s="7">
        <v>519</v>
      </c>
      <c r="J16" s="7">
        <v>552</v>
      </c>
      <c r="K16" s="7">
        <v>50</v>
      </c>
      <c r="L16" s="7">
        <v>574</v>
      </c>
      <c r="M16" s="7">
        <v>5291</v>
      </c>
    </row>
    <row r="17" spans="1:13" x14ac:dyDescent="0.3">
      <c r="A17" s="1">
        <v>2012</v>
      </c>
      <c r="B17" s="7">
        <f t="shared" si="0"/>
        <v>4729</v>
      </c>
      <c r="C17" s="7">
        <f t="shared" si="1"/>
        <v>574</v>
      </c>
      <c r="D17" s="7">
        <f t="shared" si="2"/>
        <v>5303</v>
      </c>
      <c r="F17" s="1">
        <v>2012</v>
      </c>
      <c r="G17" s="7">
        <v>2586</v>
      </c>
      <c r="H17" s="7">
        <v>1017</v>
      </c>
      <c r="I17" s="7">
        <v>520</v>
      </c>
      <c r="J17" s="7">
        <v>557</v>
      </c>
      <c r="K17" s="7">
        <v>50</v>
      </c>
      <c r="L17" s="7">
        <v>574</v>
      </c>
      <c r="M17" s="7">
        <v>5303</v>
      </c>
    </row>
    <row r="18" spans="1:13" x14ac:dyDescent="0.3">
      <c r="A18" s="1">
        <v>2013</v>
      </c>
      <c r="B18" s="7">
        <f t="shared" si="0"/>
        <v>4742</v>
      </c>
      <c r="C18" s="7">
        <f t="shared" si="1"/>
        <v>574</v>
      </c>
      <c r="D18" s="7">
        <f t="shared" si="2"/>
        <v>5316</v>
      </c>
      <c r="F18" s="1">
        <v>2013</v>
      </c>
      <c r="G18" s="7">
        <v>2588</v>
      </c>
      <c r="H18" s="7">
        <v>1020</v>
      </c>
      <c r="I18" s="7">
        <v>522</v>
      </c>
      <c r="J18" s="7">
        <v>561</v>
      </c>
      <c r="K18" s="7">
        <v>50</v>
      </c>
      <c r="L18" s="7">
        <v>574</v>
      </c>
      <c r="M18" s="7">
        <v>5316</v>
      </c>
    </row>
    <row r="19" spans="1:13" x14ac:dyDescent="0.3">
      <c r="A19" s="1">
        <v>2014</v>
      </c>
      <c r="B19" s="7">
        <f t="shared" si="0"/>
        <v>4754</v>
      </c>
      <c r="C19" s="7">
        <f t="shared" si="1"/>
        <v>574</v>
      </c>
      <c r="D19" s="7">
        <f t="shared" si="2"/>
        <v>5328</v>
      </c>
      <c r="F19" s="1">
        <v>2014</v>
      </c>
      <c r="G19" s="7">
        <v>2591</v>
      </c>
      <c r="H19" s="7">
        <v>1024</v>
      </c>
      <c r="I19" s="7">
        <v>524</v>
      </c>
      <c r="J19" s="7">
        <v>565</v>
      </c>
      <c r="K19" s="7">
        <v>50</v>
      </c>
      <c r="L19" s="7">
        <v>574</v>
      </c>
      <c r="M19" s="7">
        <v>5328</v>
      </c>
    </row>
    <row r="20" spans="1:13" x14ac:dyDescent="0.3">
      <c r="A20" s="1">
        <v>2015</v>
      </c>
      <c r="B20" s="7">
        <f t="shared" si="0"/>
        <v>4767</v>
      </c>
      <c r="C20" s="7">
        <f t="shared" si="1"/>
        <v>574</v>
      </c>
      <c r="D20" s="7">
        <f t="shared" si="2"/>
        <v>5341</v>
      </c>
      <c r="F20" s="1">
        <v>2015</v>
      </c>
      <c r="G20" s="7">
        <v>2594</v>
      </c>
      <c r="H20" s="7">
        <v>1028</v>
      </c>
      <c r="I20" s="7">
        <v>526</v>
      </c>
      <c r="J20" s="7">
        <v>570</v>
      </c>
      <c r="K20" s="7">
        <v>50</v>
      </c>
      <c r="L20" s="7">
        <v>574</v>
      </c>
      <c r="M20" s="7">
        <v>5341</v>
      </c>
    </row>
    <row r="21" spans="1:13" x14ac:dyDescent="0.3">
      <c r="A21" s="1">
        <v>2016</v>
      </c>
      <c r="B21" s="7">
        <f t="shared" si="0"/>
        <v>4779</v>
      </c>
      <c r="C21" s="7">
        <f t="shared" si="1"/>
        <v>574</v>
      </c>
      <c r="D21" s="7">
        <f t="shared" si="2"/>
        <v>5353</v>
      </c>
      <c r="F21" s="1">
        <v>2016</v>
      </c>
      <c r="G21" s="7">
        <v>2597</v>
      </c>
      <c r="H21" s="7">
        <v>1032</v>
      </c>
      <c r="I21" s="7">
        <v>527</v>
      </c>
      <c r="J21" s="7">
        <v>573</v>
      </c>
      <c r="K21" s="7">
        <v>50</v>
      </c>
      <c r="L21" s="7">
        <v>574</v>
      </c>
      <c r="M21" s="7">
        <v>5353</v>
      </c>
    </row>
    <row r="22" spans="1:13" x14ac:dyDescent="0.3">
      <c r="A22" s="1">
        <v>2017</v>
      </c>
      <c r="B22" s="7">
        <f t="shared" si="0"/>
        <v>4791</v>
      </c>
      <c r="C22" s="7">
        <f t="shared" si="1"/>
        <v>574</v>
      </c>
      <c r="D22" s="7">
        <f t="shared" si="2"/>
        <v>5365</v>
      </c>
      <c r="F22" s="1">
        <v>2017</v>
      </c>
      <c r="G22" s="7">
        <v>2600</v>
      </c>
      <c r="H22" s="7">
        <v>1036</v>
      </c>
      <c r="I22" s="7">
        <v>529</v>
      </c>
      <c r="J22" s="7">
        <v>576</v>
      </c>
      <c r="K22" s="7">
        <v>50</v>
      </c>
      <c r="L22" s="7">
        <v>574</v>
      </c>
      <c r="M22" s="7">
        <v>5365</v>
      </c>
    </row>
    <row r="23" spans="1:13" x14ac:dyDescent="0.3">
      <c r="A23" s="1">
        <v>2018</v>
      </c>
      <c r="B23" s="7">
        <f t="shared" si="0"/>
        <v>4804</v>
      </c>
      <c r="C23" s="7">
        <f t="shared" si="1"/>
        <v>574</v>
      </c>
      <c r="D23" s="7">
        <f t="shared" si="2"/>
        <v>5378</v>
      </c>
      <c r="F23" s="1">
        <v>2018</v>
      </c>
      <c r="G23" s="7">
        <v>2603</v>
      </c>
      <c r="H23" s="7">
        <v>1041</v>
      </c>
      <c r="I23" s="7">
        <v>531</v>
      </c>
      <c r="J23" s="7">
        <v>579</v>
      </c>
      <c r="K23" s="7">
        <v>50</v>
      </c>
      <c r="L23" s="7">
        <v>574</v>
      </c>
      <c r="M23" s="7">
        <v>5378</v>
      </c>
    </row>
    <row r="24" spans="1:13" x14ac:dyDescent="0.3">
      <c r="A24" s="1">
        <v>2019</v>
      </c>
      <c r="B24" s="7">
        <f t="shared" si="0"/>
        <v>4816</v>
      </c>
      <c r="C24" s="7">
        <f t="shared" si="1"/>
        <v>574</v>
      </c>
      <c r="D24" s="7">
        <f t="shared" si="2"/>
        <v>5390</v>
      </c>
      <c r="F24" s="1">
        <v>2019</v>
      </c>
      <c r="G24" s="7">
        <v>2606</v>
      </c>
      <c r="H24" s="7">
        <v>1045</v>
      </c>
      <c r="I24" s="7">
        <v>532</v>
      </c>
      <c r="J24" s="7">
        <v>583</v>
      </c>
      <c r="K24" s="7">
        <v>50</v>
      </c>
      <c r="L24" s="7">
        <v>574</v>
      </c>
      <c r="M24" s="7">
        <v>5390</v>
      </c>
    </row>
    <row r="25" spans="1:13" x14ac:dyDescent="0.3">
      <c r="A25" s="1">
        <v>2020</v>
      </c>
      <c r="B25" s="7">
        <f t="shared" si="0"/>
        <v>4855</v>
      </c>
      <c r="C25" s="7">
        <f t="shared" si="1"/>
        <v>574</v>
      </c>
      <c r="D25" s="7">
        <f t="shared" si="2"/>
        <v>5429</v>
      </c>
      <c r="F25" s="1">
        <v>2020</v>
      </c>
      <c r="G25" s="7">
        <v>2626</v>
      </c>
      <c r="H25" s="7">
        <v>1055</v>
      </c>
      <c r="I25" s="7">
        <v>535</v>
      </c>
      <c r="J25" s="7">
        <v>589</v>
      </c>
      <c r="K25" s="7">
        <v>50</v>
      </c>
      <c r="L25" s="7">
        <v>574</v>
      </c>
      <c r="M25" s="7">
        <v>5429</v>
      </c>
    </row>
    <row r="26" spans="1:13" x14ac:dyDescent="0.3">
      <c r="A26" s="1">
        <v>2021</v>
      </c>
      <c r="B26" s="7">
        <f t="shared" si="0"/>
        <v>4869</v>
      </c>
      <c r="C26" s="7">
        <f t="shared" si="1"/>
        <v>574</v>
      </c>
      <c r="D26" s="7">
        <f t="shared" si="2"/>
        <v>5443</v>
      </c>
      <c r="F26" s="1">
        <v>2021</v>
      </c>
      <c r="G26" s="7">
        <v>2629</v>
      </c>
      <c r="H26" s="7">
        <v>1062</v>
      </c>
      <c r="I26" s="7">
        <v>537</v>
      </c>
      <c r="J26" s="7">
        <v>590</v>
      </c>
      <c r="K26" s="7">
        <v>50</v>
      </c>
      <c r="L26" s="7">
        <v>574</v>
      </c>
      <c r="M26" s="7">
        <v>5443</v>
      </c>
    </row>
    <row r="27" spans="1:13" x14ac:dyDescent="0.3">
      <c r="A27" s="1">
        <v>2022</v>
      </c>
      <c r="B27" s="7">
        <f t="shared" si="0"/>
        <v>4883</v>
      </c>
      <c r="C27" s="7">
        <f t="shared" si="1"/>
        <v>574</v>
      </c>
      <c r="D27" s="7">
        <f t="shared" si="2"/>
        <v>5457</v>
      </c>
      <c r="F27" s="1">
        <v>2022</v>
      </c>
      <c r="G27" s="7">
        <v>2633</v>
      </c>
      <c r="H27" s="7">
        <v>1069</v>
      </c>
      <c r="I27" s="7">
        <v>540</v>
      </c>
      <c r="J27" s="7">
        <v>591</v>
      </c>
      <c r="K27" s="7">
        <v>50</v>
      </c>
      <c r="L27" s="7">
        <v>574</v>
      </c>
      <c r="M27" s="7">
        <v>5457</v>
      </c>
    </row>
    <row r="28" spans="1:13" x14ac:dyDescent="0.3">
      <c r="A28" s="1">
        <v>2023</v>
      </c>
      <c r="B28" s="7">
        <f t="shared" si="0"/>
        <v>4897</v>
      </c>
      <c r="C28" s="7">
        <f t="shared" si="1"/>
        <v>574</v>
      </c>
      <c r="D28" s="7">
        <f t="shared" si="2"/>
        <v>5471</v>
      </c>
      <c r="F28" s="1">
        <v>2023</v>
      </c>
      <c r="G28" s="7">
        <v>2636</v>
      </c>
      <c r="H28" s="7">
        <v>1077</v>
      </c>
      <c r="I28" s="7">
        <v>542</v>
      </c>
      <c r="J28" s="7">
        <v>593</v>
      </c>
      <c r="K28" s="7">
        <v>50</v>
      </c>
      <c r="L28" s="7">
        <v>574</v>
      </c>
      <c r="M28" s="7">
        <v>5471</v>
      </c>
    </row>
    <row r="29" spans="1:13" x14ac:dyDescent="0.3">
      <c r="A29" s="1">
        <v>2024</v>
      </c>
      <c r="B29" s="7">
        <f t="shared" si="0"/>
        <v>4911</v>
      </c>
      <c r="C29" s="7">
        <f t="shared" si="1"/>
        <v>574</v>
      </c>
      <c r="D29" s="7">
        <f t="shared" si="2"/>
        <v>5485</v>
      </c>
      <c r="F29" s="1">
        <v>2024</v>
      </c>
      <c r="G29" s="7">
        <v>2639</v>
      </c>
      <c r="H29" s="7">
        <v>1084</v>
      </c>
      <c r="I29" s="7">
        <v>544</v>
      </c>
      <c r="J29" s="7">
        <v>594</v>
      </c>
      <c r="K29" s="7">
        <v>50</v>
      </c>
      <c r="L29" s="7">
        <v>574</v>
      </c>
      <c r="M29" s="7">
        <v>5485</v>
      </c>
    </row>
    <row r="30" spans="1:13" x14ac:dyDescent="0.3">
      <c r="A30" s="1">
        <v>2025</v>
      </c>
      <c r="B30" s="7">
        <f t="shared" si="0"/>
        <v>4925</v>
      </c>
      <c r="C30" s="7">
        <f t="shared" si="1"/>
        <v>574</v>
      </c>
      <c r="D30" s="7">
        <f t="shared" si="2"/>
        <v>5499</v>
      </c>
      <c r="F30" s="1">
        <v>2025</v>
      </c>
      <c r="G30" s="7">
        <v>2643</v>
      </c>
      <c r="H30" s="7">
        <v>1091</v>
      </c>
      <c r="I30" s="7">
        <v>547</v>
      </c>
      <c r="J30" s="7">
        <v>595</v>
      </c>
      <c r="K30" s="7">
        <v>50</v>
      </c>
      <c r="L30" s="7">
        <v>574</v>
      </c>
      <c r="M30" s="7">
        <v>5499</v>
      </c>
    </row>
    <row r="31" spans="1:13" x14ac:dyDescent="0.3">
      <c r="A31" s="1">
        <v>2026</v>
      </c>
      <c r="B31" s="7">
        <f t="shared" si="0"/>
        <v>4940</v>
      </c>
      <c r="C31" s="7">
        <f t="shared" si="1"/>
        <v>574</v>
      </c>
      <c r="D31" s="7">
        <f t="shared" si="2"/>
        <v>5514</v>
      </c>
      <c r="F31" s="1">
        <v>2026</v>
      </c>
      <c r="G31" s="7">
        <v>2646</v>
      </c>
      <c r="H31" s="7">
        <v>1099</v>
      </c>
      <c r="I31" s="7">
        <v>549</v>
      </c>
      <c r="J31" s="7">
        <v>597</v>
      </c>
      <c r="K31" s="7">
        <v>50</v>
      </c>
      <c r="L31" s="7">
        <v>574</v>
      </c>
      <c r="M31" s="7">
        <v>5514</v>
      </c>
    </row>
    <row r="32" spans="1:13" x14ac:dyDescent="0.3">
      <c r="A32" s="1">
        <v>2027</v>
      </c>
      <c r="B32" s="7">
        <f t="shared" si="0"/>
        <v>4955</v>
      </c>
      <c r="C32" s="7">
        <f t="shared" si="1"/>
        <v>574</v>
      </c>
      <c r="D32" s="7">
        <f t="shared" si="2"/>
        <v>5529</v>
      </c>
      <c r="F32" s="1">
        <v>2027</v>
      </c>
      <c r="G32" s="7">
        <v>2649</v>
      </c>
      <c r="H32" s="7">
        <v>1107</v>
      </c>
      <c r="I32" s="7">
        <v>551</v>
      </c>
      <c r="J32" s="7">
        <v>599</v>
      </c>
      <c r="K32" s="7">
        <v>50</v>
      </c>
      <c r="L32" s="7">
        <v>574</v>
      </c>
      <c r="M32" s="7">
        <v>5529</v>
      </c>
    </row>
    <row r="33" spans="1:13" x14ac:dyDescent="0.3">
      <c r="A33" s="1">
        <v>2028</v>
      </c>
      <c r="B33" s="7">
        <f t="shared" si="0"/>
        <v>4971</v>
      </c>
      <c r="C33" s="7">
        <f t="shared" si="1"/>
        <v>574</v>
      </c>
      <c r="D33" s="7">
        <f t="shared" si="2"/>
        <v>5545</v>
      </c>
      <c r="F33" s="1">
        <v>2028</v>
      </c>
      <c r="G33" s="7">
        <v>2652</v>
      </c>
      <c r="H33" s="7">
        <v>1114</v>
      </c>
      <c r="I33" s="7">
        <v>553</v>
      </c>
      <c r="J33" s="7">
        <v>600</v>
      </c>
      <c r="K33" s="7">
        <v>50</v>
      </c>
      <c r="L33" s="7">
        <v>574</v>
      </c>
      <c r="M33" s="7">
        <v>5545</v>
      </c>
    </row>
    <row r="34" spans="1:13" x14ac:dyDescent="0.3">
      <c r="A34" s="1">
        <v>2029</v>
      </c>
      <c r="B34" s="7">
        <f t="shared" si="0"/>
        <v>4986</v>
      </c>
      <c r="C34" s="7">
        <f t="shared" si="1"/>
        <v>574</v>
      </c>
      <c r="D34" s="7">
        <f t="shared" si="2"/>
        <v>5560</v>
      </c>
      <c r="F34" s="1">
        <v>2029</v>
      </c>
      <c r="G34" s="7">
        <v>2656</v>
      </c>
      <c r="H34" s="7">
        <v>1122</v>
      </c>
      <c r="I34" s="7">
        <v>556</v>
      </c>
      <c r="J34" s="7">
        <v>602</v>
      </c>
      <c r="K34" s="7">
        <v>50</v>
      </c>
      <c r="L34" s="7">
        <v>574</v>
      </c>
      <c r="M34" s="7">
        <v>5560</v>
      </c>
    </row>
    <row r="35" spans="1:13" x14ac:dyDescent="0.3">
      <c r="A35" s="1">
        <v>2030</v>
      </c>
      <c r="B35" s="7">
        <f t="shared" si="0"/>
        <v>5029</v>
      </c>
      <c r="C35" s="7">
        <f t="shared" si="1"/>
        <v>574</v>
      </c>
      <c r="D35" s="7">
        <f t="shared" si="2"/>
        <v>5603</v>
      </c>
      <c r="F35" s="1">
        <v>2030</v>
      </c>
      <c r="G35" s="7">
        <v>2675</v>
      </c>
      <c r="H35" s="7">
        <v>1129</v>
      </c>
      <c r="I35" s="7">
        <v>571</v>
      </c>
      <c r="J35" s="7">
        <v>604</v>
      </c>
      <c r="K35" s="7">
        <v>50</v>
      </c>
      <c r="L35" s="7">
        <v>574</v>
      </c>
      <c r="M35" s="7">
        <v>5603</v>
      </c>
    </row>
    <row r="36" spans="1:13" x14ac:dyDescent="0.3">
      <c r="A36" s="1">
        <v>2031</v>
      </c>
      <c r="B36" s="7">
        <f t="shared" si="0"/>
        <v>5040</v>
      </c>
      <c r="C36" s="7">
        <f t="shared" si="1"/>
        <v>574</v>
      </c>
      <c r="D36" s="7">
        <f t="shared" si="2"/>
        <v>5614</v>
      </c>
      <c r="F36" s="1">
        <v>2031</v>
      </c>
      <c r="G36" s="7">
        <v>2677</v>
      </c>
      <c r="H36" s="7">
        <v>1134</v>
      </c>
      <c r="I36" s="7">
        <v>575</v>
      </c>
      <c r="J36" s="7">
        <v>604</v>
      </c>
      <c r="K36" s="7">
        <v>50</v>
      </c>
      <c r="L36" s="7">
        <v>574</v>
      </c>
      <c r="M36" s="7">
        <v>5614</v>
      </c>
    </row>
    <row r="37" spans="1:13" x14ac:dyDescent="0.3">
      <c r="A37" s="1">
        <v>2032</v>
      </c>
      <c r="B37" s="7">
        <f t="shared" si="0"/>
        <v>5052</v>
      </c>
      <c r="C37" s="7">
        <f t="shared" si="1"/>
        <v>574</v>
      </c>
      <c r="D37" s="7">
        <f t="shared" si="2"/>
        <v>5626</v>
      </c>
      <c r="F37" s="1">
        <v>2032</v>
      </c>
      <c r="G37" s="7">
        <v>2679</v>
      </c>
      <c r="H37" s="7">
        <v>1139</v>
      </c>
      <c r="I37" s="7">
        <v>580</v>
      </c>
      <c r="J37" s="7">
        <v>604</v>
      </c>
      <c r="K37" s="7">
        <v>50</v>
      </c>
      <c r="L37" s="7">
        <v>574</v>
      </c>
      <c r="M37" s="7">
        <v>5626</v>
      </c>
    </row>
    <row r="38" spans="1:13" x14ac:dyDescent="0.3">
      <c r="A38" s="1">
        <v>2033</v>
      </c>
      <c r="B38" s="7">
        <f t="shared" si="0"/>
        <v>5063</v>
      </c>
      <c r="C38" s="7">
        <f t="shared" si="1"/>
        <v>574</v>
      </c>
      <c r="D38" s="7">
        <f t="shared" si="2"/>
        <v>5637</v>
      </c>
      <c r="F38" s="1">
        <v>2033</v>
      </c>
      <c r="G38" s="7">
        <v>2680</v>
      </c>
      <c r="H38" s="7">
        <v>1145</v>
      </c>
      <c r="I38" s="7">
        <v>584</v>
      </c>
      <c r="J38" s="7">
        <v>604</v>
      </c>
      <c r="K38" s="7">
        <v>50</v>
      </c>
      <c r="L38" s="7">
        <v>574</v>
      </c>
      <c r="M38" s="7">
        <v>5637</v>
      </c>
    </row>
    <row r="39" spans="1:13" x14ac:dyDescent="0.3">
      <c r="A39" s="1">
        <v>2034</v>
      </c>
      <c r="B39" s="7">
        <f t="shared" si="0"/>
        <v>5075</v>
      </c>
      <c r="C39" s="7">
        <f t="shared" si="1"/>
        <v>574</v>
      </c>
      <c r="D39" s="7">
        <f t="shared" si="2"/>
        <v>5649</v>
      </c>
      <c r="F39" s="1">
        <v>2034</v>
      </c>
      <c r="G39" s="7">
        <v>2682</v>
      </c>
      <c r="H39" s="7">
        <v>1150</v>
      </c>
      <c r="I39" s="7">
        <v>588</v>
      </c>
      <c r="J39" s="7">
        <v>604</v>
      </c>
      <c r="K39" s="7">
        <v>50</v>
      </c>
      <c r="L39" s="7">
        <v>574</v>
      </c>
      <c r="M39" s="7">
        <v>5649</v>
      </c>
    </row>
    <row r="40" spans="1:13" x14ac:dyDescent="0.3">
      <c r="A40" s="1">
        <v>2035</v>
      </c>
      <c r="B40" s="7">
        <f t="shared" si="0"/>
        <v>5086</v>
      </c>
      <c r="C40" s="7">
        <f t="shared" si="1"/>
        <v>574</v>
      </c>
      <c r="D40" s="7">
        <f t="shared" si="2"/>
        <v>5660</v>
      </c>
      <c r="F40" s="1">
        <v>2035</v>
      </c>
      <c r="G40" s="7">
        <v>2684</v>
      </c>
      <c r="H40" s="7">
        <v>1155</v>
      </c>
      <c r="I40" s="7">
        <v>593</v>
      </c>
      <c r="J40" s="7">
        <v>605</v>
      </c>
      <c r="K40" s="7">
        <v>50</v>
      </c>
      <c r="L40" s="7">
        <v>574</v>
      </c>
      <c r="M40" s="7">
        <v>5660</v>
      </c>
    </row>
    <row r="41" spans="1:13" x14ac:dyDescent="0.3">
      <c r="A41" s="1">
        <v>2036</v>
      </c>
      <c r="B41" s="7">
        <f t="shared" si="0"/>
        <v>5097</v>
      </c>
      <c r="C41" s="7">
        <f t="shared" si="1"/>
        <v>574</v>
      </c>
      <c r="D41" s="7">
        <f t="shared" si="2"/>
        <v>5671</v>
      </c>
      <c r="F41" s="1">
        <v>2036</v>
      </c>
      <c r="G41" s="7">
        <v>2686</v>
      </c>
      <c r="H41" s="7">
        <v>1160</v>
      </c>
      <c r="I41" s="7">
        <v>597</v>
      </c>
      <c r="J41" s="7">
        <v>605</v>
      </c>
      <c r="K41" s="7">
        <v>50</v>
      </c>
      <c r="L41" s="7">
        <v>574</v>
      </c>
      <c r="M41" s="7">
        <v>5671</v>
      </c>
    </row>
    <row r="42" spans="1:13" x14ac:dyDescent="0.3">
      <c r="A42" s="1">
        <v>2037</v>
      </c>
      <c r="B42" s="7">
        <f t="shared" si="0"/>
        <v>5109</v>
      </c>
      <c r="C42" s="7">
        <f t="shared" si="1"/>
        <v>574</v>
      </c>
      <c r="D42" s="7">
        <f t="shared" si="2"/>
        <v>5683</v>
      </c>
      <c r="F42" s="1">
        <v>2037</v>
      </c>
      <c r="G42" s="7">
        <v>2688</v>
      </c>
      <c r="H42" s="7">
        <v>1165</v>
      </c>
      <c r="I42" s="7">
        <v>601</v>
      </c>
      <c r="J42" s="7">
        <v>605</v>
      </c>
      <c r="K42" s="7">
        <v>50</v>
      </c>
      <c r="L42" s="7">
        <v>574</v>
      </c>
      <c r="M42" s="7">
        <v>5683</v>
      </c>
    </row>
    <row r="43" spans="1:13" x14ac:dyDescent="0.3">
      <c r="A43" s="1">
        <v>2038</v>
      </c>
      <c r="B43" s="7">
        <f t="shared" si="0"/>
        <v>5120</v>
      </c>
      <c r="C43" s="7">
        <f t="shared" si="1"/>
        <v>574</v>
      </c>
      <c r="D43" s="7">
        <f t="shared" si="2"/>
        <v>5694</v>
      </c>
      <c r="F43" s="1">
        <v>2038</v>
      </c>
      <c r="G43" s="7">
        <v>2689</v>
      </c>
      <c r="H43" s="7">
        <v>1171</v>
      </c>
      <c r="I43" s="7">
        <v>605</v>
      </c>
      <c r="J43" s="7">
        <v>605</v>
      </c>
      <c r="K43" s="7">
        <v>50</v>
      </c>
      <c r="L43" s="7">
        <v>574</v>
      </c>
      <c r="M43" s="7">
        <v>5694</v>
      </c>
    </row>
    <row r="44" spans="1:13" x14ac:dyDescent="0.3">
      <c r="A44" s="1">
        <v>2039</v>
      </c>
      <c r="B44" s="7">
        <f t="shared" si="0"/>
        <v>5132</v>
      </c>
      <c r="C44" s="7">
        <f t="shared" si="1"/>
        <v>574</v>
      </c>
      <c r="D44" s="7">
        <f t="shared" si="2"/>
        <v>5706</v>
      </c>
      <c r="F44" s="1">
        <v>2039</v>
      </c>
      <c r="G44" s="7">
        <v>2691</v>
      </c>
      <c r="H44" s="7">
        <v>1176</v>
      </c>
      <c r="I44" s="7">
        <v>610</v>
      </c>
      <c r="J44" s="7">
        <v>605</v>
      </c>
      <c r="K44" s="7">
        <v>50</v>
      </c>
      <c r="L44" s="7">
        <v>574</v>
      </c>
      <c r="M44" s="7">
        <v>5706</v>
      </c>
    </row>
    <row r="45" spans="1:13" x14ac:dyDescent="0.3">
      <c r="A45" s="1">
        <v>2040</v>
      </c>
      <c r="B45" s="7">
        <f t="shared" si="0"/>
        <v>5150</v>
      </c>
      <c r="C45" s="7">
        <f t="shared" si="1"/>
        <v>574</v>
      </c>
      <c r="D45" s="7">
        <f t="shared" si="2"/>
        <v>5724</v>
      </c>
      <c r="F45" s="1">
        <v>2040</v>
      </c>
      <c r="G45" s="7">
        <v>2703</v>
      </c>
      <c r="H45" s="7">
        <v>1177</v>
      </c>
      <c r="I45" s="7">
        <v>615</v>
      </c>
      <c r="J45" s="7">
        <v>605</v>
      </c>
      <c r="K45" s="7">
        <v>50</v>
      </c>
      <c r="L45" s="7">
        <v>574</v>
      </c>
      <c r="M45" s="7">
        <v>5724</v>
      </c>
    </row>
    <row r="46" spans="1:13" x14ac:dyDescent="0.3">
      <c r="A46" s="1">
        <v>2041</v>
      </c>
      <c r="B46" s="7">
        <f t="shared" si="0"/>
        <v>5165</v>
      </c>
      <c r="C46" s="7">
        <f t="shared" si="1"/>
        <v>574</v>
      </c>
      <c r="D46" s="7">
        <f t="shared" si="2"/>
        <v>5739</v>
      </c>
      <c r="F46" s="1">
        <v>2041</v>
      </c>
      <c r="G46" s="7">
        <v>2708</v>
      </c>
      <c r="H46" s="7">
        <v>1180</v>
      </c>
      <c r="I46" s="7">
        <v>622</v>
      </c>
      <c r="J46" s="7">
        <v>605</v>
      </c>
      <c r="K46" s="7">
        <v>50</v>
      </c>
      <c r="L46" s="7">
        <v>574</v>
      </c>
      <c r="M46" s="7">
        <v>5739</v>
      </c>
    </row>
    <row r="47" spans="1:13" x14ac:dyDescent="0.3">
      <c r="A47" s="1">
        <v>2042</v>
      </c>
      <c r="B47" s="7">
        <f t="shared" si="0"/>
        <v>5180</v>
      </c>
      <c r="C47" s="7">
        <f t="shared" si="1"/>
        <v>574</v>
      </c>
      <c r="D47" s="7">
        <f t="shared" si="2"/>
        <v>5754</v>
      </c>
      <c r="F47" s="1">
        <v>2042</v>
      </c>
      <c r="G47" s="7">
        <v>2712</v>
      </c>
      <c r="H47" s="7">
        <v>1184</v>
      </c>
      <c r="I47" s="7">
        <v>629</v>
      </c>
      <c r="J47" s="7">
        <v>605</v>
      </c>
      <c r="K47" s="7">
        <v>50</v>
      </c>
      <c r="L47" s="7">
        <v>574</v>
      </c>
      <c r="M47" s="7">
        <v>5754</v>
      </c>
    </row>
    <row r="48" spans="1:13" x14ac:dyDescent="0.3">
      <c r="A48" s="1">
        <v>2043</v>
      </c>
      <c r="B48" s="7">
        <f t="shared" si="0"/>
        <v>5195</v>
      </c>
      <c r="C48" s="7">
        <f t="shared" si="1"/>
        <v>574</v>
      </c>
      <c r="D48" s="7">
        <f t="shared" si="2"/>
        <v>5769</v>
      </c>
      <c r="F48" s="1">
        <v>2043</v>
      </c>
      <c r="G48" s="7">
        <v>2717</v>
      </c>
      <c r="H48" s="7">
        <v>1187</v>
      </c>
      <c r="I48" s="7">
        <v>637</v>
      </c>
      <c r="J48" s="7">
        <v>605</v>
      </c>
      <c r="K48" s="7">
        <v>50</v>
      </c>
      <c r="L48" s="7">
        <v>574</v>
      </c>
      <c r="M48" s="7">
        <v>5769</v>
      </c>
    </row>
    <row r="49" spans="1:13" x14ac:dyDescent="0.3">
      <c r="A49" s="1">
        <v>2044</v>
      </c>
      <c r="B49" s="7">
        <f t="shared" si="0"/>
        <v>5210</v>
      </c>
      <c r="C49" s="7">
        <f t="shared" si="1"/>
        <v>574</v>
      </c>
      <c r="D49" s="7">
        <f t="shared" si="2"/>
        <v>5784</v>
      </c>
      <c r="F49" s="1">
        <v>2044</v>
      </c>
      <c r="G49" s="7">
        <v>2721</v>
      </c>
      <c r="H49" s="7">
        <v>1190</v>
      </c>
      <c r="I49" s="7">
        <v>644</v>
      </c>
      <c r="J49" s="7">
        <v>605</v>
      </c>
      <c r="K49" s="7">
        <v>50</v>
      </c>
      <c r="L49" s="7">
        <v>574</v>
      </c>
      <c r="M49" s="7">
        <v>5784</v>
      </c>
    </row>
    <row r="50" spans="1:13" x14ac:dyDescent="0.3">
      <c r="A50" s="1">
        <v>2045</v>
      </c>
      <c r="B50" s="7">
        <f t="shared" si="0"/>
        <v>5226</v>
      </c>
      <c r="C50" s="7">
        <f t="shared" si="1"/>
        <v>574</v>
      </c>
      <c r="D50" s="7">
        <f t="shared" si="2"/>
        <v>5800</v>
      </c>
      <c r="F50" s="1">
        <v>2045</v>
      </c>
      <c r="G50" s="7">
        <v>2726</v>
      </c>
      <c r="H50" s="7">
        <v>1194</v>
      </c>
      <c r="I50" s="7">
        <v>651</v>
      </c>
      <c r="J50" s="7">
        <v>605</v>
      </c>
      <c r="K50" s="7">
        <v>50</v>
      </c>
      <c r="L50" s="7">
        <v>574</v>
      </c>
      <c r="M50" s="7">
        <v>5800</v>
      </c>
    </row>
    <row r="51" spans="1:13" x14ac:dyDescent="0.3">
      <c r="A51" s="1">
        <v>2046</v>
      </c>
      <c r="B51" s="7">
        <f t="shared" si="0"/>
        <v>5241</v>
      </c>
      <c r="C51" s="7">
        <f t="shared" si="1"/>
        <v>574</v>
      </c>
      <c r="D51" s="7">
        <f t="shared" si="2"/>
        <v>5815</v>
      </c>
      <c r="F51" s="1">
        <v>2046</v>
      </c>
      <c r="G51" s="7">
        <v>2731</v>
      </c>
      <c r="H51" s="7">
        <v>1197</v>
      </c>
      <c r="I51" s="7">
        <v>658</v>
      </c>
      <c r="J51" s="7">
        <v>605</v>
      </c>
      <c r="K51" s="7">
        <v>50</v>
      </c>
      <c r="L51" s="7">
        <v>574</v>
      </c>
      <c r="M51" s="7">
        <v>5815</v>
      </c>
    </row>
    <row r="52" spans="1:13" x14ac:dyDescent="0.3">
      <c r="A52" s="1">
        <v>2047</v>
      </c>
      <c r="B52" s="7">
        <f t="shared" si="0"/>
        <v>5256</v>
      </c>
      <c r="C52" s="7">
        <f t="shared" si="1"/>
        <v>574</v>
      </c>
      <c r="D52" s="7">
        <f t="shared" si="2"/>
        <v>5830</v>
      </c>
      <c r="F52" s="1">
        <v>2047</v>
      </c>
      <c r="G52" s="7">
        <v>2735</v>
      </c>
      <c r="H52" s="7">
        <v>1200</v>
      </c>
      <c r="I52" s="7">
        <v>665</v>
      </c>
      <c r="J52" s="7">
        <v>605</v>
      </c>
      <c r="K52" s="7">
        <v>50</v>
      </c>
      <c r="L52" s="7">
        <v>574</v>
      </c>
      <c r="M52" s="7">
        <v>5830</v>
      </c>
    </row>
    <row r="53" spans="1:13" x14ac:dyDescent="0.3">
      <c r="A53" s="1">
        <v>2048</v>
      </c>
      <c r="B53" s="7">
        <f t="shared" si="0"/>
        <v>5271</v>
      </c>
      <c r="C53" s="7">
        <f t="shared" si="1"/>
        <v>574</v>
      </c>
      <c r="D53" s="7">
        <f t="shared" si="2"/>
        <v>5845</v>
      </c>
      <c r="F53" s="1">
        <v>2048</v>
      </c>
      <c r="G53" s="7">
        <v>2740</v>
      </c>
      <c r="H53" s="7">
        <v>1203</v>
      </c>
      <c r="I53" s="7">
        <v>673</v>
      </c>
      <c r="J53" s="7">
        <v>605</v>
      </c>
      <c r="K53" s="7">
        <v>50</v>
      </c>
      <c r="L53" s="7">
        <v>574</v>
      </c>
      <c r="M53" s="7">
        <v>5845</v>
      </c>
    </row>
    <row r="54" spans="1:13" x14ac:dyDescent="0.3">
      <c r="A54" s="1">
        <v>2049</v>
      </c>
      <c r="B54" s="7">
        <f t="shared" si="0"/>
        <v>5286</v>
      </c>
      <c r="C54" s="7">
        <f t="shared" si="1"/>
        <v>574</v>
      </c>
      <c r="D54" s="7">
        <f t="shared" si="2"/>
        <v>5860</v>
      </c>
      <c r="F54" s="1">
        <v>2049</v>
      </c>
      <c r="G54" s="7">
        <v>2744</v>
      </c>
      <c r="H54" s="7">
        <v>1207</v>
      </c>
      <c r="I54" s="7">
        <v>680</v>
      </c>
      <c r="J54" s="7">
        <v>605</v>
      </c>
      <c r="K54" s="7">
        <v>50</v>
      </c>
      <c r="L54" s="7">
        <v>574</v>
      </c>
      <c r="M54" s="7">
        <v>5860</v>
      </c>
    </row>
    <row r="55" spans="1:13" x14ac:dyDescent="0.3">
      <c r="A55" s="1">
        <v>2050</v>
      </c>
      <c r="B55" s="7">
        <f t="shared" si="0"/>
        <v>5325</v>
      </c>
      <c r="C55" s="7">
        <f t="shared" si="1"/>
        <v>574</v>
      </c>
      <c r="D55" s="7">
        <f t="shared" si="2"/>
        <v>5899</v>
      </c>
      <c r="F55" s="1">
        <v>2050</v>
      </c>
      <c r="G55" s="7">
        <v>2776</v>
      </c>
      <c r="H55" s="7">
        <v>1207</v>
      </c>
      <c r="I55" s="7">
        <v>687</v>
      </c>
      <c r="J55" s="7">
        <v>605</v>
      </c>
      <c r="K55" s="7">
        <v>50</v>
      </c>
      <c r="L55" s="7">
        <v>574</v>
      </c>
      <c r="M55" s="7">
        <v>5899</v>
      </c>
    </row>
    <row r="56" spans="1:13" x14ac:dyDescent="0.3">
      <c r="A56" s="1">
        <v>2051</v>
      </c>
    </row>
    <row r="57" spans="1:13" x14ac:dyDescent="0.3">
      <c r="A57" s="1">
        <v>2052</v>
      </c>
    </row>
    <row r="58" spans="1:13" x14ac:dyDescent="0.3">
      <c r="A58" s="1">
        <v>2053</v>
      </c>
    </row>
    <row r="59" spans="1:13" x14ac:dyDescent="0.3">
      <c r="A59" s="1">
        <v>2054</v>
      </c>
    </row>
    <row r="60" spans="1:13" x14ac:dyDescent="0.3">
      <c r="A60" s="1">
        <v>2055</v>
      </c>
    </row>
    <row r="61" spans="1:13" x14ac:dyDescent="0.3">
      <c r="A61" s="1">
        <v>2056</v>
      </c>
    </row>
    <row r="62" spans="1:13" x14ac:dyDescent="0.3">
      <c r="A62" s="1">
        <v>2057</v>
      </c>
    </row>
    <row r="63" spans="1:13" x14ac:dyDescent="0.3">
      <c r="A63" s="1">
        <v>2058</v>
      </c>
    </row>
    <row r="64" spans="1:13" x14ac:dyDescent="0.3">
      <c r="A64" s="1">
        <v>2059</v>
      </c>
    </row>
    <row r="65" spans="1:1" x14ac:dyDescent="0.3">
      <c r="A65" s="1">
        <v>2060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EBB43-F5D2-4D5D-ACC3-520C9803EECF}">
  <dimension ref="A1:M53"/>
  <sheetViews>
    <sheetView topLeftCell="F22" zoomScale="160" zoomScaleNormal="160" workbookViewId="0">
      <selection activeCell="O7" sqref="O7"/>
    </sheetView>
  </sheetViews>
  <sheetFormatPr defaultRowHeight="14.4" x14ac:dyDescent="0.3"/>
  <cols>
    <col min="2" max="2" width="51" style="24" bestFit="1" customWidth="1"/>
    <col min="3" max="3" width="16.6640625" style="24" bestFit="1" customWidth="1"/>
    <col min="4" max="4" width="21.5546875" style="24" bestFit="1" customWidth="1"/>
    <col min="7" max="7" width="63.109375" customWidth="1"/>
  </cols>
  <sheetData>
    <row r="1" spans="1:13" x14ac:dyDescent="0.3">
      <c r="B1" s="21" t="s">
        <v>65</v>
      </c>
      <c r="C1" s="21" t="s">
        <v>66</v>
      </c>
      <c r="D1" s="21" t="s">
        <v>67</v>
      </c>
      <c r="G1" s="5" t="s">
        <v>64</v>
      </c>
    </row>
    <row r="2" spans="1:13" x14ac:dyDescent="0.3">
      <c r="B2" s="21" t="s">
        <v>70</v>
      </c>
      <c r="C2" s="21" t="s">
        <v>70</v>
      </c>
      <c r="D2" s="21" t="s">
        <v>70</v>
      </c>
      <c r="G2" s="17" t="s">
        <v>152</v>
      </c>
    </row>
    <row r="3" spans="1:13" x14ac:dyDescent="0.3">
      <c r="A3" s="1">
        <v>2010</v>
      </c>
      <c r="B3" s="7">
        <f>H7</f>
        <v>4802</v>
      </c>
      <c r="C3" s="7">
        <f>H8</f>
        <v>5052</v>
      </c>
      <c r="D3" s="25">
        <v>250</v>
      </c>
    </row>
    <row r="4" spans="1:13" x14ac:dyDescent="0.3">
      <c r="A4" s="1">
        <v>2011</v>
      </c>
      <c r="B4" s="7">
        <f t="shared" ref="B4:B12" si="0">B3+$I$10*(A4-A3)/10</f>
        <v>4824.3999999999996</v>
      </c>
      <c r="C4" s="7">
        <f t="shared" ref="C4:C12" si="1">C3+$I$11*(A4-A3)/10</f>
        <v>5074.3999999999996</v>
      </c>
      <c r="D4" s="25">
        <v>250</v>
      </c>
    </row>
    <row r="5" spans="1:13" x14ac:dyDescent="0.3">
      <c r="A5" s="1">
        <v>2012</v>
      </c>
      <c r="B5" s="7">
        <f t="shared" si="0"/>
        <v>4846.7999999999993</v>
      </c>
      <c r="C5" s="7">
        <f t="shared" si="1"/>
        <v>5096.7999999999993</v>
      </c>
      <c r="D5" s="25">
        <v>250</v>
      </c>
    </row>
    <row r="6" spans="1:13" x14ac:dyDescent="0.3">
      <c r="A6" s="1">
        <v>2013</v>
      </c>
      <c r="B6" s="7">
        <f t="shared" si="0"/>
        <v>4869.1999999999989</v>
      </c>
      <c r="C6" s="7">
        <f t="shared" si="1"/>
        <v>5119.1999999999989</v>
      </c>
      <c r="D6" s="25">
        <v>250</v>
      </c>
      <c r="G6" t="s">
        <v>54</v>
      </c>
      <c r="H6">
        <v>2010</v>
      </c>
      <c r="I6">
        <v>2020</v>
      </c>
      <c r="J6">
        <v>2030</v>
      </c>
      <c r="K6">
        <v>2040</v>
      </c>
      <c r="L6">
        <v>2050</v>
      </c>
      <c r="M6">
        <v>2060</v>
      </c>
    </row>
    <row r="7" spans="1:13" x14ac:dyDescent="0.3">
      <c r="A7" s="1">
        <v>2014</v>
      </c>
      <c r="B7" s="7">
        <f t="shared" si="0"/>
        <v>4891.5999999999985</v>
      </c>
      <c r="C7" s="7">
        <f t="shared" si="1"/>
        <v>5141.5999999999985</v>
      </c>
      <c r="D7" s="25">
        <v>250</v>
      </c>
      <c r="G7" s="18" t="s">
        <v>75</v>
      </c>
      <c r="H7" s="3">
        <v>4802</v>
      </c>
      <c r="I7" s="3">
        <v>5026</v>
      </c>
      <c r="J7" s="3">
        <v>5277</v>
      </c>
      <c r="K7" s="3">
        <v>5414</v>
      </c>
      <c r="L7" s="3">
        <v>5510</v>
      </c>
      <c r="M7" s="3">
        <v>5523</v>
      </c>
    </row>
    <row r="8" spans="1:13" x14ac:dyDescent="0.3">
      <c r="A8" s="1">
        <v>2015</v>
      </c>
      <c r="B8" s="7">
        <f t="shared" si="0"/>
        <v>4913.9999999999982</v>
      </c>
      <c r="C8" s="7">
        <f t="shared" si="1"/>
        <v>5163.9999999999982</v>
      </c>
      <c r="D8" s="25">
        <v>250</v>
      </c>
      <c r="G8" s="18" t="s">
        <v>76</v>
      </c>
      <c r="H8" s="3">
        <v>5052</v>
      </c>
      <c r="I8" s="3">
        <v>5276</v>
      </c>
      <c r="J8" s="3">
        <v>5527</v>
      </c>
      <c r="K8" s="3">
        <v>5664</v>
      </c>
      <c r="L8" s="3">
        <v>5760</v>
      </c>
      <c r="M8" s="3">
        <v>5773</v>
      </c>
    </row>
    <row r="9" spans="1:13" x14ac:dyDescent="0.3">
      <c r="A9" s="1">
        <v>2016</v>
      </c>
      <c r="B9" s="7">
        <f t="shared" si="0"/>
        <v>4936.3999999999978</v>
      </c>
      <c r="C9" s="7">
        <f t="shared" si="1"/>
        <v>5186.3999999999978</v>
      </c>
      <c r="D9" s="25">
        <v>250</v>
      </c>
      <c r="G9" s="18" t="s">
        <v>77</v>
      </c>
      <c r="H9">
        <v>250</v>
      </c>
      <c r="I9">
        <v>250</v>
      </c>
      <c r="J9">
        <v>250</v>
      </c>
      <c r="K9">
        <v>250</v>
      </c>
      <c r="L9">
        <v>250</v>
      </c>
      <c r="M9">
        <v>250</v>
      </c>
    </row>
    <row r="10" spans="1:13" x14ac:dyDescent="0.3">
      <c r="A10" s="1">
        <v>2017</v>
      </c>
      <c r="B10" s="7">
        <f t="shared" si="0"/>
        <v>4958.7999999999975</v>
      </c>
      <c r="C10" s="7">
        <f t="shared" si="1"/>
        <v>5208.7999999999975</v>
      </c>
      <c r="D10" s="25">
        <v>250</v>
      </c>
      <c r="G10" s="18" t="s">
        <v>149</v>
      </c>
      <c r="I10">
        <f t="shared" ref="I10:M11" si="2">I7-H7</f>
        <v>224</v>
      </c>
      <c r="J10">
        <f t="shared" si="2"/>
        <v>251</v>
      </c>
      <c r="K10">
        <f t="shared" si="2"/>
        <v>137</v>
      </c>
      <c r="L10">
        <f t="shared" si="2"/>
        <v>96</v>
      </c>
      <c r="M10">
        <f t="shared" si="2"/>
        <v>13</v>
      </c>
    </row>
    <row r="11" spans="1:13" x14ac:dyDescent="0.3">
      <c r="A11" s="1">
        <v>2018</v>
      </c>
      <c r="B11" s="7">
        <f t="shared" si="0"/>
        <v>4981.1999999999971</v>
      </c>
      <c r="C11" s="7">
        <f t="shared" si="1"/>
        <v>5231.1999999999971</v>
      </c>
      <c r="D11" s="25">
        <v>250</v>
      </c>
      <c r="G11" s="18" t="s">
        <v>149</v>
      </c>
      <c r="I11">
        <f t="shared" si="2"/>
        <v>224</v>
      </c>
      <c r="J11">
        <f t="shared" si="2"/>
        <v>251</v>
      </c>
      <c r="K11">
        <f t="shared" si="2"/>
        <v>137</v>
      </c>
      <c r="L11">
        <f t="shared" si="2"/>
        <v>96</v>
      </c>
      <c r="M11">
        <f t="shared" si="2"/>
        <v>13</v>
      </c>
    </row>
    <row r="12" spans="1:13" x14ac:dyDescent="0.3">
      <c r="A12" s="1">
        <v>2019</v>
      </c>
      <c r="B12" s="7">
        <f t="shared" si="0"/>
        <v>5003.5999999999967</v>
      </c>
      <c r="C12" s="7">
        <f t="shared" si="1"/>
        <v>5253.5999999999967</v>
      </c>
      <c r="D12" s="25">
        <v>250</v>
      </c>
    </row>
    <row r="13" spans="1:13" x14ac:dyDescent="0.3">
      <c r="A13" s="1">
        <v>2020</v>
      </c>
      <c r="B13" s="7">
        <f>I7</f>
        <v>5026</v>
      </c>
      <c r="C13" s="7">
        <f>I8</f>
        <v>5276</v>
      </c>
      <c r="D13" s="25">
        <v>250</v>
      </c>
    </row>
    <row r="14" spans="1:13" ht="15.6" x14ac:dyDescent="0.3">
      <c r="A14" s="1">
        <v>2021</v>
      </c>
      <c r="B14" s="7">
        <f t="shared" ref="B14:B22" si="3">B13+$J$10*(A14-A13)/10</f>
        <v>5051.1000000000004</v>
      </c>
      <c r="C14" s="7">
        <f t="shared" ref="C14:C22" si="4">C13+$J$11*(A14-A13)/10</f>
        <v>5301.1</v>
      </c>
      <c r="D14" s="25">
        <v>250</v>
      </c>
      <c r="G14" s="14" t="s">
        <v>26</v>
      </c>
    </row>
    <row r="15" spans="1:13" x14ac:dyDescent="0.3">
      <c r="A15" s="1">
        <v>2022</v>
      </c>
      <c r="B15" s="7">
        <f t="shared" si="3"/>
        <v>5076.2000000000007</v>
      </c>
      <c r="C15" s="7">
        <f t="shared" si="4"/>
        <v>5326.2000000000007</v>
      </c>
      <c r="D15" s="25">
        <v>250</v>
      </c>
      <c r="G15" s="4" t="s">
        <v>13</v>
      </c>
    </row>
    <row r="16" spans="1:13" x14ac:dyDescent="0.3">
      <c r="A16" s="1">
        <v>2023</v>
      </c>
      <c r="B16" s="7">
        <f t="shared" si="3"/>
        <v>5101.3000000000011</v>
      </c>
      <c r="C16" s="7">
        <f t="shared" si="4"/>
        <v>5351.3000000000011</v>
      </c>
      <c r="D16" s="25">
        <v>250</v>
      </c>
    </row>
    <row r="17" spans="1:4" x14ac:dyDescent="0.3">
      <c r="A17" s="1">
        <v>2024</v>
      </c>
      <c r="B17" s="7">
        <f t="shared" si="3"/>
        <v>5126.4000000000015</v>
      </c>
      <c r="C17" s="7">
        <f t="shared" si="4"/>
        <v>5376.4000000000015</v>
      </c>
      <c r="D17" s="25">
        <v>250</v>
      </c>
    </row>
    <row r="18" spans="1:4" x14ac:dyDescent="0.3">
      <c r="A18" s="1">
        <v>2025</v>
      </c>
      <c r="B18" s="7">
        <f t="shared" si="3"/>
        <v>5151.5000000000018</v>
      </c>
      <c r="C18" s="7">
        <f t="shared" si="4"/>
        <v>5401.5000000000018</v>
      </c>
      <c r="D18" s="25">
        <v>250</v>
      </c>
    </row>
    <row r="19" spans="1:4" x14ac:dyDescent="0.3">
      <c r="A19" s="1">
        <v>2026</v>
      </c>
      <c r="B19" s="7">
        <f t="shared" si="3"/>
        <v>5176.6000000000022</v>
      </c>
      <c r="C19" s="7">
        <f t="shared" si="4"/>
        <v>5426.6000000000022</v>
      </c>
      <c r="D19" s="25">
        <v>250</v>
      </c>
    </row>
    <row r="20" spans="1:4" x14ac:dyDescent="0.3">
      <c r="A20" s="1">
        <v>2027</v>
      </c>
      <c r="B20" s="7">
        <f t="shared" si="3"/>
        <v>5201.7000000000025</v>
      </c>
      <c r="C20" s="7">
        <f t="shared" si="4"/>
        <v>5451.7000000000025</v>
      </c>
      <c r="D20" s="25">
        <v>250</v>
      </c>
    </row>
    <row r="21" spans="1:4" x14ac:dyDescent="0.3">
      <c r="A21" s="1">
        <v>2028</v>
      </c>
      <c r="B21" s="7">
        <f t="shared" si="3"/>
        <v>5226.8000000000029</v>
      </c>
      <c r="C21" s="7">
        <f t="shared" si="4"/>
        <v>5476.8000000000029</v>
      </c>
      <c r="D21" s="25">
        <v>250</v>
      </c>
    </row>
    <row r="22" spans="1:4" x14ac:dyDescent="0.3">
      <c r="A22" s="1">
        <v>2029</v>
      </c>
      <c r="B22" s="7">
        <f t="shared" si="3"/>
        <v>5251.9000000000033</v>
      </c>
      <c r="C22" s="7">
        <f t="shared" si="4"/>
        <v>5501.9000000000033</v>
      </c>
      <c r="D22" s="25">
        <v>250</v>
      </c>
    </row>
    <row r="23" spans="1:4" x14ac:dyDescent="0.3">
      <c r="A23" s="1">
        <v>2030</v>
      </c>
      <c r="B23" s="7">
        <f>J7</f>
        <v>5277</v>
      </c>
      <c r="C23" s="7">
        <f>J8</f>
        <v>5527</v>
      </c>
      <c r="D23" s="25">
        <v>250</v>
      </c>
    </row>
    <row r="24" spans="1:4" x14ac:dyDescent="0.3">
      <c r="A24" s="1">
        <v>2031</v>
      </c>
      <c r="B24" s="7">
        <f t="shared" ref="B24:B32" si="5">B23+$K$10*(A24-A23)/10</f>
        <v>5290.7</v>
      </c>
      <c r="C24" s="7">
        <f t="shared" ref="C24:C32" si="6">C23+$K$11*(A24-A23)/10</f>
        <v>5540.7</v>
      </c>
      <c r="D24" s="25">
        <v>250</v>
      </c>
    </row>
    <row r="25" spans="1:4" x14ac:dyDescent="0.3">
      <c r="A25" s="1">
        <v>2032</v>
      </c>
      <c r="B25" s="7">
        <f t="shared" si="5"/>
        <v>5304.4</v>
      </c>
      <c r="C25" s="7">
        <f t="shared" si="6"/>
        <v>5554.4</v>
      </c>
      <c r="D25" s="25">
        <v>250</v>
      </c>
    </row>
    <row r="26" spans="1:4" x14ac:dyDescent="0.3">
      <c r="A26" s="1">
        <v>2033</v>
      </c>
      <c r="B26" s="7">
        <f t="shared" si="5"/>
        <v>5318.0999999999995</v>
      </c>
      <c r="C26" s="7">
        <f t="shared" si="6"/>
        <v>5568.0999999999995</v>
      </c>
      <c r="D26" s="25">
        <v>250</v>
      </c>
    </row>
    <row r="27" spans="1:4" x14ac:dyDescent="0.3">
      <c r="A27" s="1">
        <v>2034</v>
      </c>
      <c r="B27" s="7">
        <f t="shared" si="5"/>
        <v>5331.7999999999993</v>
      </c>
      <c r="C27" s="7">
        <f t="shared" si="6"/>
        <v>5581.7999999999993</v>
      </c>
      <c r="D27" s="25">
        <v>250</v>
      </c>
    </row>
    <row r="28" spans="1:4" x14ac:dyDescent="0.3">
      <c r="A28" s="1">
        <v>2035</v>
      </c>
      <c r="B28" s="7">
        <f t="shared" si="5"/>
        <v>5345.4999999999991</v>
      </c>
      <c r="C28" s="7">
        <f t="shared" si="6"/>
        <v>5595.4999999999991</v>
      </c>
      <c r="D28" s="25">
        <v>250</v>
      </c>
    </row>
    <row r="29" spans="1:4" x14ac:dyDescent="0.3">
      <c r="A29" s="1">
        <v>2036</v>
      </c>
      <c r="B29" s="7">
        <f t="shared" si="5"/>
        <v>5359.1999999999989</v>
      </c>
      <c r="C29" s="7">
        <f t="shared" si="6"/>
        <v>5609.1999999999989</v>
      </c>
      <c r="D29" s="25">
        <v>250</v>
      </c>
    </row>
    <row r="30" spans="1:4" x14ac:dyDescent="0.3">
      <c r="A30" s="1">
        <v>2037</v>
      </c>
      <c r="B30" s="7">
        <f t="shared" si="5"/>
        <v>5372.8999999999987</v>
      </c>
      <c r="C30" s="7">
        <f t="shared" si="6"/>
        <v>5622.8999999999987</v>
      </c>
      <c r="D30" s="25">
        <v>250</v>
      </c>
    </row>
    <row r="31" spans="1:4" x14ac:dyDescent="0.3">
      <c r="A31" s="1">
        <v>2038</v>
      </c>
      <c r="B31" s="7">
        <f t="shared" si="5"/>
        <v>5386.5999999999985</v>
      </c>
      <c r="C31" s="7">
        <f t="shared" si="6"/>
        <v>5636.5999999999985</v>
      </c>
      <c r="D31" s="25">
        <v>250</v>
      </c>
    </row>
    <row r="32" spans="1:4" x14ac:dyDescent="0.3">
      <c r="A32" s="1">
        <v>2039</v>
      </c>
      <c r="B32" s="7">
        <f t="shared" si="5"/>
        <v>5400.2999999999984</v>
      </c>
      <c r="C32" s="7">
        <f t="shared" si="6"/>
        <v>5650.2999999999984</v>
      </c>
      <c r="D32" s="25">
        <v>250</v>
      </c>
    </row>
    <row r="33" spans="1:4" x14ac:dyDescent="0.3">
      <c r="A33" s="1">
        <v>2040</v>
      </c>
      <c r="B33" s="7">
        <f>K7</f>
        <v>5414</v>
      </c>
      <c r="C33" s="7">
        <f>K8</f>
        <v>5664</v>
      </c>
      <c r="D33" s="25">
        <v>250</v>
      </c>
    </row>
    <row r="34" spans="1:4" x14ac:dyDescent="0.3">
      <c r="A34" s="1">
        <v>2041</v>
      </c>
      <c r="B34" s="7">
        <f t="shared" ref="B34:B42" si="7">B33+$L$10*(A34-A33)/10</f>
        <v>5423.6</v>
      </c>
      <c r="C34" s="7">
        <f t="shared" ref="C34:C42" si="8">C33+$L$11*(A34-A33)/10</f>
        <v>5673.6</v>
      </c>
      <c r="D34" s="25">
        <v>250</v>
      </c>
    </row>
    <row r="35" spans="1:4" x14ac:dyDescent="0.3">
      <c r="A35" s="1">
        <v>2042</v>
      </c>
      <c r="B35" s="7">
        <f t="shared" si="7"/>
        <v>5433.2000000000007</v>
      </c>
      <c r="C35" s="7">
        <f t="shared" si="8"/>
        <v>5683.2000000000007</v>
      </c>
      <c r="D35" s="25">
        <v>250</v>
      </c>
    </row>
    <row r="36" spans="1:4" x14ac:dyDescent="0.3">
      <c r="A36" s="1">
        <v>2043</v>
      </c>
      <c r="B36" s="7">
        <f t="shared" si="7"/>
        <v>5442.8000000000011</v>
      </c>
      <c r="C36" s="7">
        <f t="shared" si="8"/>
        <v>5692.8000000000011</v>
      </c>
      <c r="D36" s="25">
        <v>250</v>
      </c>
    </row>
    <row r="37" spans="1:4" x14ac:dyDescent="0.3">
      <c r="A37" s="1">
        <v>2044</v>
      </c>
      <c r="B37" s="7">
        <f t="shared" si="7"/>
        <v>5452.4000000000015</v>
      </c>
      <c r="C37" s="7">
        <f t="shared" si="8"/>
        <v>5702.4000000000015</v>
      </c>
      <c r="D37" s="25">
        <v>250</v>
      </c>
    </row>
    <row r="38" spans="1:4" x14ac:dyDescent="0.3">
      <c r="A38" s="1">
        <v>2045</v>
      </c>
      <c r="B38" s="7">
        <f t="shared" si="7"/>
        <v>5462.0000000000018</v>
      </c>
      <c r="C38" s="7">
        <f t="shared" si="8"/>
        <v>5712.0000000000018</v>
      </c>
      <c r="D38" s="25">
        <v>250</v>
      </c>
    </row>
    <row r="39" spans="1:4" x14ac:dyDescent="0.3">
      <c r="A39" s="1">
        <v>2046</v>
      </c>
      <c r="B39" s="7">
        <f t="shared" si="7"/>
        <v>5471.6000000000022</v>
      </c>
      <c r="C39" s="7">
        <f t="shared" si="8"/>
        <v>5721.6000000000022</v>
      </c>
      <c r="D39" s="25">
        <v>250</v>
      </c>
    </row>
    <row r="40" spans="1:4" x14ac:dyDescent="0.3">
      <c r="A40" s="1">
        <v>2047</v>
      </c>
      <c r="B40" s="7">
        <f t="shared" si="7"/>
        <v>5481.2000000000025</v>
      </c>
      <c r="C40" s="7">
        <f t="shared" si="8"/>
        <v>5731.2000000000025</v>
      </c>
      <c r="D40" s="25">
        <v>250</v>
      </c>
    </row>
    <row r="41" spans="1:4" x14ac:dyDescent="0.3">
      <c r="A41" s="1">
        <v>2048</v>
      </c>
      <c r="B41" s="7">
        <f t="shared" si="7"/>
        <v>5490.8000000000029</v>
      </c>
      <c r="C41" s="7">
        <f t="shared" si="8"/>
        <v>5740.8000000000029</v>
      </c>
      <c r="D41" s="25">
        <v>250</v>
      </c>
    </row>
    <row r="42" spans="1:4" x14ac:dyDescent="0.3">
      <c r="A42" s="1">
        <v>2049</v>
      </c>
      <c r="B42" s="7">
        <f t="shared" si="7"/>
        <v>5500.4000000000033</v>
      </c>
      <c r="C42" s="7">
        <f t="shared" si="8"/>
        <v>5750.4000000000033</v>
      </c>
      <c r="D42" s="25">
        <v>250</v>
      </c>
    </row>
    <row r="43" spans="1:4" x14ac:dyDescent="0.3">
      <c r="A43" s="1">
        <v>2050</v>
      </c>
      <c r="B43" s="7">
        <f>L7</f>
        <v>5510</v>
      </c>
      <c r="C43" s="7">
        <f>L8</f>
        <v>5760</v>
      </c>
      <c r="D43" s="25">
        <v>250</v>
      </c>
    </row>
    <row r="44" spans="1:4" x14ac:dyDescent="0.3">
      <c r="A44" s="1">
        <v>2051</v>
      </c>
      <c r="B44" s="7">
        <f t="shared" ref="B44:B52" si="9">B43+$M$10*(A44-A43)/10</f>
        <v>5511.3</v>
      </c>
      <c r="C44" s="7">
        <f t="shared" ref="C44:C52" si="10">C43+$M$11*(A44-A43)/10</f>
        <v>5761.3</v>
      </c>
      <c r="D44" s="25">
        <v>250</v>
      </c>
    </row>
    <row r="45" spans="1:4" x14ac:dyDescent="0.3">
      <c r="A45" s="1">
        <v>2052</v>
      </c>
      <c r="B45" s="7">
        <f t="shared" si="9"/>
        <v>5512.6</v>
      </c>
      <c r="C45" s="7">
        <f t="shared" si="10"/>
        <v>5762.6</v>
      </c>
      <c r="D45" s="25">
        <v>250</v>
      </c>
    </row>
    <row r="46" spans="1:4" x14ac:dyDescent="0.3">
      <c r="A46" s="1">
        <v>2053</v>
      </c>
      <c r="B46" s="7">
        <f t="shared" si="9"/>
        <v>5513.9000000000005</v>
      </c>
      <c r="C46" s="7">
        <f t="shared" si="10"/>
        <v>5763.9000000000005</v>
      </c>
      <c r="D46" s="25">
        <v>250</v>
      </c>
    </row>
    <row r="47" spans="1:4" x14ac:dyDescent="0.3">
      <c r="A47" s="1">
        <v>2054</v>
      </c>
      <c r="B47" s="7">
        <f t="shared" si="9"/>
        <v>5515.2000000000007</v>
      </c>
      <c r="C47" s="7">
        <f t="shared" si="10"/>
        <v>5765.2000000000007</v>
      </c>
      <c r="D47" s="25">
        <v>250</v>
      </c>
    </row>
    <row r="48" spans="1:4" x14ac:dyDescent="0.3">
      <c r="A48" s="1">
        <v>2055</v>
      </c>
      <c r="B48" s="7">
        <f t="shared" si="9"/>
        <v>5516.5000000000009</v>
      </c>
      <c r="C48" s="7">
        <f t="shared" si="10"/>
        <v>5766.5000000000009</v>
      </c>
      <c r="D48" s="25">
        <v>250</v>
      </c>
    </row>
    <row r="49" spans="1:4" x14ac:dyDescent="0.3">
      <c r="A49" s="1">
        <v>2056</v>
      </c>
      <c r="B49" s="7">
        <f t="shared" si="9"/>
        <v>5517.8000000000011</v>
      </c>
      <c r="C49" s="7">
        <f t="shared" si="10"/>
        <v>5767.8000000000011</v>
      </c>
      <c r="D49" s="25">
        <v>250</v>
      </c>
    </row>
    <row r="50" spans="1:4" x14ac:dyDescent="0.3">
      <c r="A50" s="1">
        <v>2057</v>
      </c>
      <c r="B50" s="7">
        <f t="shared" si="9"/>
        <v>5519.1000000000013</v>
      </c>
      <c r="C50" s="7">
        <f t="shared" si="10"/>
        <v>5769.1000000000013</v>
      </c>
      <c r="D50" s="25">
        <v>250</v>
      </c>
    </row>
    <row r="51" spans="1:4" x14ac:dyDescent="0.3">
      <c r="A51" s="1">
        <v>2058</v>
      </c>
      <c r="B51" s="7">
        <f t="shared" si="9"/>
        <v>5520.4000000000015</v>
      </c>
      <c r="C51" s="7">
        <f t="shared" si="10"/>
        <v>5770.4000000000015</v>
      </c>
      <c r="D51" s="25">
        <v>250</v>
      </c>
    </row>
    <row r="52" spans="1:4" x14ac:dyDescent="0.3">
      <c r="A52" s="1">
        <v>2059</v>
      </c>
      <c r="B52" s="7">
        <f t="shared" si="9"/>
        <v>5521.7000000000016</v>
      </c>
      <c r="C52" s="7">
        <f t="shared" si="10"/>
        <v>5771.7000000000016</v>
      </c>
      <c r="D52" s="25">
        <v>250</v>
      </c>
    </row>
    <row r="53" spans="1:4" x14ac:dyDescent="0.3">
      <c r="A53" s="1">
        <v>2060</v>
      </c>
      <c r="B53" s="7">
        <f>M7</f>
        <v>5523</v>
      </c>
      <c r="C53" s="7">
        <f>M8</f>
        <v>5773</v>
      </c>
      <c r="D53" s="25">
        <v>250</v>
      </c>
    </row>
  </sheetData>
  <hyperlinks>
    <hyperlink ref="G15" r:id="rId1" xr:uid="{BC05D4E5-42EA-4D75-AFEC-B2456C234A8B}"/>
  </hyperlinks>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8697E-48DC-4E60-849C-191C1B8E807F}">
  <dimension ref="A1:K43"/>
  <sheetViews>
    <sheetView topLeftCell="A10" workbookViewId="0">
      <selection activeCell="F7" sqref="F7"/>
    </sheetView>
  </sheetViews>
  <sheetFormatPr defaultRowHeight="14.4" x14ac:dyDescent="0.3"/>
  <cols>
    <col min="2" max="2" width="13.109375" style="24" bestFit="1" customWidth="1"/>
    <col min="3" max="3" width="15.5546875" style="24" bestFit="1" customWidth="1"/>
    <col min="6" max="6" width="47.33203125" customWidth="1"/>
  </cols>
  <sheetData>
    <row r="1" spans="1:11" x14ac:dyDescent="0.3">
      <c r="B1" s="24" t="s">
        <v>72</v>
      </c>
      <c r="C1" s="24" t="s">
        <v>78</v>
      </c>
      <c r="F1" s="5" t="s">
        <v>64</v>
      </c>
    </row>
    <row r="2" spans="1:11" x14ac:dyDescent="0.3">
      <c r="A2" s="24" t="s">
        <v>79</v>
      </c>
      <c r="B2" s="21" t="s">
        <v>70</v>
      </c>
      <c r="C2" s="21" t="s">
        <v>70</v>
      </c>
      <c r="D2" s="3"/>
      <c r="F2" s="17" t="s">
        <v>151</v>
      </c>
    </row>
    <row r="3" spans="1:11" x14ac:dyDescent="0.3">
      <c r="A3" s="1">
        <v>2020</v>
      </c>
      <c r="B3" s="7">
        <f>G5</f>
        <v>4753</v>
      </c>
      <c r="C3" s="24">
        <v>520</v>
      </c>
    </row>
    <row r="4" spans="1:11" x14ac:dyDescent="0.3">
      <c r="A4" s="1">
        <v>2021</v>
      </c>
      <c r="B4" s="7">
        <f t="shared" ref="B4:B12" si="0">B3+$H$8*(A4-A3)/10</f>
        <v>4774</v>
      </c>
      <c r="C4" s="24">
        <v>520</v>
      </c>
      <c r="D4" s="3"/>
      <c r="G4" s="24">
        <v>2020</v>
      </c>
      <c r="H4" s="24">
        <v>2030</v>
      </c>
      <c r="I4" s="24">
        <v>2040</v>
      </c>
      <c r="J4" s="24">
        <v>2050</v>
      </c>
      <c r="K4" s="24">
        <v>2060</v>
      </c>
    </row>
    <row r="5" spans="1:11" x14ac:dyDescent="0.3">
      <c r="A5" s="1">
        <v>2022</v>
      </c>
      <c r="B5" s="7">
        <f t="shared" si="0"/>
        <v>4795</v>
      </c>
      <c r="C5" s="24">
        <v>520</v>
      </c>
      <c r="D5" s="3"/>
      <c r="F5" t="s">
        <v>80</v>
      </c>
      <c r="G5" s="7">
        <v>4753</v>
      </c>
      <c r="H5" s="7">
        <v>4963</v>
      </c>
      <c r="I5" s="7">
        <v>5165</v>
      </c>
      <c r="J5" s="7">
        <v>5368</v>
      </c>
      <c r="K5" s="7">
        <v>5428</v>
      </c>
    </row>
    <row r="6" spans="1:11" x14ac:dyDescent="0.3">
      <c r="A6" s="1">
        <v>2023</v>
      </c>
      <c r="B6" s="7">
        <f t="shared" si="0"/>
        <v>4816</v>
      </c>
      <c r="C6" s="24">
        <v>520</v>
      </c>
      <c r="F6" t="s">
        <v>81</v>
      </c>
      <c r="G6" s="24">
        <v>520</v>
      </c>
      <c r="H6" s="24">
        <v>520</v>
      </c>
      <c r="I6" s="24">
        <v>520</v>
      </c>
      <c r="J6" s="24">
        <v>520</v>
      </c>
      <c r="K6" s="24">
        <v>520</v>
      </c>
    </row>
    <row r="7" spans="1:11" x14ac:dyDescent="0.3">
      <c r="A7" s="1">
        <v>2024</v>
      </c>
      <c r="B7" s="7">
        <f t="shared" si="0"/>
        <v>4837</v>
      </c>
      <c r="C7" s="24">
        <v>520</v>
      </c>
      <c r="F7" t="s">
        <v>82</v>
      </c>
      <c r="G7" s="7">
        <f>G5+G6</f>
        <v>5273</v>
      </c>
      <c r="H7" s="7">
        <f t="shared" ref="H7:K7" si="1">H5+H6</f>
        <v>5483</v>
      </c>
      <c r="I7" s="7">
        <f t="shared" si="1"/>
        <v>5685</v>
      </c>
      <c r="J7" s="7">
        <f t="shared" si="1"/>
        <v>5888</v>
      </c>
      <c r="K7" s="7">
        <f t="shared" si="1"/>
        <v>5948</v>
      </c>
    </row>
    <row r="8" spans="1:11" x14ac:dyDescent="0.3">
      <c r="A8" s="1">
        <v>2025</v>
      </c>
      <c r="B8" s="7">
        <f t="shared" si="0"/>
        <v>4858</v>
      </c>
      <c r="C8" s="24">
        <v>520</v>
      </c>
      <c r="F8" s="18" t="s">
        <v>150</v>
      </c>
      <c r="G8" s="24"/>
      <c r="H8" s="24">
        <f>H5-G5</f>
        <v>210</v>
      </c>
      <c r="I8" s="24">
        <f>I5-H5</f>
        <v>202</v>
      </c>
      <c r="J8" s="24">
        <f>J5-I5</f>
        <v>203</v>
      </c>
      <c r="K8" s="24">
        <f>K5-J5</f>
        <v>60</v>
      </c>
    </row>
    <row r="9" spans="1:11" x14ac:dyDescent="0.3">
      <c r="A9" s="1">
        <v>2026</v>
      </c>
      <c r="B9" s="7">
        <f t="shared" si="0"/>
        <v>4879</v>
      </c>
      <c r="C9" s="24">
        <v>520</v>
      </c>
      <c r="F9" s="18"/>
    </row>
    <row r="10" spans="1:11" x14ac:dyDescent="0.3">
      <c r="A10" s="1">
        <v>2027</v>
      </c>
      <c r="B10" s="7">
        <f t="shared" si="0"/>
        <v>4900</v>
      </c>
      <c r="C10" s="24">
        <v>520</v>
      </c>
    </row>
    <row r="11" spans="1:11" ht="15.6" x14ac:dyDescent="0.3">
      <c r="A11" s="1">
        <v>2028</v>
      </c>
      <c r="B11" s="7">
        <f t="shared" si="0"/>
        <v>4921</v>
      </c>
      <c r="C11" s="24">
        <v>520</v>
      </c>
      <c r="F11" s="14" t="s">
        <v>14</v>
      </c>
    </row>
    <row r="12" spans="1:11" x14ac:dyDescent="0.3">
      <c r="A12" s="1">
        <v>2029</v>
      </c>
      <c r="B12" s="7">
        <f t="shared" si="0"/>
        <v>4942</v>
      </c>
      <c r="C12" s="24">
        <v>520</v>
      </c>
      <c r="F12" s="4" t="s">
        <v>15</v>
      </c>
    </row>
    <row r="13" spans="1:11" x14ac:dyDescent="0.3">
      <c r="A13" s="1">
        <v>2030</v>
      </c>
      <c r="B13" s="7">
        <f>H5</f>
        <v>4963</v>
      </c>
      <c r="C13" s="24">
        <v>520</v>
      </c>
    </row>
    <row r="14" spans="1:11" x14ac:dyDescent="0.3">
      <c r="A14" s="1">
        <v>2031</v>
      </c>
      <c r="B14" s="7">
        <f t="shared" ref="B14:B22" si="2">B13+$I$8*(A14-A13)/10</f>
        <v>4983.2</v>
      </c>
      <c r="C14" s="24">
        <v>520</v>
      </c>
    </row>
    <row r="15" spans="1:11" x14ac:dyDescent="0.3">
      <c r="A15" s="1">
        <v>2032</v>
      </c>
      <c r="B15" s="7">
        <f t="shared" si="2"/>
        <v>5003.3999999999996</v>
      </c>
      <c r="C15" s="24">
        <v>520</v>
      </c>
    </row>
    <row r="16" spans="1:11" x14ac:dyDescent="0.3">
      <c r="A16" s="1">
        <v>2033</v>
      </c>
      <c r="B16" s="7">
        <f t="shared" si="2"/>
        <v>5023.5999999999995</v>
      </c>
      <c r="C16" s="24">
        <v>520</v>
      </c>
    </row>
    <row r="17" spans="1:3" x14ac:dyDescent="0.3">
      <c r="A17" s="1">
        <v>2034</v>
      </c>
      <c r="B17" s="7">
        <f t="shared" si="2"/>
        <v>5043.7999999999993</v>
      </c>
      <c r="C17" s="24">
        <v>520</v>
      </c>
    </row>
    <row r="18" spans="1:3" x14ac:dyDescent="0.3">
      <c r="A18" s="1">
        <v>2035</v>
      </c>
      <c r="B18" s="7">
        <f t="shared" si="2"/>
        <v>5063.9999999999991</v>
      </c>
      <c r="C18" s="24">
        <v>520</v>
      </c>
    </row>
    <row r="19" spans="1:3" x14ac:dyDescent="0.3">
      <c r="A19" s="1">
        <v>2036</v>
      </c>
      <c r="B19" s="7">
        <f t="shared" si="2"/>
        <v>5084.1999999999989</v>
      </c>
      <c r="C19" s="24">
        <v>520</v>
      </c>
    </row>
    <row r="20" spans="1:3" x14ac:dyDescent="0.3">
      <c r="A20" s="1">
        <v>2037</v>
      </c>
      <c r="B20" s="7">
        <f t="shared" si="2"/>
        <v>5104.3999999999987</v>
      </c>
      <c r="C20" s="24">
        <v>520</v>
      </c>
    </row>
    <row r="21" spans="1:3" x14ac:dyDescent="0.3">
      <c r="A21" s="1">
        <v>2038</v>
      </c>
      <c r="B21" s="7">
        <f t="shared" si="2"/>
        <v>5124.5999999999985</v>
      </c>
      <c r="C21" s="24">
        <v>520</v>
      </c>
    </row>
    <row r="22" spans="1:3" x14ac:dyDescent="0.3">
      <c r="A22" s="1">
        <v>2039</v>
      </c>
      <c r="B22" s="7">
        <f t="shared" si="2"/>
        <v>5144.7999999999984</v>
      </c>
      <c r="C22" s="24">
        <v>520</v>
      </c>
    </row>
    <row r="23" spans="1:3" x14ac:dyDescent="0.3">
      <c r="A23" s="1">
        <v>2040</v>
      </c>
      <c r="B23" s="7">
        <f>I5</f>
        <v>5165</v>
      </c>
      <c r="C23" s="24">
        <v>520</v>
      </c>
    </row>
    <row r="24" spans="1:3" x14ac:dyDescent="0.3">
      <c r="A24" s="1">
        <v>2041</v>
      </c>
      <c r="B24" s="7">
        <f t="shared" ref="B24:B32" si="3">B23+$J$8*(A24-A23)/10</f>
        <v>5185.3</v>
      </c>
      <c r="C24" s="24">
        <v>520</v>
      </c>
    </row>
    <row r="25" spans="1:3" x14ac:dyDescent="0.3">
      <c r="A25" s="1">
        <v>2042</v>
      </c>
      <c r="B25" s="7">
        <f t="shared" si="3"/>
        <v>5205.6000000000004</v>
      </c>
      <c r="C25" s="24">
        <v>520</v>
      </c>
    </row>
    <row r="26" spans="1:3" x14ac:dyDescent="0.3">
      <c r="A26" s="1">
        <v>2043</v>
      </c>
      <c r="B26" s="7">
        <f t="shared" si="3"/>
        <v>5225.9000000000005</v>
      </c>
      <c r="C26" s="24">
        <v>520</v>
      </c>
    </row>
    <row r="27" spans="1:3" x14ac:dyDescent="0.3">
      <c r="A27" s="1">
        <v>2044</v>
      </c>
      <c r="B27" s="7">
        <f t="shared" si="3"/>
        <v>5246.2000000000007</v>
      </c>
      <c r="C27" s="24">
        <v>520</v>
      </c>
    </row>
    <row r="28" spans="1:3" x14ac:dyDescent="0.3">
      <c r="A28" s="1">
        <v>2045</v>
      </c>
      <c r="B28" s="7">
        <f t="shared" si="3"/>
        <v>5266.5000000000009</v>
      </c>
      <c r="C28" s="24">
        <v>520</v>
      </c>
    </row>
    <row r="29" spans="1:3" x14ac:dyDescent="0.3">
      <c r="A29" s="1">
        <v>2046</v>
      </c>
      <c r="B29" s="7">
        <f t="shared" si="3"/>
        <v>5286.8000000000011</v>
      </c>
      <c r="C29" s="24">
        <v>520</v>
      </c>
    </row>
    <row r="30" spans="1:3" x14ac:dyDescent="0.3">
      <c r="A30" s="1">
        <v>2047</v>
      </c>
      <c r="B30" s="7">
        <f t="shared" si="3"/>
        <v>5307.1000000000013</v>
      </c>
      <c r="C30" s="24">
        <v>520</v>
      </c>
    </row>
    <row r="31" spans="1:3" x14ac:dyDescent="0.3">
      <c r="A31" s="1">
        <v>2048</v>
      </c>
      <c r="B31" s="7">
        <f t="shared" si="3"/>
        <v>5327.4000000000015</v>
      </c>
      <c r="C31" s="24">
        <v>520</v>
      </c>
    </row>
    <row r="32" spans="1:3" x14ac:dyDescent="0.3">
      <c r="A32" s="1">
        <v>2049</v>
      </c>
      <c r="B32" s="7">
        <f t="shared" si="3"/>
        <v>5347.7000000000016</v>
      </c>
      <c r="C32" s="24">
        <v>520</v>
      </c>
    </row>
    <row r="33" spans="1:3" x14ac:dyDescent="0.3">
      <c r="A33" s="1">
        <v>2050</v>
      </c>
      <c r="B33" s="7">
        <f>J5</f>
        <v>5368</v>
      </c>
      <c r="C33" s="24">
        <v>520</v>
      </c>
    </row>
    <row r="34" spans="1:3" x14ac:dyDescent="0.3">
      <c r="A34" s="1">
        <v>2051</v>
      </c>
      <c r="B34" s="7">
        <f t="shared" ref="B34:B42" si="4">B33+$K$8*(A34-A33)/10</f>
        <v>5374</v>
      </c>
      <c r="C34" s="24">
        <v>520</v>
      </c>
    </row>
    <row r="35" spans="1:3" x14ac:dyDescent="0.3">
      <c r="A35" s="1">
        <v>2052</v>
      </c>
      <c r="B35" s="7">
        <f t="shared" si="4"/>
        <v>5380</v>
      </c>
      <c r="C35" s="24">
        <v>520</v>
      </c>
    </row>
    <row r="36" spans="1:3" x14ac:dyDescent="0.3">
      <c r="A36" s="1">
        <v>2053</v>
      </c>
      <c r="B36" s="7">
        <f t="shared" si="4"/>
        <v>5386</v>
      </c>
      <c r="C36" s="24">
        <v>520</v>
      </c>
    </row>
    <row r="37" spans="1:3" x14ac:dyDescent="0.3">
      <c r="A37" s="1">
        <v>2054</v>
      </c>
      <c r="B37" s="7">
        <f t="shared" si="4"/>
        <v>5392</v>
      </c>
      <c r="C37" s="24">
        <v>520</v>
      </c>
    </row>
    <row r="38" spans="1:3" x14ac:dyDescent="0.3">
      <c r="A38" s="1">
        <v>2055</v>
      </c>
      <c r="B38" s="7">
        <f t="shared" si="4"/>
        <v>5398</v>
      </c>
      <c r="C38" s="24">
        <v>520</v>
      </c>
    </row>
    <row r="39" spans="1:3" x14ac:dyDescent="0.3">
      <c r="A39" s="1">
        <v>2056</v>
      </c>
      <c r="B39" s="7">
        <f t="shared" si="4"/>
        <v>5404</v>
      </c>
      <c r="C39" s="24">
        <v>520</v>
      </c>
    </row>
    <row r="40" spans="1:3" x14ac:dyDescent="0.3">
      <c r="A40" s="1">
        <v>2057</v>
      </c>
      <c r="B40" s="7">
        <f t="shared" si="4"/>
        <v>5410</v>
      </c>
      <c r="C40" s="24">
        <v>520</v>
      </c>
    </row>
    <row r="41" spans="1:3" x14ac:dyDescent="0.3">
      <c r="A41" s="1">
        <v>2058</v>
      </c>
      <c r="B41" s="7">
        <f t="shared" si="4"/>
        <v>5416</v>
      </c>
      <c r="C41" s="24">
        <v>520</v>
      </c>
    </row>
    <row r="42" spans="1:3" x14ac:dyDescent="0.3">
      <c r="A42" s="1">
        <v>2059</v>
      </c>
      <c r="B42" s="7">
        <f t="shared" si="4"/>
        <v>5422</v>
      </c>
      <c r="C42" s="24">
        <v>520</v>
      </c>
    </row>
    <row r="43" spans="1:3" x14ac:dyDescent="0.3">
      <c r="A43" s="1">
        <v>2060</v>
      </c>
      <c r="B43" s="7">
        <f>K5</f>
        <v>5428</v>
      </c>
      <c r="C43" s="24">
        <v>520</v>
      </c>
    </row>
  </sheetData>
  <hyperlinks>
    <hyperlink ref="F12" r:id="rId1" xr:uid="{DA6D2E3A-60EB-4A4F-9B38-772095E75C60}"/>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8A512-A984-46ED-81E0-89276BB990B1}">
  <dimension ref="A1:K94"/>
  <sheetViews>
    <sheetView topLeftCell="H16" workbookViewId="0">
      <selection activeCell="I2" sqref="I2"/>
    </sheetView>
  </sheetViews>
  <sheetFormatPr defaultRowHeight="14.4" x14ac:dyDescent="0.3"/>
  <cols>
    <col min="1" max="1" width="8.88671875" style="1"/>
    <col min="2" max="4" width="12.5546875" style="1" bestFit="1" customWidth="1"/>
    <col min="5" max="5" width="15.5546875" bestFit="1" customWidth="1"/>
    <col min="10" max="10" width="13.5546875" bestFit="1" customWidth="1"/>
    <col min="11" max="11" width="12.5546875" bestFit="1" customWidth="1"/>
    <col min="14" max="14" width="22.44140625" bestFit="1" customWidth="1"/>
    <col min="15" max="15" width="23.21875" bestFit="1" customWidth="1"/>
  </cols>
  <sheetData>
    <row r="1" spans="1:11" x14ac:dyDescent="0.3">
      <c r="I1" s="5" t="s">
        <v>64</v>
      </c>
    </row>
    <row r="2" spans="1:11" x14ac:dyDescent="0.3">
      <c r="B2" s="1" t="s">
        <v>72</v>
      </c>
      <c r="C2" s="1" t="s">
        <v>36</v>
      </c>
      <c r="D2" s="1" t="s">
        <v>95</v>
      </c>
      <c r="E2" s="2" t="s">
        <v>34</v>
      </c>
      <c r="I2" s="17" t="s">
        <v>153</v>
      </c>
    </row>
    <row r="3" spans="1:11" x14ac:dyDescent="0.3">
      <c r="A3" s="24"/>
      <c r="B3" s="24" t="s">
        <v>71</v>
      </c>
      <c r="C3" s="24" t="s">
        <v>71</v>
      </c>
      <c r="D3" s="24" t="s">
        <v>71</v>
      </c>
      <c r="E3" s="24" t="s">
        <v>71</v>
      </c>
    </row>
    <row r="4" spans="1:11" x14ac:dyDescent="0.3">
      <c r="A4" s="1">
        <v>1980</v>
      </c>
      <c r="B4" s="7">
        <f>J7</f>
        <v>3462</v>
      </c>
      <c r="C4" s="1">
        <f>B14-B4</f>
        <v>766</v>
      </c>
      <c r="D4" s="1">
        <v>520</v>
      </c>
      <c r="E4" s="7">
        <f>B4+D4</f>
        <v>3982</v>
      </c>
    </row>
    <row r="5" spans="1:11" x14ac:dyDescent="0.3">
      <c r="A5" s="1">
        <v>1981</v>
      </c>
      <c r="B5" s="7">
        <f t="shared" ref="B5:B13" si="0">B4+$C$4/10</f>
        <v>3538.6</v>
      </c>
      <c r="D5" s="1">
        <v>520</v>
      </c>
      <c r="E5" s="7">
        <f t="shared" ref="E5:E34" si="1">B5+D5</f>
        <v>4058.6</v>
      </c>
      <c r="I5" s="1"/>
      <c r="J5" s="1" t="s">
        <v>72</v>
      </c>
      <c r="K5" s="1" t="s">
        <v>95</v>
      </c>
    </row>
    <row r="6" spans="1:11" x14ac:dyDescent="0.3">
      <c r="A6" s="1">
        <v>1982</v>
      </c>
      <c r="B6" s="7">
        <f t="shared" si="0"/>
        <v>3615.2</v>
      </c>
      <c r="D6" s="1">
        <v>520</v>
      </c>
      <c r="E6" s="7">
        <f t="shared" si="1"/>
        <v>4135.2</v>
      </c>
      <c r="J6" t="s">
        <v>69</v>
      </c>
      <c r="K6" t="s">
        <v>71</v>
      </c>
    </row>
    <row r="7" spans="1:11" x14ac:dyDescent="0.3">
      <c r="A7" s="1">
        <v>1983</v>
      </c>
      <c r="B7" s="7">
        <f t="shared" si="0"/>
        <v>3691.7999999999997</v>
      </c>
      <c r="D7" s="1">
        <v>520</v>
      </c>
      <c r="E7" s="7">
        <f t="shared" si="1"/>
        <v>4211.7999999999993</v>
      </c>
      <c r="I7" s="1">
        <v>1980</v>
      </c>
      <c r="J7" s="7">
        <v>3462</v>
      </c>
      <c r="K7" s="1">
        <v>520</v>
      </c>
    </row>
    <row r="8" spans="1:11" x14ac:dyDescent="0.3">
      <c r="A8" s="1">
        <v>1984</v>
      </c>
      <c r="B8" s="7">
        <f t="shared" si="0"/>
        <v>3768.3999999999996</v>
      </c>
      <c r="D8" s="1">
        <v>520</v>
      </c>
      <c r="E8" s="7">
        <f t="shared" si="1"/>
        <v>4288.3999999999996</v>
      </c>
      <c r="I8" s="1">
        <v>1990</v>
      </c>
      <c r="J8" s="7">
        <v>4228</v>
      </c>
      <c r="K8" s="1">
        <v>520</v>
      </c>
    </row>
    <row r="9" spans="1:11" x14ac:dyDescent="0.3">
      <c r="A9" s="1">
        <v>1985</v>
      </c>
      <c r="B9" s="7">
        <f t="shared" si="0"/>
        <v>3844.9999999999995</v>
      </c>
      <c r="D9" s="1">
        <v>520</v>
      </c>
      <c r="E9" s="7">
        <f t="shared" si="1"/>
        <v>4365</v>
      </c>
      <c r="I9" s="1">
        <v>2000</v>
      </c>
      <c r="J9" s="7">
        <v>4795</v>
      </c>
      <c r="K9" s="1">
        <v>520</v>
      </c>
    </row>
    <row r="10" spans="1:11" x14ac:dyDescent="0.3">
      <c r="A10" s="1">
        <v>1986</v>
      </c>
      <c r="B10" s="7">
        <f t="shared" si="0"/>
        <v>3921.5999999999995</v>
      </c>
      <c r="D10" s="1">
        <v>520</v>
      </c>
      <c r="E10" s="7">
        <f t="shared" si="1"/>
        <v>4441.5999999999995</v>
      </c>
      <c r="I10" s="1">
        <v>2010</v>
      </c>
      <c r="J10" s="7">
        <v>5123</v>
      </c>
      <c r="K10" s="1">
        <v>520</v>
      </c>
    </row>
    <row r="11" spans="1:11" x14ac:dyDescent="0.3">
      <c r="A11" s="1">
        <v>1987</v>
      </c>
      <c r="B11" s="7">
        <f t="shared" si="0"/>
        <v>3998.1999999999994</v>
      </c>
      <c r="D11" s="1">
        <v>520</v>
      </c>
      <c r="E11" s="7">
        <f t="shared" si="1"/>
        <v>4518.1999999999989</v>
      </c>
    </row>
    <row r="12" spans="1:11" x14ac:dyDescent="0.3">
      <c r="A12" s="1">
        <v>1988</v>
      </c>
      <c r="B12" s="7">
        <f t="shared" si="0"/>
        <v>4074.7999999999993</v>
      </c>
      <c r="D12" s="1">
        <v>520</v>
      </c>
      <c r="E12" s="7">
        <f t="shared" si="1"/>
        <v>4594.7999999999993</v>
      </c>
    </row>
    <row r="13" spans="1:11" x14ac:dyDescent="0.3">
      <c r="A13" s="1">
        <v>1989</v>
      </c>
      <c r="B13" s="7">
        <f t="shared" si="0"/>
        <v>4151.3999999999996</v>
      </c>
      <c r="D13" s="1">
        <v>520</v>
      </c>
      <c r="E13" s="7">
        <f t="shared" si="1"/>
        <v>4671.3999999999996</v>
      </c>
      <c r="I13" s="5" t="s">
        <v>28</v>
      </c>
    </row>
    <row r="14" spans="1:11" x14ac:dyDescent="0.3">
      <c r="A14" s="1">
        <v>1990</v>
      </c>
      <c r="B14" s="7">
        <f>J8</f>
        <v>4228</v>
      </c>
      <c r="C14" s="1">
        <f>B24-B14</f>
        <v>567</v>
      </c>
      <c r="D14" s="1">
        <v>520</v>
      </c>
      <c r="E14" s="7">
        <f t="shared" si="1"/>
        <v>4748</v>
      </c>
    </row>
    <row r="15" spans="1:11" x14ac:dyDescent="0.3">
      <c r="A15" s="1">
        <v>1991</v>
      </c>
      <c r="B15" s="7">
        <f t="shared" ref="B15:B23" si="2">B14+$C$14/10</f>
        <v>4284.7</v>
      </c>
      <c r="D15" s="1">
        <v>520</v>
      </c>
      <c r="E15" s="7">
        <f t="shared" si="1"/>
        <v>4804.7</v>
      </c>
    </row>
    <row r="16" spans="1:11" x14ac:dyDescent="0.3">
      <c r="A16" s="1">
        <v>1992</v>
      </c>
      <c r="B16" s="7">
        <f t="shared" si="2"/>
        <v>4341.3999999999996</v>
      </c>
      <c r="D16" s="1">
        <v>520</v>
      </c>
      <c r="E16" s="7">
        <f t="shared" si="1"/>
        <v>4861.3999999999996</v>
      </c>
    </row>
    <row r="17" spans="1:5" x14ac:dyDescent="0.3">
      <c r="A17" s="1">
        <v>1993</v>
      </c>
      <c r="B17" s="7">
        <f t="shared" si="2"/>
        <v>4398.0999999999995</v>
      </c>
      <c r="D17" s="1">
        <v>520</v>
      </c>
      <c r="E17" s="7">
        <f t="shared" si="1"/>
        <v>4918.0999999999995</v>
      </c>
    </row>
    <row r="18" spans="1:5" x14ac:dyDescent="0.3">
      <c r="A18" s="1">
        <v>1994</v>
      </c>
      <c r="B18" s="7">
        <f t="shared" si="2"/>
        <v>4454.7999999999993</v>
      </c>
      <c r="D18" s="1">
        <v>520</v>
      </c>
      <c r="E18" s="7">
        <f t="shared" si="1"/>
        <v>4974.7999999999993</v>
      </c>
    </row>
    <row r="19" spans="1:5" x14ac:dyDescent="0.3">
      <c r="A19" s="1">
        <v>1995</v>
      </c>
      <c r="B19" s="7">
        <f t="shared" si="2"/>
        <v>4511.4999999999991</v>
      </c>
      <c r="D19" s="1">
        <v>520</v>
      </c>
      <c r="E19" s="7">
        <f t="shared" si="1"/>
        <v>5031.4999999999991</v>
      </c>
    </row>
    <row r="20" spans="1:5" x14ac:dyDescent="0.3">
      <c r="A20" s="1">
        <v>1996</v>
      </c>
      <c r="B20" s="7">
        <f t="shared" si="2"/>
        <v>4568.1999999999989</v>
      </c>
      <c r="D20" s="1">
        <v>520</v>
      </c>
      <c r="E20" s="7">
        <f t="shared" si="1"/>
        <v>5088.1999999999989</v>
      </c>
    </row>
    <row r="21" spans="1:5" x14ac:dyDescent="0.3">
      <c r="A21" s="1">
        <v>1997</v>
      </c>
      <c r="B21" s="7">
        <f t="shared" si="2"/>
        <v>4624.8999999999987</v>
      </c>
      <c r="D21" s="1">
        <v>520</v>
      </c>
      <c r="E21" s="7">
        <f t="shared" si="1"/>
        <v>5144.8999999999987</v>
      </c>
    </row>
    <row r="22" spans="1:5" x14ac:dyDescent="0.3">
      <c r="A22" s="1">
        <v>1998</v>
      </c>
      <c r="B22" s="7">
        <f t="shared" si="2"/>
        <v>4681.5999999999985</v>
      </c>
      <c r="D22" s="1">
        <v>520</v>
      </c>
      <c r="E22" s="7">
        <f t="shared" si="1"/>
        <v>5201.5999999999985</v>
      </c>
    </row>
    <row r="23" spans="1:5" x14ac:dyDescent="0.3">
      <c r="A23" s="1">
        <v>1999</v>
      </c>
      <c r="B23" s="7">
        <f t="shared" si="2"/>
        <v>4738.2999999999984</v>
      </c>
      <c r="D23" s="1">
        <v>520</v>
      </c>
      <c r="E23" s="7">
        <f t="shared" si="1"/>
        <v>5258.2999999999984</v>
      </c>
    </row>
    <row r="24" spans="1:5" x14ac:dyDescent="0.3">
      <c r="A24" s="1">
        <v>2000</v>
      </c>
      <c r="B24" s="7">
        <f>J9</f>
        <v>4795</v>
      </c>
      <c r="C24" s="1">
        <f>B34-B24</f>
        <v>328</v>
      </c>
      <c r="D24" s="1">
        <v>520</v>
      </c>
      <c r="E24" s="7">
        <f t="shared" si="1"/>
        <v>5315</v>
      </c>
    </row>
    <row r="25" spans="1:5" x14ac:dyDescent="0.3">
      <c r="A25" s="1">
        <v>2001</v>
      </c>
      <c r="B25" s="7">
        <f t="shared" ref="B25:B33" si="3">B24+$C$24/10</f>
        <v>4827.8</v>
      </c>
      <c r="D25" s="1">
        <v>520</v>
      </c>
      <c r="E25" s="7">
        <f t="shared" si="1"/>
        <v>5347.8</v>
      </c>
    </row>
    <row r="26" spans="1:5" x14ac:dyDescent="0.3">
      <c r="A26" s="1">
        <v>2002</v>
      </c>
      <c r="B26" s="7">
        <f t="shared" si="3"/>
        <v>4860.6000000000004</v>
      </c>
      <c r="D26" s="1">
        <v>520</v>
      </c>
      <c r="E26" s="7">
        <f t="shared" si="1"/>
        <v>5380.6</v>
      </c>
    </row>
    <row r="27" spans="1:5" x14ac:dyDescent="0.3">
      <c r="A27" s="1">
        <v>2003</v>
      </c>
      <c r="B27" s="7">
        <f t="shared" si="3"/>
        <v>4893.4000000000005</v>
      </c>
      <c r="D27" s="1">
        <v>520</v>
      </c>
      <c r="E27" s="7">
        <f t="shared" si="1"/>
        <v>5413.4000000000005</v>
      </c>
    </row>
    <row r="28" spans="1:5" x14ac:dyDescent="0.3">
      <c r="A28" s="1">
        <v>2004</v>
      </c>
      <c r="B28" s="7">
        <f t="shared" si="3"/>
        <v>4926.2000000000007</v>
      </c>
      <c r="D28" s="1">
        <v>520</v>
      </c>
      <c r="E28" s="7">
        <f t="shared" si="1"/>
        <v>5446.2000000000007</v>
      </c>
    </row>
    <row r="29" spans="1:5" x14ac:dyDescent="0.3">
      <c r="A29" s="1">
        <v>2005</v>
      </c>
      <c r="B29" s="7">
        <f t="shared" si="3"/>
        <v>4959.0000000000009</v>
      </c>
      <c r="D29" s="1">
        <v>520</v>
      </c>
      <c r="E29" s="7">
        <f t="shared" si="1"/>
        <v>5479.0000000000009</v>
      </c>
    </row>
    <row r="30" spans="1:5" x14ac:dyDescent="0.3">
      <c r="A30" s="1">
        <v>2006</v>
      </c>
      <c r="B30" s="7">
        <f t="shared" si="3"/>
        <v>4991.8000000000011</v>
      </c>
      <c r="D30" s="1">
        <v>520</v>
      </c>
      <c r="E30" s="7">
        <f t="shared" si="1"/>
        <v>5511.8000000000011</v>
      </c>
    </row>
    <row r="31" spans="1:5" x14ac:dyDescent="0.3">
      <c r="A31" s="1">
        <v>2007</v>
      </c>
      <c r="B31" s="7">
        <f t="shared" si="3"/>
        <v>5024.6000000000013</v>
      </c>
      <c r="D31" s="1">
        <v>520</v>
      </c>
      <c r="E31" s="7">
        <f t="shared" si="1"/>
        <v>5544.6000000000013</v>
      </c>
    </row>
    <row r="32" spans="1:5" x14ac:dyDescent="0.3">
      <c r="A32" s="1">
        <v>2008</v>
      </c>
      <c r="B32" s="7">
        <f t="shared" si="3"/>
        <v>5057.4000000000015</v>
      </c>
      <c r="D32" s="1">
        <v>520</v>
      </c>
      <c r="E32" s="7">
        <f t="shared" si="1"/>
        <v>5577.4000000000015</v>
      </c>
    </row>
    <row r="33" spans="1:5" x14ac:dyDescent="0.3">
      <c r="A33" s="1">
        <v>2009</v>
      </c>
      <c r="B33" s="7">
        <f t="shared" si="3"/>
        <v>5090.2000000000016</v>
      </c>
      <c r="D33" s="1">
        <v>520</v>
      </c>
      <c r="E33" s="7">
        <f t="shared" si="1"/>
        <v>5610.2000000000016</v>
      </c>
    </row>
    <row r="34" spans="1:5" x14ac:dyDescent="0.3">
      <c r="A34" s="1">
        <v>2010</v>
      </c>
      <c r="B34" s="7">
        <f>J10</f>
        <v>5123</v>
      </c>
      <c r="D34" s="1">
        <v>520</v>
      </c>
      <c r="E34" s="7">
        <f t="shared" si="1"/>
        <v>5643</v>
      </c>
    </row>
    <row r="45" spans="1:5" x14ac:dyDescent="0.3">
      <c r="E45" s="3"/>
    </row>
    <row r="46" spans="1:5" x14ac:dyDescent="0.3">
      <c r="E46" s="3"/>
    </row>
    <row r="47" spans="1:5" x14ac:dyDescent="0.3">
      <c r="E47" s="3"/>
    </row>
    <row r="48" spans="1:5" x14ac:dyDescent="0.3">
      <c r="E48" s="3"/>
    </row>
    <row r="49" spans="5:5" x14ac:dyDescent="0.3">
      <c r="E49" s="3"/>
    </row>
    <row r="50" spans="5:5" x14ac:dyDescent="0.3">
      <c r="E50" s="3"/>
    </row>
    <row r="51" spans="5:5" x14ac:dyDescent="0.3">
      <c r="E51" s="3"/>
    </row>
    <row r="52" spans="5:5" x14ac:dyDescent="0.3">
      <c r="E52" s="3"/>
    </row>
    <row r="53" spans="5:5" x14ac:dyDescent="0.3">
      <c r="E53" s="3"/>
    </row>
    <row r="54" spans="5:5" x14ac:dyDescent="0.3">
      <c r="E54" s="3"/>
    </row>
    <row r="55" spans="5:5" x14ac:dyDescent="0.3">
      <c r="E55" s="3"/>
    </row>
    <row r="56" spans="5:5" x14ac:dyDescent="0.3">
      <c r="E56" s="3"/>
    </row>
    <row r="57" spans="5:5" x14ac:dyDescent="0.3">
      <c r="E57" s="3"/>
    </row>
    <row r="58" spans="5:5" x14ac:dyDescent="0.3">
      <c r="E58" s="3"/>
    </row>
    <row r="59" spans="5:5" x14ac:dyDescent="0.3">
      <c r="E59" s="3"/>
    </row>
    <row r="60" spans="5:5" x14ac:dyDescent="0.3">
      <c r="E60" s="3"/>
    </row>
    <row r="61" spans="5:5" x14ac:dyDescent="0.3">
      <c r="E61" s="3"/>
    </row>
    <row r="62" spans="5:5" x14ac:dyDescent="0.3">
      <c r="E62" s="3"/>
    </row>
    <row r="63" spans="5:5" x14ac:dyDescent="0.3">
      <c r="E63" s="3"/>
    </row>
    <row r="64" spans="5:5" x14ac:dyDescent="0.3">
      <c r="E64" s="3"/>
    </row>
    <row r="65" spans="5:5" x14ac:dyDescent="0.3">
      <c r="E65" s="3"/>
    </row>
    <row r="66" spans="5:5" x14ac:dyDescent="0.3">
      <c r="E66" s="3"/>
    </row>
    <row r="67" spans="5:5" x14ac:dyDescent="0.3">
      <c r="E67" s="3"/>
    </row>
    <row r="68" spans="5:5" x14ac:dyDescent="0.3">
      <c r="E68" s="3"/>
    </row>
    <row r="69" spans="5:5" x14ac:dyDescent="0.3">
      <c r="E69" s="3"/>
    </row>
    <row r="70" spans="5:5" x14ac:dyDescent="0.3">
      <c r="E70" s="3"/>
    </row>
    <row r="71" spans="5:5" x14ac:dyDescent="0.3">
      <c r="E71" s="3"/>
    </row>
    <row r="72" spans="5:5" x14ac:dyDescent="0.3">
      <c r="E72" s="3"/>
    </row>
    <row r="73" spans="5:5" x14ac:dyDescent="0.3">
      <c r="E73" s="3"/>
    </row>
    <row r="74" spans="5:5" x14ac:dyDescent="0.3">
      <c r="E74" s="3"/>
    </row>
    <row r="75" spans="5:5" x14ac:dyDescent="0.3">
      <c r="E75" s="3"/>
    </row>
    <row r="76" spans="5:5" x14ac:dyDescent="0.3">
      <c r="E76" s="3"/>
    </row>
    <row r="77" spans="5:5" x14ac:dyDescent="0.3">
      <c r="E77" s="3"/>
    </row>
    <row r="78" spans="5:5" x14ac:dyDescent="0.3">
      <c r="E78" s="3"/>
    </row>
    <row r="79" spans="5:5" x14ac:dyDescent="0.3">
      <c r="E79" s="3"/>
    </row>
    <row r="80" spans="5:5" x14ac:dyDescent="0.3">
      <c r="E80" s="3"/>
    </row>
    <row r="81" spans="5:5" x14ac:dyDescent="0.3">
      <c r="E81" s="3"/>
    </row>
    <row r="82" spans="5:5" x14ac:dyDescent="0.3">
      <c r="E82" s="3"/>
    </row>
    <row r="83" spans="5:5" x14ac:dyDescent="0.3">
      <c r="E83" s="3"/>
    </row>
    <row r="84" spans="5:5" x14ac:dyDescent="0.3">
      <c r="E84" s="3"/>
    </row>
    <row r="85" spans="5:5" x14ac:dyDescent="0.3">
      <c r="E85" s="3"/>
    </row>
    <row r="86" spans="5:5" x14ac:dyDescent="0.3">
      <c r="E86" s="3"/>
    </row>
    <row r="87" spans="5:5" x14ac:dyDescent="0.3">
      <c r="E87" s="3"/>
    </row>
    <row r="88" spans="5:5" x14ac:dyDescent="0.3">
      <c r="E88" s="3"/>
    </row>
    <row r="89" spans="5:5" x14ac:dyDescent="0.3">
      <c r="E89" s="3"/>
    </row>
    <row r="90" spans="5:5" x14ac:dyDescent="0.3">
      <c r="E90" s="3"/>
    </row>
    <row r="91" spans="5:5" x14ac:dyDescent="0.3">
      <c r="E91" s="3"/>
    </row>
    <row r="92" spans="5:5" x14ac:dyDescent="0.3">
      <c r="E92" s="3"/>
    </row>
    <row r="93" spans="5:5" x14ac:dyDescent="0.3">
      <c r="E93" s="3"/>
    </row>
    <row r="94" spans="5:5" x14ac:dyDescent="0.3">
      <c r="E94" s="3"/>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E0AD5-765D-48C3-8933-74E821C38C2D}">
  <dimension ref="A1:I94"/>
  <sheetViews>
    <sheetView workbookViewId="0">
      <selection activeCell="I1" sqref="I1:I1048576"/>
    </sheetView>
  </sheetViews>
  <sheetFormatPr defaultRowHeight="14.4" x14ac:dyDescent="0.3"/>
  <cols>
    <col min="2" max="2" width="12.5546875" bestFit="1" customWidth="1"/>
    <col min="3" max="3" width="14.88671875" bestFit="1" customWidth="1"/>
    <col min="4" max="4" width="12.5546875" bestFit="1" customWidth="1"/>
    <col min="5" max="5" width="15.5546875" bestFit="1" customWidth="1"/>
    <col min="8" max="8" width="13.5546875" bestFit="1" customWidth="1"/>
    <col min="9" max="9" width="12.5546875" bestFit="1" customWidth="1"/>
  </cols>
  <sheetData>
    <row r="1" spans="1:9" x14ac:dyDescent="0.3">
      <c r="G1" s="5" t="s">
        <v>64</v>
      </c>
    </row>
    <row r="2" spans="1:9" x14ac:dyDescent="0.3">
      <c r="B2" s="1" t="s">
        <v>72</v>
      </c>
      <c r="C2" s="1" t="s">
        <v>96</v>
      </c>
      <c r="D2" s="1" t="s">
        <v>95</v>
      </c>
      <c r="E2" s="2" t="s">
        <v>34</v>
      </c>
      <c r="G2" s="17" t="s">
        <v>154</v>
      </c>
    </row>
    <row r="3" spans="1:9" x14ac:dyDescent="0.3">
      <c r="B3" s="24" t="s">
        <v>71</v>
      </c>
      <c r="C3" s="24" t="s">
        <v>71</v>
      </c>
      <c r="D3" s="24" t="s">
        <v>71</v>
      </c>
      <c r="E3" s="24" t="s">
        <v>71</v>
      </c>
    </row>
    <row r="4" spans="1:9" x14ac:dyDescent="0.3">
      <c r="A4" s="1">
        <v>1983</v>
      </c>
      <c r="B4" s="7">
        <f>H8</f>
        <v>3489</v>
      </c>
      <c r="C4" s="1">
        <f>B11-B4</f>
        <v>610</v>
      </c>
      <c r="D4" s="1">
        <v>520</v>
      </c>
      <c r="E4" s="7">
        <f>B4+D4</f>
        <v>4009</v>
      </c>
    </row>
    <row r="5" spans="1:9" x14ac:dyDescent="0.3">
      <c r="A5" s="1">
        <v>1984</v>
      </c>
      <c r="B5" s="7">
        <f t="shared" ref="B5:B10" si="0">B4+$C$4/7</f>
        <v>3576.1428571428573</v>
      </c>
      <c r="C5" s="1"/>
      <c r="D5" s="1">
        <v>520</v>
      </c>
      <c r="E5" s="7">
        <f t="shared" ref="E5:E61" si="1">B5+D5</f>
        <v>4096.1428571428569</v>
      </c>
    </row>
    <row r="6" spans="1:9" x14ac:dyDescent="0.3">
      <c r="A6" s="1">
        <v>1985</v>
      </c>
      <c r="B6" s="7">
        <f t="shared" si="0"/>
        <v>3663.2857142857147</v>
      </c>
      <c r="C6" s="1"/>
      <c r="D6" s="1">
        <v>520</v>
      </c>
      <c r="E6" s="7">
        <f t="shared" si="1"/>
        <v>4183.2857142857147</v>
      </c>
      <c r="H6" s="24" t="s">
        <v>72</v>
      </c>
      <c r="I6" s="24" t="s">
        <v>95</v>
      </c>
    </row>
    <row r="7" spans="1:9" x14ac:dyDescent="0.3">
      <c r="A7" s="1">
        <v>1986</v>
      </c>
      <c r="B7" s="7">
        <f t="shared" si="0"/>
        <v>3750.428571428572</v>
      </c>
      <c r="C7" s="1"/>
      <c r="D7" s="1">
        <v>520</v>
      </c>
      <c r="E7" s="7">
        <f t="shared" si="1"/>
        <v>4270.4285714285725</v>
      </c>
      <c r="G7" s="1"/>
      <c r="H7" t="s">
        <v>69</v>
      </c>
      <c r="I7" t="s">
        <v>71</v>
      </c>
    </row>
    <row r="8" spans="1:9" x14ac:dyDescent="0.3">
      <c r="A8" s="1">
        <v>1987</v>
      </c>
      <c r="B8" s="7">
        <f t="shared" si="0"/>
        <v>3837.5714285714294</v>
      </c>
      <c r="C8" s="1"/>
      <c r="D8" s="1">
        <v>520</v>
      </c>
      <c r="E8" s="7">
        <f t="shared" si="1"/>
        <v>4357.5714285714294</v>
      </c>
      <c r="G8" s="1">
        <v>1983</v>
      </c>
      <c r="H8" s="7">
        <v>3489</v>
      </c>
      <c r="I8" s="1">
        <v>520</v>
      </c>
    </row>
    <row r="9" spans="1:9" x14ac:dyDescent="0.3">
      <c r="A9" s="1">
        <v>1988</v>
      </c>
      <c r="B9" s="7">
        <f t="shared" si="0"/>
        <v>3924.7142857142867</v>
      </c>
      <c r="C9" s="1"/>
      <c r="D9" s="1">
        <v>520</v>
      </c>
      <c r="E9" s="7">
        <f t="shared" si="1"/>
        <v>4444.7142857142862</v>
      </c>
      <c r="G9" s="1">
        <v>1990</v>
      </c>
      <c r="H9" s="7">
        <v>4099</v>
      </c>
      <c r="I9" s="1">
        <v>520</v>
      </c>
    </row>
    <row r="10" spans="1:9" x14ac:dyDescent="0.3">
      <c r="A10" s="1">
        <v>1989</v>
      </c>
      <c r="B10" s="7">
        <f t="shared" si="0"/>
        <v>4011.857142857144</v>
      </c>
      <c r="C10" s="1"/>
      <c r="D10" s="1">
        <v>520</v>
      </c>
      <c r="E10" s="7">
        <f t="shared" si="1"/>
        <v>4531.857142857144</v>
      </c>
      <c r="G10" s="1">
        <v>2000</v>
      </c>
      <c r="H10" s="7">
        <v>4677</v>
      </c>
      <c r="I10" s="1">
        <v>520</v>
      </c>
    </row>
    <row r="11" spans="1:9" x14ac:dyDescent="0.3">
      <c r="A11" s="1">
        <v>1990</v>
      </c>
      <c r="B11" s="7">
        <f>H9</f>
        <v>4099</v>
      </c>
      <c r="C11" s="1">
        <f>B21-B11</f>
        <v>578</v>
      </c>
      <c r="D11" s="1">
        <v>520</v>
      </c>
      <c r="E11" s="7">
        <f t="shared" si="1"/>
        <v>4619</v>
      </c>
      <c r="G11" s="1">
        <v>2010</v>
      </c>
      <c r="H11" s="7">
        <v>4870</v>
      </c>
      <c r="I11" s="1">
        <v>520</v>
      </c>
    </row>
    <row r="12" spans="1:9" x14ac:dyDescent="0.3">
      <c r="A12" s="1">
        <v>1991</v>
      </c>
      <c r="B12" s="7">
        <f t="shared" ref="B12:B20" si="2">B11+$C$11/10</f>
        <v>4156.8</v>
      </c>
      <c r="C12" s="1"/>
      <c r="D12" s="1">
        <v>520</v>
      </c>
      <c r="E12" s="7">
        <f t="shared" si="1"/>
        <v>4676.8</v>
      </c>
      <c r="G12" s="1">
        <v>2020</v>
      </c>
      <c r="H12" s="7">
        <v>5005</v>
      </c>
      <c r="I12" s="1">
        <v>520</v>
      </c>
    </row>
    <row r="13" spans="1:9" x14ac:dyDescent="0.3">
      <c r="A13" s="1">
        <v>1992</v>
      </c>
      <c r="B13" s="7">
        <f t="shared" si="2"/>
        <v>4214.6000000000004</v>
      </c>
      <c r="C13" s="1"/>
      <c r="D13" s="1">
        <v>520</v>
      </c>
      <c r="E13" s="7">
        <f t="shared" si="1"/>
        <v>4734.6000000000004</v>
      </c>
      <c r="G13" s="1">
        <v>2030</v>
      </c>
      <c r="H13" s="7">
        <v>5099</v>
      </c>
      <c r="I13" s="1">
        <v>520</v>
      </c>
    </row>
    <row r="14" spans="1:9" x14ac:dyDescent="0.3">
      <c r="A14" s="1">
        <v>1993</v>
      </c>
      <c r="B14" s="7">
        <f t="shared" si="2"/>
        <v>4272.4000000000005</v>
      </c>
      <c r="C14" s="1"/>
      <c r="D14" s="1">
        <v>520</v>
      </c>
      <c r="E14" s="7">
        <f t="shared" si="1"/>
        <v>4792.4000000000005</v>
      </c>
      <c r="G14" s="1">
        <v>2040</v>
      </c>
      <c r="H14" s="7">
        <v>5280</v>
      </c>
      <c r="I14" s="1">
        <v>520</v>
      </c>
    </row>
    <row r="15" spans="1:9" x14ac:dyDescent="0.3">
      <c r="A15" s="1">
        <v>1994</v>
      </c>
      <c r="B15" s="7">
        <f t="shared" si="2"/>
        <v>4330.2000000000007</v>
      </c>
      <c r="C15" s="1"/>
      <c r="D15" s="1">
        <v>520</v>
      </c>
      <c r="E15" s="7">
        <f t="shared" si="1"/>
        <v>4850.2000000000007</v>
      </c>
    </row>
    <row r="16" spans="1:9" x14ac:dyDescent="0.3">
      <c r="A16" s="1">
        <v>1995</v>
      </c>
      <c r="B16" s="7">
        <f t="shared" si="2"/>
        <v>4388.0000000000009</v>
      </c>
      <c r="C16" s="1"/>
      <c r="D16" s="1">
        <v>520</v>
      </c>
      <c r="E16" s="7">
        <f t="shared" si="1"/>
        <v>4908.0000000000009</v>
      </c>
    </row>
    <row r="17" spans="1:7" x14ac:dyDescent="0.3">
      <c r="A17" s="1">
        <v>1996</v>
      </c>
      <c r="B17" s="7">
        <f t="shared" si="2"/>
        <v>4445.8000000000011</v>
      </c>
      <c r="C17" s="1"/>
      <c r="D17" s="1">
        <v>520</v>
      </c>
      <c r="E17" s="7">
        <f t="shared" si="1"/>
        <v>4965.8000000000011</v>
      </c>
    </row>
    <row r="18" spans="1:7" x14ac:dyDescent="0.3">
      <c r="A18" s="1">
        <v>1997</v>
      </c>
      <c r="B18" s="7">
        <f t="shared" si="2"/>
        <v>4503.6000000000013</v>
      </c>
      <c r="C18" s="1"/>
      <c r="D18" s="1">
        <v>520</v>
      </c>
      <c r="E18" s="7">
        <f t="shared" si="1"/>
        <v>5023.6000000000013</v>
      </c>
    </row>
    <row r="19" spans="1:7" x14ac:dyDescent="0.3">
      <c r="A19" s="1">
        <v>1998</v>
      </c>
      <c r="B19" s="7">
        <f t="shared" si="2"/>
        <v>4561.4000000000015</v>
      </c>
      <c r="C19" s="1"/>
      <c r="D19" s="1">
        <v>520</v>
      </c>
      <c r="E19" s="7">
        <f t="shared" si="1"/>
        <v>5081.4000000000015</v>
      </c>
      <c r="G19" s="5" t="s">
        <v>27</v>
      </c>
    </row>
    <row r="20" spans="1:7" x14ac:dyDescent="0.3">
      <c r="A20" s="1">
        <v>1999</v>
      </c>
      <c r="B20" s="7">
        <f t="shared" si="2"/>
        <v>4619.2000000000016</v>
      </c>
      <c r="C20" s="1"/>
      <c r="D20" s="1">
        <v>520</v>
      </c>
      <c r="E20" s="7">
        <f t="shared" si="1"/>
        <v>5139.2000000000016</v>
      </c>
    </row>
    <row r="21" spans="1:7" x14ac:dyDescent="0.3">
      <c r="A21" s="1">
        <v>2000</v>
      </c>
      <c r="B21" s="7">
        <f>H10</f>
        <v>4677</v>
      </c>
      <c r="C21" s="1">
        <f>B31-B21</f>
        <v>193</v>
      </c>
      <c r="D21" s="1">
        <v>520</v>
      </c>
      <c r="E21" s="7">
        <f t="shared" si="1"/>
        <v>5197</v>
      </c>
    </row>
    <row r="22" spans="1:7" x14ac:dyDescent="0.3">
      <c r="A22" s="1">
        <v>2001</v>
      </c>
      <c r="B22" s="7">
        <f t="shared" ref="B22:B30" si="3">B21+$C$21/10</f>
        <v>4696.3</v>
      </c>
      <c r="C22" s="1"/>
      <c r="D22" s="1">
        <v>520</v>
      </c>
      <c r="E22" s="7">
        <f t="shared" si="1"/>
        <v>5216.3</v>
      </c>
    </row>
    <row r="23" spans="1:7" x14ac:dyDescent="0.3">
      <c r="A23" s="1">
        <v>2002</v>
      </c>
      <c r="B23" s="7">
        <f t="shared" si="3"/>
        <v>4715.6000000000004</v>
      </c>
      <c r="C23" s="1"/>
      <c r="D23" s="1">
        <v>520</v>
      </c>
      <c r="E23" s="7">
        <f t="shared" si="1"/>
        <v>5235.6000000000004</v>
      </c>
    </row>
    <row r="24" spans="1:7" x14ac:dyDescent="0.3">
      <c r="A24" s="1">
        <v>2003</v>
      </c>
      <c r="B24" s="7">
        <f t="shared" si="3"/>
        <v>4734.9000000000005</v>
      </c>
      <c r="C24" s="1"/>
      <c r="D24" s="1">
        <v>520</v>
      </c>
      <c r="E24" s="7">
        <f t="shared" si="1"/>
        <v>5254.9000000000005</v>
      </c>
    </row>
    <row r="25" spans="1:7" x14ac:dyDescent="0.3">
      <c r="A25" s="1">
        <v>2004</v>
      </c>
      <c r="B25" s="7">
        <f t="shared" si="3"/>
        <v>4754.2000000000007</v>
      </c>
      <c r="C25" s="1"/>
      <c r="D25" s="1">
        <v>520</v>
      </c>
      <c r="E25" s="7">
        <f t="shared" si="1"/>
        <v>5274.2000000000007</v>
      </c>
    </row>
    <row r="26" spans="1:7" x14ac:dyDescent="0.3">
      <c r="A26" s="1">
        <v>2005</v>
      </c>
      <c r="B26" s="7">
        <f t="shared" si="3"/>
        <v>4773.5000000000009</v>
      </c>
      <c r="C26" s="1"/>
      <c r="D26" s="1">
        <v>520</v>
      </c>
      <c r="E26" s="7">
        <f t="shared" si="1"/>
        <v>5293.5000000000009</v>
      </c>
    </row>
    <row r="27" spans="1:7" x14ac:dyDescent="0.3">
      <c r="A27" s="1">
        <v>2006</v>
      </c>
      <c r="B27" s="7">
        <f t="shared" si="3"/>
        <v>4792.8000000000011</v>
      </c>
      <c r="C27" s="1"/>
      <c r="D27" s="1">
        <v>520</v>
      </c>
      <c r="E27" s="7">
        <f t="shared" si="1"/>
        <v>5312.8000000000011</v>
      </c>
    </row>
    <row r="28" spans="1:7" x14ac:dyDescent="0.3">
      <c r="A28" s="1">
        <v>2007</v>
      </c>
      <c r="B28" s="7">
        <f t="shared" si="3"/>
        <v>4812.1000000000013</v>
      </c>
      <c r="C28" s="1"/>
      <c r="D28" s="1">
        <v>520</v>
      </c>
      <c r="E28" s="7">
        <f t="shared" si="1"/>
        <v>5332.1000000000013</v>
      </c>
    </row>
    <row r="29" spans="1:7" x14ac:dyDescent="0.3">
      <c r="A29" s="1">
        <v>2008</v>
      </c>
      <c r="B29" s="7">
        <f t="shared" si="3"/>
        <v>4831.4000000000015</v>
      </c>
      <c r="C29" s="1"/>
      <c r="D29" s="1">
        <v>520</v>
      </c>
      <c r="E29" s="7">
        <f t="shared" si="1"/>
        <v>5351.4000000000015</v>
      </c>
    </row>
    <row r="30" spans="1:7" x14ac:dyDescent="0.3">
      <c r="A30" s="1">
        <v>2009</v>
      </c>
      <c r="B30" s="7">
        <f t="shared" si="3"/>
        <v>4850.7000000000016</v>
      </c>
      <c r="C30" s="1"/>
      <c r="D30" s="1">
        <v>520</v>
      </c>
      <c r="E30" s="7">
        <f t="shared" si="1"/>
        <v>5370.7000000000016</v>
      </c>
    </row>
    <row r="31" spans="1:7" x14ac:dyDescent="0.3">
      <c r="A31" s="1">
        <v>2010</v>
      </c>
      <c r="B31" s="7">
        <f>H11</f>
        <v>4870</v>
      </c>
      <c r="C31" s="1">
        <f>B41-B31</f>
        <v>135</v>
      </c>
      <c r="D31" s="1">
        <v>520</v>
      </c>
      <c r="E31" s="7">
        <f t="shared" si="1"/>
        <v>5390</v>
      </c>
    </row>
    <row r="32" spans="1:7" x14ac:dyDescent="0.3">
      <c r="A32" s="1">
        <v>2011</v>
      </c>
      <c r="B32" s="7">
        <f t="shared" ref="B32:B40" si="4">B31+$C$31/10</f>
        <v>4883.5</v>
      </c>
      <c r="C32" s="1"/>
      <c r="D32" s="1">
        <v>520</v>
      </c>
      <c r="E32" s="7">
        <f t="shared" si="1"/>
        <v>5403.5</v>
      </c>
    </row>
    <row r="33" spans="1:5" x14ac:dyDescent="0.3">
      <c r="A33" s="1">
        <v>2012</v>
      </c>
      <c r="B33" s="7">
        <f t="shared" si="4"/>
        <v>4897</v>
      </c>
      <c r="C33" s="1"/>
      <c r="D33" s="1">
        <v>520</v>
      </c>
      <c r="E33" s="7">
        <f t="shared" si="1"/>
        <v>5417</v>
      </c>
    </row>
    <row r="34" spans="1:5" x14ac:dyDescent="0.3">
      <c r="A34" s="1">
        <v>2013</v>
      </c>
      <c r="B34" s="7">
        <f t="shared" si="4"/>
        <v>4910.5</v>
      </c>
      <c r="C34" s="1"/>
      <c r="D34" s="1">
        <v>520</v>
      </c>
      <c r="E34" s="7">
        <f t="shared" si="1"/>
        <v>5430.5</v>
      </c>
    </row>
    <row r="35" spans="1:5" x14ac:dyDescent="0.3">
      <c r="A35" s="1">
        <v>2014</v>
      </c>
      <c r="B35" s="7">
        <f t="shared" si="4"/>
        <v>4924</v>
      </c>
      <c r="C35" s="1"/>
      <c r="D35" s="1">
        <v>520</v>
      </c>
      <c r="E35" s="7">
        <f t="shared" si="1"/>
        <v>5444</v>
      </c>
    </row>
    <row r="36" spans="1:5" x14ac:dyDescent="0.3">
      <c r="A36" s="1">
        <v>2015</v>
      </c>
      <c r="B36" s="7">
        <f t="shared" si="4"/>
        <v>4937.5</v>
      </c>
      <c r="C36" s="1"/>
      <c r="D36" s="1">
        <v>520</v>
      </c>
      <c r="E36" s="7">
        <f t="shared" si="1"/>
        <v>5457.5</v>
      </c>
    </row>
    <row r="37" spans="1:5" x14ac:dyDescent="0.3">
      <c r="A37" s="1">
        <v>2016</v>
      </c>
      <c r="B37" s="7">
        <f t="shared" si="4"/>
        <v>4951</v>
      </c>
      <c r="C37" s="1"/>
      <c r="D37" s="1">
        <v>520</v>
      </c>
      <c r="E37" s="7">
        <f t="shared" si="1"/>
        <v>5471</v>
      </c>
    </row>
    <row r="38" spans="1:5" x14ac:dyDescent="0.3">
      <c r="A38" s="1">
        <v>2017</v>
      </c>
      <c r="B38" s="7">
        <f t="shared" si="4"/>
        <v>4964.5</v>
      </c>
      <c r="C38" s="1"/>
      <c r="D38" s="1">
        <v>520</v>
      </c>
      <c r="E38" s="7">
        <f t="shared" si="1"/>
        <v>5484.5</v>
      </c>
    </row>
    <row r="39" spans="1:5" x14ac:dyDescent="0.3">
      <c r="A39" s="1">
        <v>2018</v>
      </c>
      <c r="B39" s="7">
        <f t="shared" si="4"/>
        <v>4978</v>
      </c>
      <c r="C39" s="1"/>
      <c r="D39" s="1">
        <v>520</v>
      </c>
      <c r="E39" s="7">
        <f t="shared" si="1"/>
        <v>5498</v>
      </c>
    </row>
    <row r="40" spans="1:5" x14ac:dyDescent="0.3">
      <c r="A40" s="1">
        <v>2019</v>
      </c>
      <c r="B40" s="7">
        <f t="shared" si="4"/>
        <v>4991.5</v>
      </c>
      <c r="C40" s="1"/>
      <c r="D40" s="1">
        <v>520</v>
      </c>
      <c r="E40" s="7">
        <f t="shared" si="1"/>
        <v>5511.5</v>
      </c>
    </row>
    <row r="41" spans="1:5" x14ac:dyDescent="0.3">
      <c r="A41" s="1">
        <v>2020</v>
      </c>
      <c r="B41" s="7">
        <f>H12</f>
        <v>5005</v>
      </c>
      <c r="C41" s="1">
        <f>B51-B41</f>
        <v>94</v>
      </c>
      <c r="D41" s="1">
        <v>520</v>
      </c>
      <c r="E41" s="7">
        <f t="shared" si="1"/>
        <v>5525</v>
      </c>
    </row>
    <row r="42" spans="1:5" x14ac:dyDescent="0.3">
      <c r="A42" s="1">
        <v>2021</v>
      </c>
      <c r="B42" s="7">
        <f t="shared" ref="B42:B50" si="5">B41+$C$41/10</f>
        <v>5014.3999999999996</v>
      </c>
      <c r="C42" s="1"/>
      <c r="D42" s="1">
        <v>520</v>
      </c>
      <c r="E42" s="7">
        <f t="shared" si="1"/>
        <v>5534.4</v>
      </c>
    </row>
    <row r="43" spans="1:5" x14ac:dyDescent="0.3">
      <c r="A43" s="1">
        <v>2022</v>
      </c>
      <c r="B43" s="7">
        <f t="shared" si="5"/>
        <v>5023.7999999999993</v>
      </c>
      <c r="C43" s="1"/>
      <c r="D43" s="1">
        <v>520</v>
      </c>
      <c r="E43" s="7">
        <f t="shared" si="1"/>
        <v>5543.7999999999993</v>
      </c>
    </row>
    <row r="44" spans="1:5" x14ac:dyDescent="0.3">
      <c r="A44" s="1">
        <v>2023</v>
      </c>
      <c r="B44" s="7">
        <f t="shared" si="5"/>
        <v>5033.1999999999989</v>
      </c>
      <c r="C44" s="1"/>
      <c r="D44" s="1">
        <v>520</v>
      </c>
      <c r="E44" s="7">
        <f t="shared" si="1"/>
        <v>5553.1999999999989</v>
      </c>
    </row>
    <row r="45" spans="1:5" x14ac:dyDescent="0.3">
      <c r="A45" s="1">
        <v>2024</v>
      </c>
      <c r="B45" s="7">
        <f t="shared" si="5"/>
        <v>5042.5999999999985</v>
      </c>
      <c r="C45" s="1"/>
      <c r="D45" s="1">
        <v>520</v>
      </c>
      <c r="E45" s="7">
        <f t="shared" si="1"/>
        <v>5562.5999999999985</v>
      </c>
    </row>
    <row r="46" spans="1:5" x14ac:dyDescent="0.3">
      <c r="A46" s="1">
        <v>2025</v>
      </c>
      <c r="B46" s="7">
        <f t="shared" si="5"/>
        <v>5051.9999999999982</v>
      </c>
      <c r="C46" s="1"/>
      <c r="D46" s="1">
        <v>520</v>
      </c>
      <c r="E46" s="7">
        <f t="shared" si="1"/>
        <v>5571.9999999999982</v>
      </c>
    </row>
    <row r="47" spans="1:5" x14ac:dyDescent="0.3">
      <c r="A47" s="1">
        <v>2026</v>
      </c>
      <c r="B47" s="7">
        <f t="shared" si="5"/>
        <v>5061.3999999999978</v>
      </c>
      <c r="C47" s="1"/>
      <c r="D47" s="1">
        <v>520</v>
      </c>
      <c r="E47" s="7">
        <f t="shared" si="1"/>
        <v>5581.3999999999978</v>
      </c>
    </row>
    <row r="48" spans="1:5" x14ac:dyDescent="0.3">
      <c r="A48" s="1">
        <v>2027</v>
      </c>
      <c r="B48" s="7">
        <f t="shared" si="5"/>
        <v>5070.7999999999975</v>
      </c>
      <c r="C48" s="1"/>
      <c r="D48" s="1">
        <v>520</v>
      </c>
      <c r="E48" s="7">
        <f t="shared" si="1"/>
        <v>5590.7999999999975</v>
      </c>
    </row>
    <row r="49" spans="1:5" x14ac:dyDescent="0.3">
      <c r="A49" s="1">
        <v>2028</v>
      </c>
      <c r="B49" s="7">
        <f t="shared" si="5"/>
        <v>5080.1999999999971</v>
      </c>
      <c r="C49" s="1"/>
      <c r="D49" s="1">
        <v>520</v>
      </c>
      <c r="E49" s="7">
        <f t="shared" si="1"/>
        <v>5600.1999999999971</v>
      </c>
    </row>
    <row r="50" spans="1:5" x14ac:dyDescent="0.3">
      <c r="A50" s="1">
        <v>2029</v>
      </c>
      <c r="B50" s="7">
        <f t="shared" si="5"/>
        <v>5089.5999999999967</v>
      </c>
      <c r="C50" s="1"/>
      <c r="D50" s="1">
        <v>520</v>
      </c>
      <c r="E50" s="7">
        <f t="shared" si="1"/>
        <v>5609.5999999999967</v>
      </c>
    </row>
    <row r="51" spans="1:5" x14ac:dyDescent="0.3">
      <c r="A51" s="1">
        <v>2030</v>
      </c>
      <c r="B51" s="7">
        <f>H13</f>
        <v>5099</v>
      </c>
      <c r="C51" s="1">
        <f>B61-B51</f>
        <v>181</v>
      </c>
      <c r="D51" s="1">
        <v>520</v>
      </c>
      <c r="E51" s="7">
        <f t="shared" si="1"/>
        <v>5619</v>
      </c>
    </row>
    <row r="52" spans="1:5" x14ac:dyDescent="0.3">
      <c r="A52" s="1">
        <v>2031</v>
      </c>
      <c r="B52" s="7">
        <f t="shared" ref="B52:B60" si="6">B51+$C$51/10</f>
        <v>5117.1000000000004</v>
      </c>
      <c r="C52" s="1"/>
      <c r="D52" s="1">
        <v>520</v>
      </c>
      <c r="E52" s="7">
        <f t="shared" si="1"/>
        <v>5637.1</v>
      </c>
    </row>
    <row r="53" spans="1:5" x14ac:dyDescent="0.3">
      <c r="A53" s="1">
        <v>2032</v>
      </c>
      <c r="B53" s="7">
        <f t="shared" si="6"/>
        <v>5135.2000000000007</v>
      </c>
      <c r="C53" s="1"/>
      <c r="D53" s="1">
        <v>520</v>
      </c>
      <c r="E53" s="7">
        <f t="shared" si="1"/>
        <v>5655.2000000000007</v>
      </c>
    </row>
    <row r="54" spans="1:5" x14ac:dyDescent="0.3">
      <c r="A54" s="1">
        <v>2033</v>
      </c>
      <c r="B54" s="7">
        <f t="shared" si="6"/>
        <v>5153.3000000000011</v>
      </c>
      <c r="C54" s="1"/>
      <c r="D54" s="1">
        <v>520</v>
      </c>
      <c r="E54" s="7">
        <f t="shared" si="1"/>
        <v>5673.3000000000011</v>
      </c>
    </row>
    <row r="55" spans="1:5" x14ac:dyDescent="0.3">
      <c r="A55" s="1">
        <v>2034</v>
      </c>
      <c r="B55" s="7">
        <f t="shared" si="6"/>
        <v>5171.4000000000015</v>
      </c>
      <c r="C55" s="1"/>
      <c r="D55" s="1">
        <v>520</v>
      </c>
      <c r="E55" s="7">
        <f t="shared" si="1"/>
        <v>5691.4000000000015</v>
      </c>
    </row>
    <row r="56" spans="1:5" x14ac:dyDescent="0.3">
      <c r="A56" s="1">
        <v>2035</v>
      </c>
      <c r="B56" s="7">
        <f t="shared" si="6"/>
        <v>5189.5000000000018</v>
      </c>
      <c r="C56" s="1"/>
      <c r="D56" s="1">
        <v>520</v>
      </c>
      <c r="E56" s="7">
        <f t="shared" si="1"/>
        <v>5709.5000000000018</v>
      </c>
    </row>
    <row r="57" spans="1:5" x14ac:dyDescent="0.3">
      <c r="A57" s="1">
        <v>2036</v>
      </c>
      <c r="B57" s="7">
        <f t="shared" si="6"/>
        <v>5207.6000000000022</v>
      </c>
      <c r="C57" s="1"/>
      <c r="D57" s="1">
        <v>520</v>
      </c>
      <c r="E57" s="7">
        <f t="shared" si="1"/>
        <v>5727.6000000000022</v>
      </c>
    </row>
    <row r="58" spans="1:5" x14ac:dyDescent="0.3">
      <c r="A58" s="1">
        <v>2037</v>
      </c>
      <c r="B58" s="7">
        <f t="shared" si="6"/>
        <v>5225.7000000000025</v>
      </c>
      <c r="C58" s="1"/>
      <c r="D58" s="1">
        <v>520</v>
      </c>
      <c r="E58" s="7">
        <f t="shared" si="1"/>
        <v>5745.7000000000025</v>
      </c>
    </row>
    <row r="59" spans="1:5" x14ac:dyDescent="0.3">
      <c r="A59" s="1">
        <v>2038</v>
      </c>
      <c r="B59" s="7">
        <f t="shared" si="6"/>
        <v>5243.8000000000029</v>
      </c>
      <c r="C59" s="1"/>
      <c r="D59" s="1">
        <v>520</v>
      </c>
      <c r="E59" s="7">
        <f t="shared" si="1"/>
        <v>5763.8000000000029</v>
      </c>
    </row>
    <row r="60" spans="1:5" x14ac:dyDescent="0.3">
      <c r="A60" s="1">
        <v>2039</v>
      </c>
      <c r="B60" s="7">
        <f t="shared" si="6"/>
        <v>5261.9000000000033</v>
      </c>
      <c r="C60" s="1"/>
      <c r="D60" s="1">
        <v>520</v>
      </c>
      <c r="E60" s="7">
        <f t="shared" si="1"/>
        <v>5781.9000000000033</v>
      </c>
    </row>
    <row r="61" spans="1:5" x14ac:dyDescent="0.3">
      <c r="A61" s="1">
        <v>2040</v>
      </c>
      <c r="B61" s="7">
        <f>H14</f>
        <v>5280</v>
      </c>
      <c r="C61" s="1"/>
      <c r="D61" s="1">
        <v>520</v>
      </c>
      <c r="E61" s="7">
        <f t="shared" si="1"/>
        <v>5800</v>
      </c>
    </row>
    <row r="75" spans="1:1" x14ac:dyDescent="0.3">
      <c r="A75" s="1"/>
    </row>
    <row r="76" spans="1:1" x14ac:dyDescent="0.3">
      <c r="A76" s="1"/>
    </row>
    <row r="77" spans="1:1" x14ac:dyDescent="0.3">
      <c r="A77" s="1"/>
    </row>
    <row r="78" spans="1:1" x14ac:dyDescent="0.3">
      <c r="A78" s="1"/>
    </row>
    <row r="79" spans="1:1" x14ac:dyDescent="0.3">
      <c r="A79" s="1"/>
    </row>
    <row r="80" spans="1:1" x14ac:dyDescent="0.3">
      <c r="A80" s="1"/>
    </row>
    <row r="81" spans="1:1" x14ac:dyDescent="0.3">
      <c r="A81" s="1"/>
    </row>
    <row r="82" spans="1:1" x14ac:dyDescent="0.3">
      <c r="A82" s="1"/>
    </row>
    <row r="83" spans="1:1" x14ac:dyDescent="0.3">
      <c r="A83" s="1"/>
    </row>
    <row r="84" spans="1:1" x14ac:dyDescent="0.3">
      <c r="A84" s="1"/>
    </row>
    <row r="85" spans="1:1" x14ac:dyDescent="0.3">
      <c r="A85" s="1"/>
    </row>
    <row r="86" spans="1:1" x14ac:dyDescent="0.3">
      <c r="A86" s="1"/>
    </row>
    <row r="87" spans="1:1" x14ac:dyDescent="0.3">
      <c r="A87" s="1"/>
    </row>
    <row r="88" spans="1:1" x14ac:dyDescent="0.3">
      <c r="A88" s="1"/>
    </row>
    <row r="89" spans="1:1" x14ac:dyDescent="0.3">
      <c r="A89" s="1"/>
    </row>
    <row r="90" spans="1:1" x14ac:dyDescent="0.3">
      <c r="A90" s="1"/>
    </row>
    <row r="91" spans="1:1" x14ac:dyDescent="0.3">
      <c r="A91" s="1"/>
    </row>
    <row r="92" spans="1:1" x14ac:dyDescent="0.3">
      <c r="A92" s="1"/>
    </row>
    <row r="93" spans="1:1" x14ac:dyDescent="0.3">
      <c r="A93" s="1"/>
    </row>
    <row r="94" spans="1:1" x14ac:dyDescent="0.3">
      <c r="A94" s="1"/>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A40DF-0866-47B6-B050-3425248E9CA3}">
  <dimension ref="A1:Q219"/>
  <sheetViews>
    <sheetView workbookViewId="0">
      <selection activeCell="C58" sqref="C58"/>
    </sheetView>
  </sheetViews>
  <sheetFormatPr defaultRowHeight="13.8" x14ac:dyDescent="0.3"/>
  <cols>
    <col min="1" max="1" width="9" style="8" bestFit="1" customWidth="1"/>
    <col min="2" max="2" width="13.5546875" style="8" bestFit="1" customWidth="1"/>
    <col min="3" max="3" width="8.88671875" style="8"/>
    <col min="4" max="4" width="12.88671875" style="8" bestFit="1" customWidth="1"/>
    <col min="5" max="5" width="13.5546875" style="8" bestFit="1" customWidth="1"/>
    <col min="6" max="6" width="8.88671875" style="8"/>
    <col min="7" max="7" width="14" style="8" bestFit="1" customWidth="1"/>
    <col min="8" max="8" width="13.5546875" style="8" bestFit="1" customWidth="1"/>
    <col min="9" max="9" width="8.88671875" style="8"/>
    <col min="10" max="10" width="14" style="8" bestFit="1" customWidth="1"/>
    <col min="11" max="11" width="13.5546875" style="8" bestFit="1" customWidth="1"/>
    <col min="12" max="12" width="8.88671875" style="8"/>
    <col min="13" max="13" width="14.109375" style="8" bestFit="1" customWidth="1"/>
    <col min="14" max="14" width="13.5546875" style="8" bestFit="1" customWidth="1"/>
    <col min="15" max="15" width="8.88671875" style="8"/>
    <col min="16" max="16" width="14.109375" style="8" bestFit="1" customWidth="1"/>
    <col min="17" max="17" width="13.5546875" style="8" bestFit="1" customWidth="1"/>
    <col min="18" max="16384" width="8.88671875" style="8"/>
  </cols>
  <sheetData>
    <row r="1" spans="1:17" ht="14.4" x14ac:dyDescent="0.3">
      <c r="A1" s="22" t="s">
        <v>64</v>
      </c>
    </row>
    <row r="2" spans="1:17" x14ac:dyDescent="0.3">
      <c r="A2" s="30" t="s">
        <v>122</v>
      </c>
    </row>
    <row r="3" spans="1:17" x14ac:dyDescent="0.3">
      <c r="A3" s="30" t="s">
        <v>157</v>
      </c>
    </row>
    <row r="4" spans="1:17" x14ac:dyDescent="0.3">
      <c r="A4" s="30" t="s">
        <v>155</v>
      </c>
    </row>
    <row r="5" spans="1:17" x14ac:dyDescent="0.3">
      <c r="A5" s="30" t="s">
        <v>156</v>
      </c>
    </row>
    <row r="6" spans="1:17" ht="14.4" x14ac:dyDescent="0.3">
      <c r="A6" s="22"/>
    </row>
    <row r="7" spans="1:17" ht="14.4" x14ac:dyDescent="0.3">
      <c r="A7" s="10" t="s">
        <v>1</v>
      </c>
      <c r="B7" s="1" t="s">
        <v>35</v>
      </c>
      <c r="D7" s="10" t="s">
        <v>2</v>
      </c>
      <c r="E7" s="1" t="s">
        <v>35</v>
      </c>
      <c r="G7" s="10" t="s">
        <v>3</v>
      </c>
      <c r="H7" s="1" t="s">
        <v>35</v>
      </c>
      <c r="J7" s="8" t="s">
        <v>4</v>
      </c>
      <c r="K7" s="1" t="s">
        <v>35</v>
      </c>
      <c r="M7" s="10" t="s">
        <v>5</v>
      </c>
      <c r="N7" s="1" t="s">
        <v>35</v>
      </c>
      <c r="P7" s="10" t="s">
        <v>6</v>
      </c>
      <c r="Q7" s="1" t="s">
        <v>35</v>
      </c>
    </row>
    <row r="8" spans="1:17" x14ac:dyDescent="0.3">
      <c r="A8" s="23">
        <v>2011</v>
      </c>
      <c r="B8" s="8">
        <f>B63</f>
        <v>4703.1310788551136</v>
      </c>
      <c r="D8" s="23">
        <v>2011</v>
      </c>
      <c r="E8" s="8">
        <f>E63</f>
        <v>4601.0876788551141</v>
      </c>
      <c r="G8" s="23">
        <v>2011</v>
      </c>
      <c r="H8" s="8">
        <f>H63</f>
        <v>4704.7863915571252</v>
      </c>
      <c r="J8" s="23">
        <v>2011</v>
      </c>
      <c r="K8" s="8">
        <f>K63</f>
        <v>4704.5537915571249</v>
      </c>
      <c r="M8" s="23">
        <v>2011</v>
      </c>
      <c r="N8" s="8">
        <f>N63</f>
        <v>4703.2740788551137</v>
      </c>
      <c r="P8" s="23">
        <v>2011</v>
      </c>
      <c r="Q8" s="8">
        <f>Q63</f>
        <v>4704.0887915571257</v>
      </c>
    </row>
    <row r="9" spans="1:17" x14ac:dyDescent="0.3">
      <c r="A9" s="23">
        <v>2012</v>
      </c>
      <c r="B9" s="8">
        <f t="shared" ref="B9:B57" si="0">B64</f>
        <v>4713.4030118551145</v>
      </c>
      <c r="D9" s="23">
        <v>2012</v>
      </c>
      <c r="E9" s="8">
        <f t="shared" ref="E9:E57" si="1">E64</f>
        <v>4615.1059430200503</v>
      </c>
      <c r="G9" s="23">
        <v>2012</v>
      </c>
      <c r="H9" s="8">
        <f t="shared" ref="H9:H57" si="2">H64</f>
        <v>4720.4350535410558</v>
      </c>
      <c r="J9" s="23">
        <v>2012</v>
      </c>
      <c r="K9" s="8">
        <f t="shared" ref="K9:K57" si="3">K64</f>
        <v>4712.832906984906</v>
      </c>
      <c r="M9" s="23">
        <v>2012</v>
      </c>
      <c r="N9" s="8">
        <f t="shared" ref="N9:N57" si="4">N64</f>
        <v>4707.5445134509064</v>
      </c>
      <c r="P9" s="23">
        <v>2012</v>
      </c>
      <c r="Q9" s="8">
        <f t="shared" ref="Q9:Q57" si="5">Q64</f>
        <v>4711.7066085281394</v>
      </c>
    </row>
    <row r="10" spans="1:17" x14ac:dyDescent="0.3">
      <c r="A10" s="23">
        <v>2013</v>
      </c>
      <c r="B10" s="8">
        <f t="shared" si="0"/>
        <v>4723.6749448551145</v>
      </c>
      <c r="D10" s="23">
        <v>2013</v>
      </c>
      <c r="E10" s="8">
        <f t="shared" si="1"/>
        <v>4629.1242071849865</v>
      </c>
      <c r="G10" s="23">
        <v>2013</v>
      </c>
      <c r="H10" s="8">
        <f t="shared" si="2"/>
        <v>4735.5547571460793</v>
      </c>
      <c r="J10" s="23">
        <v>2013</v>
      </c>
      <c r="K10" s="8">
        <f t="shared" si="3"/>
        <v>4720.5830640337817</v>
      </c>
      <c r="M10" s="23">
        <v>2013</v>
      </c>
      <c r="N10" s="8">
        <f t="shared" si="4"/>
        <v>4711.8149480466973</v>
      </c>
      <c r="P10" s="23">
        <v>2013</v>
      </c>
      <c r="Q10" s="8">
        <f t="shared" si="5"/>
        <v>4718.7954671202478</v>
      </c>
    </row>
    <row r="11" spans="1:17" x14ac:dyDescent="0.3">
      <c r="A11" s="23">
        <v>2014</v>
      </c>
      <c r="B11" s="8">
        <f t="shared" si="0"/>
        <v>4733.9468778551154</v>
      </c>
      <c r="D11" s="23">
        <v>2014</v>
      </c>
      <c r="E11" s="8">
        <f t="shared" si="1"/>
        <v>4643.1424713499227</v>
      </c>
      <c r="G11" s="23">
        <v>2014</v>
      </c>
      <c r="H11" s="8">
        <f t="shared" si="2"/>
        <v>4750.6750607880931</v>
      </c>
      <c r="J11" s="23">
        <v>2014</v>
      </c>
      <c r="K11" s="8">
        <f t="shared" si="3"/>
        <v>4728.333821119646</v>
      </c>
      <c r="M11" s="23">
        <v>2014</v>
      </c>
      <c r="N11" s="8">
        <f t="shared" si="4"/>
        <v>4716.0853826424882</v>
      </c>
      <c r="P11" s="23">
        <v>2014</v>
      </c>
      <c r="Q11" s="8">
        <f t="shared" si="5"/>
        <v>4725.8849257493466</v>
      </c>
    </row>
    <row r="12" spans="1:17" x14ac:dyDescent="0.3">
      <c r="A12" s="23">
        <v>2015</v>
      </c>
      <c r="B12" s="8">
        <f t="shared" si="0"/>
        <v>4744.2188108551154</v>
      </c>
      <c r="D12" s="23">
        <v>2015</v>
      </c>
      <c r="E12" s="8">
        <f t="shared" si="1"/>
        <v>4657.160735514859</v>
      </c>
      <c r="G12" s="23">
        <v>2015</v>
      </c>
      <c r="H12" s="8">
        <f t="shared" si="2"/>
        <v>4765.7957932218642</v>
      </c>
      <c r="J12" s="23">
        <v>2015</v>
      </c>
      <c r="K12" s="8">
        <f t="shared" si="3"/>
        <v>4736.0850069972694</v>
      </c>
      <c r="M12" s="23">
        <v>2015</v>
      </c>
      <c r="N12" s="8">
        <f t="shared" si="4"/>
        <v>4720.3558172382782</v>
      </c>
      <c r="P12" s="23">
        <v>2015</v>
      </c>
      <c r="Q12" s="8">
        <f t="shared" si="5"/>
        <v>4732.9748131702017</v>
      </c>
    </row>
    <row r="13" spans="1:17" x14ac:dyDescent="0.3">
      <c r="A13" s="23">
        <v>2016</v>
      </c>
      <c r="B13" s="8">
        <f t="shared" si="0"/>
        <v>4768.8840938551148</v>
      </c>
      <c r="D13" s="23">
        <v>2016</v>
      </c>
      <c r="E13" s="8">
        <f t="shared" si="1"/>
        <v>4676.1028862638614</v>
      </c>
      <c r="G13" s="23">
        <v>2016</v>
      </c>
      <c r="H13" s="8">
        <f t="shared" si="2"/>
        <v>4792.9146825445432</v>
      </c>
      <c r="J13" s="23">
        <v>2016</v>
      </c>
      <c r="K13" s="8">
        <f t="shared" si="3"/>
        <v>4759.2183921164406</v>
      </c>
      <c r="M13" s="23">
        <v>2016</v>
      </c>
      <c r="N13" s="8">
        <f t="shared" si="4"/>
        <v>4731.9628172775729</v>
      </c>
      <c r="P13" s="23">
        <v>2016</v>
      </c>
      <c r="Q13" s="8">
        <f t="shared" si="5"/>
        <v>4761.432134093905</v>
      </c>
    </row>
    <row r="14" spans="1:17" x14ac:dyDescent="0.3">
      <c r="A14" s="23">
        <v>2017</v>
      </c>
      <c r="B14" s="8">
        <f t="shared" si="0"/>
        <v>4793.549376855115</v>
      </c>
      <c r="D14" s="23">
        <v>2017</v>
      </c>
      <c r="E14" s="8">
        <f t="shared" si="1"/>
        <v>4695.0450370128628</v>
      </c>
      <c r="G14" s="23">
        <v>2017</v>
      </c>
      <c r="H14" s="8">
        <f t="shared" si="2"/>
        <v>4820.0339566187185</v>
      </c>
      <c r="J14" s="23">
        <v>2017</v>
      </c>
      <c r="K14" s="8">
        <f t="shared" si="3"/>
        <v>4782.3521619871062</v>
      </c>
      <c r="M14" s="23">
        <v>2017</v>
      </c>
      <c r="N14" s="8">
        <f t="shared" si="4"/>
        <v>4743.5698173168648</v>
      </c>
      <c r="P14" s="23">
        <v>2017</v>
      </c>
      <c r="Q14" s="8">
        <f t="shared" si="5"/>
        <v>4789.8898397691019</v>
      </c>
    </row>
    <row r="15" spans="1:17" x14ac:dyDescent="0.3">
      <c r="A15" s="23">
        <v>2018</v>
      </c>
      <c r="B15" s="8">
        <f t="shared" si="0"/>
        <v>4818.2146598551144</v>
      </c>
      <c r="D15" s="23">
        <v>2018</v>
      </c>
      <c r="E15" s="8">
        <f t="shared" si="1"/>
        <v>4713.9871877618662</v>
      </c>
      <c r="G15" s="23">
        <v>2018</v>
      </c>
      <c r="H15" s="8">
        <f t="shared" si="2"/>
        <v>4847.1538840907342</v>
      </c>
      <c r="J15" s="23">
        <v>2018</v>
      </c>
      <c r="K15" s="8">
        <f t="shared" si="3"/>
        <v>4805.486585255615</v>
      </c>
      <c r="M15" s="23">
        <v>2018</v>
      </c>
      <c r="N15" s="8">
        <f t="shared" si="4"/>
        <v>4755.1768173561586</v>
      </c>
      <c r="P15" s="23">
        <v>2018</v>
      </c>
      <c r="Q15" s="8">
        <f t="shared" si="5"/>
        <v>4818.3481988421399</v>
      </c>
    </row>
    <row r="16" spans="1:17" x14ac:dyDescent="0.3">
      <c r="A16" s="23">
        <v>2019</v>
      </c>
      <c r="B16" s="8">
        <f t="shared" si="0"/>
        <v>4842.8799428551165</v>
      </c>
      <c r="D16" s="23">
        <v>2019</v>
      </c>
      <c r="E16" s="8">
        <f t="shared" si="1"/>
        <v>4732.9293385108704</v>
      </c>
      <c r="G16" s="23">
        <v>2019</v>
      </c>
      <c r="H16" s="8">
        <f t="shared" si="2"/>
        <v>4874.2738814304612</v>
      </c>
      <c r="J16" s="23">
        <v>2019</v>
      </c>
      <c r="K16" s="8">
        <f t="shared" si="3"/>
        <v>4828.6210783918341</v>
      </c>
      <c r="M16" s="23">
        <v>2019</v>
      </c>
      <c r="N16" s="8">
        <f t="shared" si="4"/>
        <v>4766.7838173954506</v>
      </c>
      <c r="P16" s="23">
        <v>2019</v>
      </c>
      <c r="Q16" s="8">
        <f t="shared" si="5"/>
        <v>4846.8066277828893</v>
      </c>
    </row>
    <row r="17" spans="1:17" x14ac:dyDescent="0.3">
      <c r="A17" s="23">
        <v>2020</v>
      </c>
      <c r="B17" s="8">
        <f t="shared" si="0"/>
        <v>4872.5452258551159</v>
      </c>
      <c r="D17" s="23">
        <v>2020</v>
      </c>
      <c r="E17" s="8">
        <f t="shared" si="1"/>
        <v>4756.8714892598728</v>
      </c>
      <c r="G17" s="23">
        <v>2020</v>
      </c>
      <c r="H17" s="8">
        <f t="shared" si="2"/>
        <v>4906.3929839435532</v>
      </c>
      <c r="J17" s="23">
        <v>2020</v>
      </c>
      <c r="K17" s="8">
        <f t="shared" si="3"/>
        <v>4856.7546767014164</v>
      </c>
      <c r="M17" s="23">
        <v>2020</v>
      </c>
      <c r="N17" s="8">
        <f t="shared" si="4"/>
        <v>4783.3908174347434</v>
      </c>
      <c r="P17" s="23">
        <v>2020</v>
      </c>
      <c r="Q17" s="8">
        <f t="shared" si="5"/>
        <v>4880.264161897001</v>
      </c>
    </row>
    <row r="18" spans="1:17" x14ac:dyDescent="0.3">
      <c r="A18" s="23">
        <v>2021</v>
      </c>
      <c r="B18" s="8">
        <f t="shared" si="0"/>
        <v>4896.0095088551152</v>
      </c>
      <c r="D18" s="23">
        <v>2021</v>
      </c>
      <c r="E18" s="8">
        <f t="shared" si="1"/>
        <v>4776.9368766003372</v>
      </c>
      <c r="G18" s="23">
        <v>2021</v>
      </c>
      <c r="H18" s="8">
        <f t="shared" si="2"/>
        <v>4935.2026065865757</v>
      </c>
      <c r="J18" s="23">
        <v>2021</v>
      </c>
      <c r="K18" s="8">
        <f t="shared" si="3"/>
        <v>4881.4787951409344</v>
      </c>
      <c r="M18" s="23">
        <v>2021</v>
      </c>
      <c r="N18" s="8">
        <f t="shared" si="4"/>
        <v>4796.2210540655024</v>
      </c>
      <c r="P18" s="23">
        <v>2021</v>
      </c>
      <c r="Q18" s="8">
        <f t="shared" si="5"/>
        <v>4910.3122161410511</v>
      </c>
    </row>
    <row r="19" spans="1:17" x14ac:dyDescent="0.3">
      <c r="A19" s="23">
        <v>2022</v>
      </c>
      <c r="B19" s="8">
        <f t="shared" si="0"/>
        <v>4919.4737918551145</v>
      </c>
      <c r="D19" s="23">
        <v>2022</v>
      </c>
      <c r="E19" s="8">
        <f t="shared" si="1"/>
        <v>4797.0022639408053</v>
      </c>
      <c r="G19" s="23">
        <v>2022</v>
      </c>
      <c r="H19" s="8">
        <f t="shared" si="2"/>
        <v>4964.0125662302835</v>
      </c>
      <c r="J19" s="23">
        <v>2022</v>
      </c>
      <c r="K19" s="8">
        <f t="shared" si="3"/>
        <v>4906.203250581133</v>
      </c>
      <c r="M19" s="23">
        <v>2022</v>
      </c>
      <c r="N19" s="8">
        <f t="shared" si="4"/>
        <v>4809.0512906962585</v>
      </c>
      <c r="P19" s="23">
        <v>2022</v>
      </c>
      <c r="Q19" s="8">
        <f t="shared" si="5"/>
        <v>4940.3606073857791</v>
      </c>
    </row>
    <row r="20" spans="1:17" x14ac:dyDescent="0.3">
      <c r="A20" s="23">
        <v>2023</v>
      </c>
      <c r="B20" s="8">
        <f t="shared" si="0"/>
        <v>4942.9380748551157</v>
      </c>
      <c r="D20" s="23">
        <v>2023</v>
      </c>
      <c r="E20" s="8">
        <f t="shared" si="1"/>
        <v>4817.0676512812715</v>
      </c>
      <c r="G20" s="23">
        <v>2023</v>
      </c>
      <c r="H20" s="8">
        <f t="shared" si="2"/>
        <v>4992.8225258739913</v>
      </c>
      <c r="J20" s="23">
        <v>2023</v>
      </c>
      <c r="K20" s="8">
        <f t="shared" si="3"/>
        <v>4930.9277060213326</v>
      </c>
      <c r="M20" s="23">
        <v>2023</v>
      </c>
      <c r="N20" s="8">
        <f t="shared" si="4"/>
        <v>4821.8815273270175</v>
      </c>
      <c r="P20" s="23">
        <v>2023</v>
      </c>
      <c r="Q20" s="8">
        <f t="shared" si="5"/>
        <v>4970.408998630508</v>
      </c>
    </row>
    <row r="21" spans="1:17" x14ac:dyDescent="0.3">
      <c r="A21" s="23">
        <v>2024</v>
      </c>
      <c r="B21" s="8">
        <f t="shared" si="0"/>
        <v>4966.402357855116</v>
      </c>
      <c r="D21" s="23">
        <v>2024</v>
      </c>
      <c r="E21" s="8">
        <f t="shared" si="1"/>
        <v>4837.1330386217396</v>
      </c>
      <c r="G21" s="23">
        <v>2024</v>
      </c>
      <c r="H21" s="8">
        <f t="shared" si="2"/>
        <v>5021.6324855176972</v>
      </c>
      <c r="J21" s="23">
        <v>2024</v>
      </c>
      <c r="K21" s="8">
        <f t="shared" si="3"/>
        <v>4955.6521614615322</v>
      </c>
      <c r="M21" s="23">
        <v>2024</v>
      </c>
      <c r="N21" s="8">
        <f t="shared" si="4"/>
        <v>4834.7117639577755</v>
      </c>
      <c r="P21" s="23">
        <v>2024</v>
      </c>
      <c r="Q21" s="8">
        <f t="shared" si="5"/>
        <v>5000.4573898752378</v>
      </c>
    </row>
    <row r="22" spans="1:17" x14ac:dyDescent="0.3">
      <c r="A22" s="23">
        <v>2025</v>
      </c>
      <c r="B22" s="8">
        <f t="shared" si="0"/>
        <v>4989.8666408551153</v>
      </c>
      <c r="D22" s="23">
        <v>2025</v>
      </c>
      <c r="E22" s="8">
        <f t="shared" si="1"/>
        <v>4857.1984259622059</v>
      </c>
      <c r="G22" s="23">
        <v>2025</v>
      </c>
      <c r="H22" s="8">
        <f t="shared" si="2"/>
        <v>5050.4424451624036</v>
      </c>
      <c r="J22" s="23">
        <v>2025</v>
      </c>
      <c r="K22" s="8">
        <f t="shared" si="3"/>
        <v>4980.3766169027313</v>
      </c>
      <c r="M22" s="23">
        <v>2025</v>
      </c>
      <c r="N22" s="8">
        <f t="shared" si="4"/>
        <v>4847.5420005885317</v>
      </c>
      <c r="P22" s="23">
        <v>2025</v>
      </c>
      <c r="Q22" s="8">
        <f t="shared" si="5"/>
        <v>5030.5057811209681</v>
      </c>
    </row>
    <row r="23" spans="1:17" x14ac:dyDescent="0.3">
      <c r="A23" s="23">
        <v>2026</v>
      </c>
      <c r="B23" s="8">
        <f t="shared" si="0"/>
        <v>5013.3309238551137</v>
      </c>
      <c r="D23" s="23">
        <v>2026</v>
      </c>
      <c r="E23" s="8">
        <f t="shared" si="1"/>
        <v>4877.2638133026712</v>
      </c>
      <c r="G23" s="23">
        <v>2026</v>
      </c>
      <c r="H23" s="8">
        <f t="shared" si="2"/>
        <v>5078.77976691811</v>
      </c>
      <c r="J23" s="23">
        <v>2026</v>
      </c>
      <c r="K23" s="8">
        <f t="shared" si="3"/>
        <v>5004.6284344549294</v>
      </c>
      <c r="M23" s="23">
        <v>2026</v>
      </c>
      <c r="N23" s="8">
        <f t="shared" si="4"/>
        <v>4860.3722372192897</v>
      </c>
      <c r="P23" s="23">
        <v>2026</v>
      </c>
      <c r="Q23" s="8">
        <f t="shared" si="5"/>
        <v>5060.0815344776966</v>
      </c>
    </row>
    <row r="24" spans="1:17" x14ac:dyDescent="0.3">
      <c r="A24" s="23">
        <v>2027</v>
      </c>
      <c r="B24" s="8">
        <f t="shared" si="0"/>
        <v>5036.7952068551149</v>
      </c>
      <c r="D24" s="23">
        <v>2027</v>
      </c>
      <c r="E24" s="8">
        <f t="shared" si="1"/>
        <v>4897.3292006431393</v>
      </c>
      <c r="G24" s="23">
        <v>2027</v>
      </c>
      <c r="H24" s="8">
        <f t="shared" si="2"/>
        <v>5107.1170886738182</v>
      </c>
      <c r="J24" s="23">
        <v>2027</v>
      </c>
      <c r="K24" s="8">
        <f t="shared" si="3"/>
        <v>5028.8802520071285</v>
      </c>
      <c r="M24" s="23">
        <v>2027</v>
      </c>
      <c r="N24" s="8">
        <f t="shared" si="4"/>
        <v>4873.2024738500468</v>
      </c>
      <c r="P24" s="23">
        <v>2027</v>
      </c>
      <c r="Q24" s="8">
        <f t="shared" si="5"/>
        <v>5089.6572878344277</v>
      </c>
    </row>
    <row r="25" spans="1:17" x14ac:dyDescent="0.3">
      <c r="A25" s="23">
        <v>2028</v>
      </c>
      <c r="B25" s="8">
        <f t="shared" si="0"/>
        <v>5060.259489855116</v>
      </c>
      <c r="D25" s="23">
        <v>2028</v>
      </c>
      <c r="E25" s="8">
        <f t="shared" si="1"/>
        <v>4917.3945879836065</v>
      </c>
      <c r="G25" s="23">
        <v>2028</v>
      </c>
      <c r="H25" s="8">
        <f t="shared" si="2"/>
        <v>5135.4544104295237</v>
      </c>
      <c r="J25" s="23">
        <v>2028</v>
      </c>
      <c r="K25" s="8">
        <f t="shared" si="3"/>
        <v>5053.1320695593258</v>
      </c>
      <c r="M25" s="23">
        <v>2028</v>
      </c>
      <c r="N25" s="8">
        <f t="shared" si="4"/>
        <v>4886.0327104808039</v>
      </c>
      <c r="P25" s="23">
        <v>2028</v>
      </c>
      <c r="Q25" s="8">
        <f t="shared" si="5"/>
        <v>5119.2330411911553</v>
      </c>
    </row>
    <row r="26" spans="1:17" x14ac:dyDescent="0.3">
      <c r="A26" s="23">
        <v>2029</v>
      </c>
      <c r="B26" s="8">
        <f t="shared" si="0"/>
        <v>5083.7237728551154</v>
      </c>
      <c r="D26" s="23">
        <v>2029</v>
      </c>
      <c r="E26" s="8">
        <f t="shared" si="1"/>
        <v>4937.4599753240736</v>
      </c>
      <c r="G26" s="23">
        <v>2029</v>
      </c>
      <c r="H26" s="8">
        <f t="shared" si="2"/>
        <v>5163.791732185231</v>
      </c>
      <c r="J26" s="23">
        <v>2029</v>
      </c>
      <c r="K26" s="8">
        <f t="shared" si="3"/>
        <v>5077.3838871115267</v>
      </c>
      <c r="M26" s="23">
        <v>2029</v>
      </c>
      <c r="N26" s="8">
        <f t="shared" si="4"/>
        <v>4898.862947111561</v>
      </c>
      <c r="P26" s="23">
        <v>2029</v>
      </c>
      <c r="Q26" s="8">
        <f t="shared" si="5"/>
        <v>5148.8087945478846</v>
      </c>
    </row>
    <row r="27" spans="1:17" x14ac:dyDescent="0.3">
      <c r="A27" s="23">
        <v>2030</v>
      </c>
      <c r="B27" s="8">
        <f t="shared" si="0"/>
        <v>5112.1880558551147</v>
      </c>
      <c r="D27" s="23">
        <v>2030</v>
      </c>
      <c r="E27" s="8">
        <f t="shared" si="1"/>
        <v>4957.5253626645399</v>
      </c>
      <c r="G27" s="23">
        <v>2030</v>
      </c>
      <c r="H27" s="8">
        <f t="shared" si="2"/>
        <v>5192.1290539409374</v>
      </c>
      <c r="J27" s="23">
        <v>2030</v>
      </c>
      <c r="K27" s="8">
        <f t="shared" si="3"/>
        <v>5101.6357046637231</v>
      </c>
      <c r="M27" s="23">
        <v>2030</v>
      </c>
      <c r="N27" s="8">
        <f t="shared" si="4"/>
        <v>4911.6931837423181</v>
      </c>
      <c r="P27" s="23">
        <v>2030</v>
      </c>
      <c r="Q27" s="8">
        <f t="shared" si="5"/>
        <v>5178.3845479046122</v>
      </c>
    </row>
    <row r="28" spans="1:17" x14ac:dyDescent="0.3">
      <c r="A28" s="23">
        <v>2031</v>
      </c>
      <c r="B28" s="8">
        <f t="shared" si="0"/>
        <v>5135.0023398551148</v>
      </c>
      <c r="D28" s="23">
        <v>2031</v>
      </c>
      <c r="E28" s="8">
        <f t="shared" si="1"/>
        <v>4976.451841654386</v>
      </c>
      <c r="G28" s="23">
        <v>2031</v>
      </c>
      <c r="H28" s="8">
        <f t="shared" si="2"/>
        <v>5219.6921397754395</v>
      </c>
      <c r="J28" s="23">
        <v>2031</v>
      </c>
      <c r="K28" s="8">
        <f t="shared" si="3"/>
        <v>5125.2612298153199</v>
      </c>
      <c r="M28" s="23">
        <v>2031</v>
      </c>
      <c r="N28" s="8">
        <f t="shared" si="4"/>
        <v>4923.2845120224556</v>
      </c>
      <c r="P28" s="23">
        <v>2031</v>
      </c>
      <c r="Q28" s="8">
        <f t="shared" si="5"/>
        <v>5207.3340088607401</v>
      </c>
    </row>
    <row r="29" spans="1:17" x14ac:dyDescent="0.3">
      <c r="A29" s="23">
        <v>2032</v>
      </c>
      <c r="B29" s="8">
        <f t="shared" si="0"/>
        <v>5157.8166238551148</v>
      </c>
      <c r="D29" s="23">
        <v>2032</v>
      </c>
      <c r="E29" s="8">
        <f t="shared" si="1"/>
        <v>4995.3783206442331</v>
      </c>
      <c r="G29" s="23">
        <v>2032</v>
      </c>
      <c r="H29" s="8">
        <f t="shared" si="2"/>
        <v>5247.2552256099416</v>
      </c>
      <c r="J29" s="23">
        <v>2032</v>
      </c>
      <c r="K29" s="8">
        <f t="shared" si="3"/>
        <v>5148.8867549669158</v>
      </c>
      <c r="M29" s="23">
        <v>2032</v>
      </c>
      <c r="N29" s="8">
        <f t="shared" si="4"/>
        <v>4934.8758403025922</v>
      </c>
      <c r="P29" s="23">
        <v>2032</v>
      </c>
      <c r="Q29" s="8">
        <f t="shared" si="5"/>
        <v>5236.2834698168663</v>
      </c>
    </row>
    <row r="30" spans="1:17" x14ac:dyDescent="0.3">
      <c r="A30" s="23">
        <v>2033</v>
      </c>
      <c r="B30" s="8">
        <f t="shared" si="0"/>
        <v>5180.6309078551158</v>
      </c>
      <c r="D30" s="23">
        <v>2033</v>
      </c>
      <c r="E30" s="8">
        <f t="shared" si="1"/>
        <v>5014.3047996340783</v>
      </c>
      <c r="G30" s="23">
        <v>2033</v>
      </c>
      <c r="H30" s="8">
        <f t="shared" si="2"/>
        <v>5274.8183114444437</v>
      </c>
      <c r="J30" s="23">
        <v>2033</v>
      </c>
      <c r="K30" s="8">
        <f t="shared" si="3"/>
        <v>5172.5122801185098</v>
      </c>
      <c r="M30" s="23">
        <v>2033</v>
      </c>
      <c r="N30" s="8">
        <f t="shared" si="4"/>
        <v>4946.4671685827279</v>
      </c>
      <c r="P30" s="23">
        <v>2033</v>
      </c>
      <c r="Q30" s="8">
        <f t="shared" si="5"/>
        <v>5265.2329307729906</v>
      </c>
    </row>
    <row r="31" spans="1:17" x14ac:dyDescent="0.3">
      <c r="A31" s="23">
        <v>2034</v>
      </c>
      <c r="B31" s="8">
        <f t="shared" si="0"/>
        <v>5203.4451918551158</v>
      </c>
      <c r="D31" s="23">
        <v>2034</v>
      </c>
      <c r="E31" s="8">
        <f t="shared" si="1"/>
        <v>5033.2312786239245</v>
      </c>
      <c r="G31" s="23">
        <v>2034</v>
      </c>
      <c r="H31" s="8">
        <f t="shared" si="2"/>
        <v>5302.3813972789449</v>
      </c>
      <c r="J31" s="23">
        <v>2034</v>
      </c>
      <c r="K31" s="8">
        <f t="shared" si="3"/>
        <v>5196.1378052701066</v>
      </c>
      <c r="M31" s="23">
        <v>2034</v>
      </c>
      <c r="N31" s="8">
        <f t="shared" si="4"/>
        <v>4958.0584968628655</v>
      </c>
      <c r="P31" s="23">
        <v>2034</v>
      </c>
      <c r="Q31" s="8">
        <f t="shared" si="5"/>
        <v>5294.1823917291194</v>
      </c>
    </row>
    <row r="32" spans="1:17" x14ac:dyDescent="0.3">
      <c r="A32" s="23">
        <v>2035</v>
      </c>
      <c r="B32" s="8">
        <f t="shared" si="0"/>
        <v>5226.2594758551149</v>
      </c>
      <c r="D32" s="23">
        <v>2035</v>
      </c>
      <c r="E32" s="8">
        <f t="shared" si="1"/>
        <v>5052.1577576137715</v>
      </c>
      <c r="G32" s="23">
        <v>2035</v>
      </c>
      <c r="H32" s="8">
        <f t="shared" si="2"/>
        <v>5329.9444831134469</v>
      </c>
      <c r="J32" s="23">
        <v>2035</v>
      </c>
      <c r="K32" s="8">
        <f t="shared" si="3"/>
        <v>5219.7633304216997</v>
      </c>
      <c r="M32" s="23">
        <v>2035</v>
      </c>
      <c r="N32" s="8">
        <f t="shared" si="4"/>
        <v>4969.6498251430003</v>
      </c>
      <c r="P32" s="23">
        <v>2035</v>
      </c>
      <c r="Q32" s="8">
        <f t="shared" si="5"/>
        <v>5323.1318526852447</v>
      </c>
    </row>
    <row r="33" spans="1:17" x14ac:dyDescent="0.3">
      <c r="A33" s="23">
        <v>2036</v>
      </c>
      <c r="B33" s="8">
        <f t="shared" si="0"/>
        <v>5242.0947098551151</v>
      </c>
      <c r="D33" s="23">
        <v>2036</v>
      </c>
      <c r="E33" s="8">
        <f t="shared" si="1"/>
        <v>5066.7333303701307</v>
      </c>
      <c r="G33" s="23">
        <v>2036</v>
      </c>
      <c r="H33" s="8">
        <f t="shared" si="2"/>
        <v>5369.7232493734955</v>
      </c>
      <c r="J33" s="23">
        <v>2036</v>
      </c>
      <c r="K33" s="8">
        <f t="shared" si="3"/>
        <v>5246.183367353171</v>
      </c>
      <c r="M33" s="23">
        <v>2036</v>
      </c>
      <c r="N33" s="8">
        <f t="shared" si="4"/>
        <v>4979.7071071301298</v>
      </c>
      <c r="P33" s="23">
        <v>2036</v>
      </c>
      <c r="Q33" s="8">
        <f t="shared" si="5"/>
        <v>5347.9725188778011</v>
      </c>
    </row>
    <row r="34" spans="1:17" x14ac:dyDescent="0.3">
      <c r="A34" s="23">
        <v>2037</v>
      </c>
      <c r="B34" s="8">
        <f t="shared" si="0"/>
        <v>5257.9299438551134</v>
      </c>
      <c r="D34" s="23">
        <v>2037</v>
      </c>
      <c r="E34" s="8">
        <f t="shared" si="1"/>
        <v>5081.3089031264899</v>
      </c>
      <c r="G34" s="23">
        <v>2037</v>
      </c>
      <c r="H34" s="8">
        <f t="shared" si="2"/>
        <v>5409.5020156335431</v>
      </c>
      <c r="J34" s="23">
        <v>2037</v>
      </c>
      <c r="K34" s="8">
        <f t="shared" si="3"/>
        <v>5272.6034042846404</v>
      </c>
      <c r="M34" s="23">
        <v>2037</v>
      </c>
      <c r="N34" s="8">
        <f t="shared" si="4"/>
        <v>4989.7643891172575</v>
      </c>
      <c r="P34" s="23">
        <v>2037</v>
      </c>
      <c r="Q34" s="8">
        <f t="shared" si="5"/>
        <v>5372.8131850703594</v>
      </c>
    </row>
    <row r="35" spans="1:17" x14ac:dyDescent="0.3">
      <c r="A35" s="23">
        <v>2038</v>
      </c>
      <c r="B35" s="8">
        <f t="shared" si="0"/>
        <v>5273.7651778551135</v>
      </c>
      <c r="D35" s="23">
        <v>2038</v>
      </c>
      <c r="E35" s="8">
        <f t="shared" si="1"/>
        <v>5095.8844758828509</v>
      </c>
      <c r="G35" s="23">
        <v>2038</v>
      </c>
      <c r="H35" s="8">
        <f t="shared" si="2"/>
        <v>5449.2807818935935</v>
      </c>
      <c r="J35" s="23">
        <v>2038</v>
      </c>
      <c r="K35" s="8">
        <f t="shared" si="3"/>
        <v>5299.0234412161089</v>
      </c>
      <c r="M35" s="23">
        <v>2038</v>
      </c>
      <c r="N35" s="8">
        <f t="shared" si="4"/>
        <v>4999.8216711043842</v>
      </c>
      <c r="P35" s="23">
        <v>2038</v>
      </c>
      <c r="Q35" s="8">
        <f t="shared" si="5"/>
        <v>5397.6538512629168</v>
      </c>
    </row>
    <row r="36" spans="1:17" x14ac:dyDescent="0.3">
      <c r="A36" s="23">
        <v>2039</v>
      </c>
      <c r="B36" s="8">
        <f t="shared" si="0"/>
        <v>5289.6004118551155</v>
      </c>
      <c r="D36" s="23">
        <v>2039</v>
      </c>
      <c r="E36" s="8">
        <f t="shared" si="1"/>
        <v>5110.4600486392128</v>
      </c>
      <c r="G36" s="23">
        <v>2039</v>
      </c>
      <c r="H36" s="8">
        <f t="shared" si="2"/>
        <v>5489.059548153642</v>
      </c>
      <c r="J36" s="23">
        <v>2039</v>
      </c>
      <c r="K36" s="8">
        <f t="shared" si="3"/>
        <v>5325.4434781475775</v>
      </c>
      <c r="M36" s="23">
        <v>2039</v>
      </c>
      <c r="N36" s="8">
        <f t="shared" si="4"/>
        <v>5009.8789530915137</v>
      </c>
      <c r="P36" s="23">
        <v>2039</v>
      </c>
      <c r="Q36" s="8">
        <f t="shared" si="5"/>
        <v>5422.4945174554741</v>
      </c>
    </row>
    <row r="37" spans="1:17" x14ac:dyDescent="0.3">
      <c r="A37" s="23">
        <v>2040</v>
      </c>
      <c r="B37" s="8">
        <f t="shared" si="0"/>
        <v>5305.4356458551147</v>
      </c>
      <c r="D37" s="23">
        <v>2040</v>
      </c>
      <c r="E37" s="8">
        <f t="shared" si="1"/>
        <v>5125.0356213955729</v>
      </c>
      <c r="G37" s="23">
        <v>2040</v>
      </c>
      <c r="H37" s="8">
        <f t="shared" si="2"/>
        <v>5528.8383144136924</v>
      </c>
      <c r="J37" s="23">
        <v>2040</v>
      </c>
      <c r="K37" s="8">
        <f t="shared" si="3"/>
        <v>5351.8635150790487</v>
      </c>
      <c r="M37" s="23">
        <v>2040</v>
      </c>
      <c r="N37" s="8">
        <f t="shared" si="4"/>
        <v>5019.9362350786414</v>
      </c>
      <c r="P37" s="23">
        <v>2040</v>
      </c>
      <c r="Q37" s="8">
        <f t="shared" si="5"/>
        <v>5447.3351836480324</v>
      </c>
    </row>
    <row r="38" spans="1:17" x14ac:dyDescent="0.3">
      <c r="A38" s="23">
        <v>2041</v>
      </c>
      <c r="B38" s="8">
        <f t="shared" si="0"/>
        <v>5319.6942458551148</v>
      </c>
      <c r="D38" s="23">
        <v>2041</v>
      </c>
      <c r="E38" s="8">
        <f t="shared" si="1"/>
        <v>5133.9818759970931</v>
      </c>
      <c r="G38" s="23">
        <v>2041</v>
      </c>
      <c r="H38" s="8">
        <f t="shared" si="2"/>
        <v>5564.1766199483154</v>
      </c>
      <c r="J38" s="23">
        <v>2041</v>
      </c>
      <c r="K38" s="8">
        <f t="shared" si="3"/>
        <v>5373.2365796396907</v>
      </c>
      <c r="M38" s="23">
        <v>2041</v>
      </c>
      <c r="N38" s="8">
        <f t="shared" si="4"/>
        <v>5027.8039989109284</v>
      </c>
      <c r="P38" s="23">
        <v>2041</v>
      </c>
      <c r="Q38" s="8">
        <f t="shared" si="5"/>
        <v>5471.3888774697616</v>
      </c>
    </row>
    <row r="39" spans="1:17" x14ac:dyDescent="0.3">
      <c r="A39" s="23">
        <v>2042</v>
      </c>
      <c r="B39" s="8">
        <f t="shared" si="0"/>
        <v>5333.9528458551149</v>
      </c>
      <c r="D39" s="23">
        <v>2042</v>
      </c>
      <c r="E39" s="8">
        <f t="shared" si="1"/>
        <v>5142.9281305986124</v>
      </c>
      <c r="G39" s="23">
        <v>2042</v>
      </c>
      <c r="H39" s="8">
        <f t="shared" si="2"/>
        <v>5599.5149254829412</v>
      </c>
      <c r="J39" s="23">
        <v>2042</v>
      </c>
      <c r="K39" s="8">
        <f t="shared" si="3"/>
        <v>5394.6096442003336</v>
      </c>
      <c r="M39" s="23">
        <v>2042</v>
      </c>
      <c r="N39" s="8">
        <f t="shared" si="4"/>
        <v>5035.6717627432154</v>
      </c>
      <c r="P39" s="23">
        <v>2042</v>
      </c>
      <c r="Q39" s="8">
        <f t="shared" si="5"/>
        <v>5495.4425712914936</v>
      </c>
    </row>
    <row r="40" spans="1:17" x14ac:dyDescent="0.3">
      <c r="A40" s="23">
        <v>2043</v>
      </c>
      <c r="B40" s="8">
        <f t="shared" si="0"/>
        <v>5348.211445855115</v>
      </c>
      <c r="D40" s="23">
        <v>2043</v>
      </c>
      <c r="E40" s="8">
        <f t="shared" si="1"/>
        <v>5151.8743852001317</v>
      </c>
      <c r="G40" s="23">
        <v>2043</v>
      </c>
      <c r="H40" s="8">
        <f t="shared" si="2"/>
        <v>5634.8532310175642</v>
      </c>
      <c r="J40" s="23">
        <v>2043</v>
      </c>
      <c r="K40" s="8">
        <f t="shared" si="3"/>
        <v>5415.9827087609765</v>
      </c>
      <c r="M40" s="23">
        <v>2043</v>
      </c>
      <c r="N40" s="8">
        <f t="shared" si="4"/>
        <v>5043.5395265755033</v>
      </c>
      <c r="P40" s="23">
        <v>2043</v>
      </c>
      <c r="Q40" s="8">
        <f t="shared" si="5"/>
        <v>5519.4962651132255</v>
      </c>
    </row>
    <row r="41" spans="1:17" x14ac:dyDescent="0.3">
      <c r="A41" s="23">
        <v>2044</v>
      </c>
      <c r="B41" s="8">
        <f t="shared" si="0"/>
        <v>5362.470045855116</v>
      </c>
      <c r="D41" s="23">
        <v>2044</v>
      </c>
      <c r="E41" s="8">
        <f t="shared" si="1"/>
        <v>5160.8206398016519</v>
      </c>
      <c r="G41" s="23">
        <v>2044</v>
      </c>
      <c r="H41" s="8">
        <f t="shared" si="2"/>
        <v>5670.19153655219</v>
      </c>
      <c r="J41" s="23">
        <v>2044</v>
      </c>
      <c r="K41" s="8">
        <f t="shared" si="3"/>
        <v>5437.3557733216185</v>
      </c>
      <c r="M41" s="23">
        <v>2044</v>
      </c>
      <c r="N41" s="8">
        <f t="shared" si="4"/>
        <v>5051.4072904077893</v>
      </c>
      <c r="P41" s="23">
        <v>2044</v>
      </c>
      <c r="Q41" s="8">
        <f t="shared" si="5"/>
        <v>5543.5499589349565</v>
      </c>
    </row>
    <row r="42" spans="1:17" x14ac:dyDescent="0.3">
      <c r="A42" s="23">
        <v>2045</v>
      </c>
      <c r="B42" s="8">
        <f t="shared" si="0"/>
        <v>5376.7286458551143</v>
      </c>
      <c r="D42" s="23">
        <v>2045</v>
      </c>
      <c r="E42" s="8">
        <f t="shared" si="1"/>
        <v>5169.766894403172</v>
      </c>
      <c r="G42" s="23">
        <v>2045</v>
      </c>
      <c r="H42" s="8">
        <f t="shared" si="2"/>
        <v>5705.529842086813</v>
      </c>
      <c r="J42" s="23">
        <v>2045</v>
      </c>
      <c r="K42" s="8">
        <f t="shared" si="3"/>
        <v>5458.7288378822623</v>
      </c>
      <c r="M42" s="23">
        <v>2045</v>
      </c>
      <c r="N42" s="8">
        <f t="shared" si="4"/>
        <v>5059.2750542400754</v>
      </c>
      <c r="P42" s="23">
        <v>2045</v>
      </c>
      <c r="Q42" s="8">
        <f t="shared" si="5"/>
        <v>5567.6036527566866</v>
      </c>
    </row>
    <row r="43" spans="1:17" x14ac:dyDescent="0.3">
      <c r="A43" s="23">
        <v>2046</v>
      </c>
      <c r="B43" s="8">
        <f t="shared" si="0"/>
        <v>5390.9872458551145</v>
      </c>
      <c r="D43" s="23">
        <v>2046</v>
      </c>
      <c r="E43" s="8">
        <f t="shared" si="1"/>
        <v>5178.7131490046913</v>
      </c>
      <c r="G43" s="23">
        <v>2046</v>
      </c>
      <c r="H43" s="8">
        <f t="shared" si="2"/>
        <v>5740.8681476214379</v>
      </c>
      <c r="J43" s="23">
        <v>2046</v>
      </c>
      <c r="K43" s="8">
        <f t="shared" si="3"/>
        <v>5480.1019024429061</v>
      </c>
      <c r="M43" s="23">
        <v>2046</v>
      </c>
      <c r="N43" s="8">
        <f t="shared" si="4"/>
        <v>5067.1428180723642</v>
      </c>
      <c r="P43" s="23">
        <v>2046</v>
      </c>
      <c r="Q43" s="8">
        <f t="shared" si="5"/>
        <v>5591.6573465784186</v>
      </c>
    </row>
    <row r="44" spans="1:17" x14ac:dyDescent="0.3">
      <c r="A44" s="23">
        <v>2047</v>
      </c>
      <c r="B44" s="8">
        <f t="shared" si="0"/>
        <v>5405.2458458551155</v>
      </c>
      <c r="D44" s="23">
        <v>2047</v>
      </c>
      <c r="E44" s="8">
        <f t="shared" si="1"/>
        <v>5187.6594036062106</v>
      </c>
      <c r="G44" s="23">
        <v>2047</v>
      </c>
      <c r="H44" s="8">
        <f t="shared" si="2"/>
        <v>5776.2064531560627</v>
      </c>
      <c r="J44" s="23">
        <v>2047</v>
      </c>
      <c r="K44" s="8">
        <f t="shared" si="3"/>
        <v>5501.4749670035508</v>
      </c>
      <c r="M44" s="23">
        <v>2047</v>
      </c>
      <c r="N44" s="8">
        <f t="shared" si="4"/>
        <v>5075.0105819046512</v>
      </c>
      <c r="P44" s="23">
        <v>2047</v>
      </c>
      <c r="Q44" s="8">
        <f t="shared" si="5"/>
        <v>5615.7110404001505</v>
      </c>
    </row>
    <row r="45" spans="1:17" x14ac:dyDescent="0.3">
      <c r="A45" s="23">
        <v>2048</v>
      </c>
      <c r="B45" s="8">
        <f t="shared" si="0"/>
        <v>5419.5044458551156</v>
      </c>
      <c r="D45" s="23">
        <v>2048</v>
      </c>
      <c r="E45" s="8">
        <f t="shared" si="1"/>
        <v>5196.6056582077299</v>
      </c>
      <c r="G45" s="23">
        <v>2048</v>
      </c>
      <c r="H45" s="8">
        <f t="shared" si="2"/>
        <v>5811.5447586906848</v>
      </c>
      <c r="J45" s="23">
        <v>2048</v>
      </c>
      <c r="K45" s="8">
        <f t="shared" si="3"/>
        <v>5522.8480315641918</v>
      </c>
      <c r="M45" s="23">
        <v>2048</v>
      </c>
      <c r="N45" s="8">
        <f t="shared" si="4"/>
        <v>5082.8783457369373</v>
      </c>
      <c r="P45" s="23">
        <v>2048</v>
      </c>
      <c r="Q45" s="8">
        <f t="shared" si="5"/>
        <v>5639.7647342218806</v>
      </c>
    </row>
    <row r="46" spans="1:17" x14ac:dyDescent="0.3">
      <c r="A46" s="23">
        <v>2049</v>
      </c>
      <c r="B46" s="8">
        <f t="shared" si="0"/>
        <v>5433.7630458551148</v>
      </c>
      <c r="D46" s="23">
        <v>2049</v>
      </c>
      <c r="E46" s="8">
        <f t="shared" si="1"/>
        <v>5205.5519128092501</v>
      </c>
      <c r="G46" s="23">
        <v>2049</v>
      </c>
      <c r="H46" s="8">
        <f t="shared" si="2"/>
        <v>5846.8830642253115</v>
      </c>
      <c r="J46" s="23">
        <v>2049</v>
      </c>
      <c r="K46" s="8">
        <f t="shared" si="3"/>
        <v>5544.2210961248347</v>
      </c>
      <c r="M46" s="23">
        <v>2049</v>
      </c>
      <c r="N46" s="8">
        <f t="shared" si="4"/>
        <v>5090.7461095692261</v>
      </c>
      <c r="P46" s="23">
        <v>2049</v>
      </c>
      <c r="Q46" s="8">
        <f t="shared" si="5"/>
        <v>5663.8184280436126</v>
      </c>
    </row>
    <row r="47" spans="1:17" x14ac:dyDescent="0.3">
      <c r="A47" s="23">
        <v>2050</v>
      </c>
      <c r="B47" s="8">
        <f t="shared" si="0"/>
        <v>5448.0216458551149</v>
      </c>
      <c r="D47" s="23">
        <v>2050</v>
      </c>
      <c r="E47" s="8">
        <f t="shared" si="1"/>
        <v>5214.4981674107685</v>
      </c>
      <c r="G47" s="23">
        <v>2050</v>
      </c>
      <c r="H47" s="8">
        <f t="shared" si="2"/>
        <v>5882.2213697599336</v>
      </c>
      <c r="J47" s="23">
        <v>2050</v>
      </c>
      <c r="K47" s="8">
        <f t="shared" si="3"/>
        <v>5565.5941606854776</v>
      </c>
      <c r="M47" s="23">
        <v>2050</v>
      </c>
      <c r="N47" s="8">
        <f t="shared" si="4"/>
        <v>5098.6138734015094</v>
      </c>
      <c r="P47" s="23">
        <v>2050</v>
      </c>
      <c r="Q47" s="8">
        <f t="shared" si="5"/>
        <v>5687.8721218653436</v>
      </c>
    </row>
    <row r="48" spans="1:17" x14ac:dyDescent="0.3">
      <c r="A48" s="23">
        <v>2051</v>
      </c>
      <c r="B48" s="8">
        <f t="shared" si="0"/>
        <v>5457.7702458551139</v>
      </c>
      <c r="D48" s="23">
        <v>2051</v>
      </c>
      <c r="E48" s="8">
        <f t="shared" si="1"/>
        <v>5220.0227094960937</v>
      </c>
      <c r="G48" s="23">
        <v>2051</v>
      </c>
      <c r="H48" s="8">
        <f t="shared" si="2"/>
        <v>5921.8670627783631</v>
      </c>
      <c r="J48" s="23">
        <v>2051</v>
      </c>
      <c r="K48" s="8">
        <f t="shared" si="3"/>
        <v>5591.4974036994281</v>
      </c>
      <c r="M48" s="23">
        <v>2051</v>
      </c>
      <c r="N48" s="8">
        <f t="shared" si="4"/>
        <v>5103.5599247176042</v>
      </c>
      <c r="P48" s="23">
        <v>2051</v>
      </c>
      <c r="Q48" s="8">
        <f t="shared" si="5"/>
        <v>5707.9359941403836</v>
      </c>
    </row>
    <row r="49" spans="1:17" x14ac:dyDescent="0.3">
      <c r="A49" s="23">
        <v>2052</v>
      </c>
      <c r="B49" s="8">
        <f t="shared" si="0"/>
        <v>5467.5188458551147</v>
      </c>
      <c r="D49" s="23">
        <v>2052</v>
      </c>
      <c r="E49" s="8">
        <f t="shared" si="1"/>
        <v>5225.5472515814208</v>
      </c>
      <c r="G49" s="23">
        <v>2052</v>
      </c>
      <c r="H49" s="8">
        <f t="shared" si="2"/>
        <v>5961.5127557967935</v>
      </c>
      <c r="J49" s="23">
        <v>2052</v>
      </c>
      <c r="K49" s="8">
        <f t="shared" si="3"/>
        <v>5617.4006467133795</v>
      </c>
      <c r="M49" s="23">
        <v>2052</v>
      </c>
      <c r="N49" s="8">
        <f t="shared" si="4"/>
        <v>5108.5059760336972</v>
      </c>
      <c r="P49" s="23">
        <v>2052</v>
      </c>
      <c r="Q49" s="8">
        <f t="shared" si="5"/>
        <v>5727.9998664154209</v>
      </c>
    </row>
    <row r="50" spans="1:17" x14ac:dyDescent="0.3">
      <c r="A50" s="23">
        <v>2053</v>
      </c>
      <c r="B50" s="8">
        <f t="shared" si="0"/>
        <v>5477.2674458551146</v>
      </c>
      <c r="D50" s="23">
        <v>2053</v>
      </c>
      <c r="E50" s="8">
        <f t="shared" si="1"/>
        <v>5231.0717936667443</v>
      </c>
      <c r="G50" s="23">
        <v>2053</v>
      </c>
      <c r="H50" s="8">
        <f t="shared" si="2"/>
        <v>6001.1584488152239</v>
      </c>
      <c r="J50" s="23">
        <v>2053</v>
      </c>
      <c r="K50" s="8">
        <f t="shared" si="3"/>
        <v>5643.3038897273309</v>
      </c>
      <c r="M50" s="23">
        <v>2053</v>
      </c>
      <c r="N50" s="8">
        <f t="shared" si="4"/>
        <v>5113.4520273497874</v>
      </c>
      <c r="P50" s="23">
        <v>2053</v>
      </c>
      <c r="Q50" s="8">
        <f t="shared" si="5"/>
        <v>5748.0637386904618</v>
      </c>
    </row>
    <row r="51" spans="1:17" x14ac:dyDescent="0.3">
      <c r="A51" s="23">
        <v>2054</v>
      </c>
      <c r="B51" s="8">
        <f t="shared" si="0"/>
        <v>5487.0160458551154</v>
      </c>
      <c r="D51" s="23">
        <v>2054</v>
      </c>
      <c r="E51" s="8">
        <f t="shared" si="1"/>
        <v>5236.5963357520695</v>
      </c>
      <c r="G51" s="23">
        <v>2054</v>
      </c>
      <c r="H51" s="8">
        <f t="shared" si="2"/>
        <v>6040.8041418336543</v>
      </c>
      <c r="J51" s="23">
        <v>2054</v>
      </c>
      <c r="K51" s="8">
        <f t="shared" si="3"/>
        <v>5669.2071327412841</v>
      </c>
      <c r="M51" s="23">
        <v>2054</v>
      </c>
      <c r="N51" s="8">
        <f t="shared" si="4"/>
        <v>5118.3980786658813</v>
      </c>
      <c r="P51" s="23">
        <v>2054</v>
      </c>
      <c r="Q51" s="8">
        <f t="shared" si="5"/>
        <v>5768.1276109655037</v>
      </c>
    </row>
    <row r="52" spans="1:17" x14ac:dyDescent="0.3">
      <c r="A52" s="23">
        <v>2055</v>
      </c>
      <c r="B52" s="8">
        <f t="shared" si="0"/>
        <v>5496.7646458551144</v>
      </c>
      <c r="D52" s="23">
        <v>2055</v>
      </c>
      <c r="E52" s="8">
        <f t="shared" si="1"/>
        <v>5242.1208778373948</v>
      </c>
      <c r="G52" s="23">
        <v>2055</v>
      </c>
      <c r="H52" s="8">
        <f t="shared" si="2"/>
        <v>6080.4498348520829</v>
      </c>
      <c r="J52" s="23">
        <v>2055</v>
      </c>
      <c r="K52" s="8">
        <f t="shared" si="3"/>
        <v>5695.1103757552355</v>
      </c>
      <c r="M52" s="23">
        <v>2055</v>
      </c>
      <c r="N52" s="8">
        <f t="shared" si="4"/>
        <v>5123.3441299819742</v>
      </c>
      <c r="P52" s="23">
        <v>2055</v>
      </c>
      <c r="Q52" s="8">
        <f t="shared" si="5"/>
        <v>5788.1914832405428</v>
      </c>
    </row>
    <row r="53" spans="1:17" x14ac:dyDescent="0.3">
      <c r="A53" s="23">
        <v>2056</v>
      </c>
      <c r="B53" s="8">
        <f t="shared" si="0"/>
        <v>5506.5132458551143</v>
      </c>
      <c r="D53" s="23">
        <v>2056</v>
      </c>
      <c r="E53" s="8">
        <f t="shared" si="1"/>
        <v>5247.6454199227201</v>
      </c>
      <c r="G53" s="23">
        <v>2056</v>
      </c>
      <c r="H53" s="8">
        <f t="shared" si="2"/>
        <v>6120.0955278705133</v>
      </c>
      <c r="J53" s="23">
        <v>2056</v>
      </c>
      <c r="K53" s="8">
        <f t="shared" si="3"/>
        <v>5721.013618769186</v>
      </c>
      <c r="M53" s="23">
        <v>2056</v>
      </c>
      <c r="N53" s="8">
        <f t="shared" si="4"/>
        <v>5128.2901812980663</v>
      </c>
      <c r="P53" s="23">
        <v>2056</v>
      </c>
      <c r="Q53" s="8">
        <f t="shared" si="5"/>
        <v>5808.25535551558</v>
      </c>
    </row>
    <row r="54" spans="1:17" x14ac:dyDescent="0.3">
      <c r="A54" s="23">
        <v>2057</v>
      </c>
      <c r="B54" s="8">
        <f t="shared" si="0"/>
        <v>5516.261845855116</v>
      </c>
      <c r="D54" s="23">
        <v>2057</v>
      </c>
      <c r="E54" s="8">
        <f t="shared" si="1"/>
        <v>5253.1699620080453</v>
      </c>
      <c r="G54" s="23">
        <v>2057</v>
      </c>
      <c r="H54" s="8">
        <f t="shared" si="2"/>
        <v>6159.7412208889427</v>
      </c>
      <c r="J54" s="23">
        <v>2057</v>
      </c>
      <c r="K54" s="8">
        <f t="shared" si="3"/>
        <v>5746.9168617831374</v>
      </c>
      <c r="M54" s="23">
        <v>2057</v>
      </c>
      <c r="N54" s="8">
        <f t="shared" si="4"/>
        <v>5133.2362326141592</v>
      </c>
      <c r="P54" s="23">
        <v>2057</v>
      </c>
      <c r="Q54" s="8">
        <f t="shared" si="5"/>
        <v>5828.3192277906228</v>
      </c>
    </row>
    <row r="55" spans="1:17" x14ac:dyDescent="0.3">
      <c r="A55" s="23">
        <v>2058</v>
      </c>
      <c r="B55" s="8">
        <f t="shared" si="0"/>
        <v>5526.0104458551159</v>
      </c>
      <c r="D55" s="23">
        <v>2058</v>
      </c>
      <c r="E55" s="8">
        <f t="shared" si="1"/>
        <v>5258.6945040933706</v>
      </c>
      <c r="G55" s="23">
        <v>2058</v>
      </c>
      <c r="H55" s="8">
        <f t="shared" si="2"/>
        <v>6199.3869139073731</v>
      </c>
      <c r="J55" s="23">
        <v>2058</v>
      </c>
      <c r="K55" s="8">
        <f t="shared" si="3"/>
        <v>5772.8201047970897</v>
      </c>
      <c r="M55" s="23">
        <v>2058</v>
      </c>
      <c r="N55" s="8">
        <f t="shared" si="4"/>
        <v>5138.1822839302531</v>
      </c>
      <c r="P55" s="23">
        <v>2058</v>
      </c>
      <c r="Q55" s="8">
        <f t="shared" si="5"/>
        <v>5848.3831000656619</v>
      </c>
    </row>
    <row r="56" spans="1:17" x14ac:dyDescent="0.3">
      <c r="A56" s="23">
        <v>2059</v>
      </c>
      <c r="B56" s="8">
        <f t="shared" si="0"/>
        <v>5535.7590458551149</v>
      </c>
      <c r="D56" s="23">
        <v>2059</v>
      </c>
      <c r="E56" s="8">
        <f t="shared" si="1"/>
        <v>5264.219046178695</v>
      </c>
      <c r="G56" s="23">
        <v>2059</v>
      </c>
      <c r="H56" s="8">
        <f t="shared" si="2"/>
        <v>6239.0326069258035</v>
      </c>
      <c r="J56" s="23">
        <v>2059</v>
      </c>
      <c r="K56" s="8">
        <f t="shared" si="3"/>
        <v>5798.723347811042</v>
      </c>
      <c r="M56" s="23">
        <v>2059</v>
      </c>
      <c r="N56" s="8">
        <f t="shared" si="4"/>
        <v>5143.1283352463461</v>
      </c>
      <c r="P56" s="23">
        <v>2059</v>
      </c>
      <c r="Q56" s="8">
        <f t="shared" si="5"/>
        <v>5868.4469723407028</v>
      </c>
    </row>
    <row r="57" spans="1:17" x14ac:dyDescent="0.3">
      <c r="A57" s="23">
        <v>2060</v>
      </c>
      <c r="B57" s="8">
        <f t="shared" si="0"/>
        <v>5545.5076458551139</v>
      </c>
      <c r="D57" s="23">
        <v>2060</v>
      </c>
      <c r="E57" s="8">
        <f t="shared" si="1"/>
        <v>5269.743588264022</v>
      </c>
      <c r="G57" s="23">
        <v>2060</v>
      </c>
      <c r="H57" s="8">
        <f t="shared" si="2"/>
        <v>6278.6782999442339</v>
      </c>
      <c r="J57" s="23">
        <v>2060</v>
      </c>
      <c r="K57" s="8">
        <f t="shared" si="3"/>
        <v>5824.6265908249934</v>
      </c>
      <c r="M57" s="23">
        <v>2060</v>
      </c>
      <c r="N57" s="8">
        <f t="shared" si="4"/>
        <v>5148.0743865624399</v>
      </c>
      <c r="P57" s="23">
        <v>2060</v>
      </c>
      <c r="Q57" s="8">
        <f t="shared" si="5"/>
        <v>5888.5108446157419</v>
      </c>
    </row>
    <row r="59" spans="1:17" x14ac:dyDescent="0.3">
      <c r="A59" s="13"/>
    </row>
    <row r="60" spans="1:17" x14ac:dyDescent="0.3">
      <c r="A60" s="13"/>
    </row>
    <row r="61" spans="1:17" ht="14.4" x14ac:dyDescent="0.3">
      <c r="A61" s="20" t="s">
        <v>158</v>
      </c>
      <c r="Q61" s="19"/>
    </row>
    <row r="62" spans="1:17" ht="14.4" x14ac:dyDescent="0.3">
      <c r="A62" s="10" t="s">
        <v>1</v>
      </c>
      <c r="B62" s="1" t="s">
        <v>35</v>
      </c>
      <c r="D62" s="10" t="s">
        <v>2</v>
      </c>
      <c r="E62" s="1" t="s">
        <v>35</v>
      </c>
      <c r="G62" s="10" t="s">
        <v>3</v>
      </c>
      <c r="H62" s="1" t="s">
        <v>35</v>
      </c>
      <c r="J62" s="8" t="s">
        <v>4</v>
      </c>
      <c r="K62" s="1" t="s">
        <v>35</v>
      </c>
      <c r="M62" s="10" t="s">
        <v>5</v>
      </c>
      <c r="N62" s="1" t="s">
        <v>35</v>
      </c>
      <c r="P62" s="10" t="s">
        <v>6</v>
      </c>
      <c r="Q62" s="1" t="s">
        <v>35</v>
      </c>
    </row>
    <row r="63" spans="1:17" x14ac:dyDescent="0.3">
      <c r="A63" s="23">
        <v>2011</v>
      </c>
      <c r="B63" s="8">
        <v>4703.1310788551136</v>
      </c>
      <c r="D63" s="23">
        <v>2011</v>
      </c>
      <c r="E63" s="8">
        <v>4601.0876788551141</v>
      </c>
      <c r="G63" s="23">
        <v>2011</v>
      </c>
      <c r="H63" s="8">
        <v>4704.7863915571252</v>
      </c>
      <c r="J63" s="23">
        <v>2011</v>
      </c>
      <c r="K63" s="8">
        <v>4704.5537915571249</v>
      </c>
      <c r="M63" s="23">
        <v>2011</v>
      </c>
      <c r="N63" s="8">
        <v>4703.2740788551137</v>
      </c>
      <c r="P63" s="23">
        <v>2011</v>
      </c>
      <c r="Q63" s="8">
        <v>4704.0887915571257</v>
      </c>
    </row>
    <row r="64" spans="1:17" x14ac:dyDescent="0.3">
      <c r="A64" s="23">
        <v>2012</v>
      </c>
      <c r="B64" s="8">
        <v>4713.4030118551145</v>
      </c>
      <c r="D64" s="23">
        <v>2012</v>
      </c>
      <c r="E64" s="8">
        <v>4615.1059430200503</v>
      </c>
      <c r="G64" s="23">
        <v>2012</v>
      </c>
      <c r="H64" s="8">
        <v>4720.4350535410558</v>
      </c>
      <c r="J64" s="23">
        <v>2012</v>
      </c>
      <c r="K64" s="8">
        <v>4712.832906984906</v>
      </c>
      <c r="M64" s="23">
        <v>2012</v>
      </c>
      <c r="N64" s="8">
        <v>4707.5445134509064</v>
      </c>
      <c r="P64" s="23">
        <v>2012</v>
      </c>
      <c r="Q64" s="8">
        <v>4711.7066085281394</v>
      </c>
    </row>
    <row r="65" spans="1:17" x14ac:dyDescent="0.3">
      <c r="A65" s="23">
        <v>2013</v>
      </c>
      <c r="B65" s="8">
        <v>4723.6749448551145</v>
      </c>
      <c r="D65" s="23">
        <v>2013</v>
      </c>
      <c r="E65" s="8">
        <v>4629.1242071849865</v>
      </c>
      <c r="G65" s="23">
        <v>2013</v>
      </c>
      <c r="H65" s="8">
        <v>4735.5547571460793</v>
      </c>
      <c r="J65" s="23">
        <v>2013</v>
      </c>
      <c r="K65" s="8">
        <v>4720.5830640337817</v>
      </c>
      <c r="M65" s="23">
        <v>2013</v>
      </c>
      <c r="N65" s="8">
        <v>4711.8149480466973</v>
      </c>
      <c r="P65" s="23">
        <v>2013</v>
      </c>
      <c r="Q65" s="8">
        <v>4718.7954671202478</v>
      </c>
    </row>
    <row r="66" spans="1:17" x14ac:dyDescent="0.3">
      <c r="A66" s="23">
        <v>2014</v>
      </c>
      <c r="B66" s="8">
        <v>4733.9468778551154</v>
      </c>
      <c r="D66" s="23">
        <v>2014</v>
      </c>
      <c r="E66" s="8">
        <v>4643.1424713499227</v>
      </c>
      <c r="G66" s="23">
        <v>2014</v>
      </c>
      <c r="H66" s="8">
        <v>4750.6750607880931</v>
      </c>
      <c r="J66" s="23">
        <v>2014</v>
      </c>
      <c r="K66" s="8">
        <v>4728.333821119646</v>
      </c>
      <c r="M66" s="23">
        <v>2014</v>
      </c>
      <c r="N66" s="8">
        <v>4716.0853826424882</v>
      </c>
      <c r="P66" s="23">
        <v>2014</v>
      </c>
      <c r="Q66" s="8">
        <v>4725.8849257493466</v>
      </c>
    </row>
    <row r="67" spans="1:17" x14ac:dyDescent="0.3">
      <c r="A67" s="23">
        <v>2015</v>
      </c>
      <c r="B67" s="8">
        <v>4744.2188108551154</v>
      </c>
      <c r="D67" s="23">
        <v>2015</v>
      </c>
      <c r="E67" s="8">
        <v>4657.160735514859</v>
      </c>
      <c r="G67" s="23">
        <v>2015</v>
      </c>
      <c r="H67" s="8">
        <v>4765.7957932218642</v>
      </c>
      <c r="J67" s="23">
        <v>2015</v>
      </c>
      <c r="K67" s="8">
        <v>4736.0850069972694</v>
      </c>
      <c r="M67" s="23">
        <v>2015</v>
      </c>
      <c r="N67" s="8">
        <v>4720.3558172382782</v>
      </c>
      <c r="P67" s="23">
        <v>2015</v>
      </c>
      <c r="Q67" s="8">
        <v>4732.9748131702017</v>
      </c>
    </row>
    <row r="68" spans="1:17" x14ac:dyDescent="0.3">
      <c r="A68" s="23">
        <v>2016</v>
      </c>
      <c r="B68" s="8">
        <v>4768.8840938551148</v>
      </c>
      <c r="D68" s="23">
        <v>2016</v>
      </c>
      <c r="E68" s="8">
        <v>4676.1028862638614</v>
      </c>
      <c r="G68" s="23">
        <v>2016</v>
      </c>
      <c r="H68" s="8">
        <v>4792.9146825445432</v>
      </c>
      <c r="J68" s="23">
        <v>2016</v>
      </c>
      <c r="K68" s="8">
        <v>4759.2183921164406</v>
      </c>
      <c r="M68" s="23">
        <v>2016</v>
      </c>
      <c r="N68" s="8">
        <v>4731.9628172775729</v>
      </c>
      <c r="P68" s="23">
        <v>2016</v>
      </c>
      <c r="Q68" s="8">
        <v>4761.432134093905</v>
      </c>
    </row>
    <row r="69" spans="1:17" x14ac:dyDescent="0.3">
      <c r="A69" s="23">
        <v>2017</v>
      </c>
      <c r="B69" s="8">
        <v>4793.549376855115</v>
      </c>
      <c r="D69" s="23">
        <v>2017</v>
      </c>
      <c r="E69" s="8">
        <v>4695.0450370128628</v>
      </c>
      <c r="G69" s="23">
        <v>2017</v>
      </c>
      <c r="H69" s="8">
        <v>4820.0339566187185</v>
      </c>
      <c r="J69" s="23">
        <v>2017</v>
      </c>
      <c r="K69" s="8">
        <v>4782.3521619871062</v>
      </c>
      <c r="M69" s="23">
        <v>2017</v>
      </c>
      <c r="N69" s="8">
        <v>4743.5698173168648</v>
      </c>
      <c r="P69" s="23">
        <v>2017</v>
      </c>
      <c r="Q69" s="8">
        <v>4789.8898397691019</v>
      </c>
    </row>
    <row r="70" spans="1:17" x14ac:dyDescent="0.3">
      <c r="A70" s="23">
        <v>2018</v>
      </c>
      <c r="B70" s="8">
        <v>4818.2146598551144</v>
      </c>
      <c r="D70" s="23">
        <v>2018</v>
      </c>
      <c r="E70" s="8">
        <v>4713.9871877618662</v>
      </c>
      <c r="G70" s="23">
        <v>2018</v>
      </c>
      <c r="H70" s="8">
        <v>4847.1538840907342</v>
      </c>
      <c r="J70" s="23">
        <v>2018</v>
      </c>
      <c r="K70" s="8">
        <v>4805.486585255615</v>
      </c>
      <c r="M70" s="23">
        <v>2018</v>
      </c>
      <c r="N70" s="8">
        <v>4755.1768173561586</v>
      </c>
      <c r="P70" s="23">
        <v>2018</v>
      </c>
      <c r="Q70" s="8">
        <v>4818.3481988421399</v>
      </c>
    </row>
    <row r="71" spans="1:17" x14ac:dyDescent="0.3">
      <c r="A71" s="23">
        <v>2019</v>
      </c>
      <c r="B71" s="8">
        <v>4842.8799428551165</v>
      </c>
      <c r="D71" s="23">
        <v>2019</v>
      </c>
      <c r="E71" s="8">
        <v>4732.9293385108704</v>
      </c>
      <c r="G71" s="23">
        <v>2019</v>
      </c>
      <c r="H71" s="8">
        <v>4874.2738814304612</v>
      </c>
      <c r="J71" s="23">
        <v>2019</v>
      </c>
      <c r="K71" s="8">
        <v>4828.6210783918341</v>
      </c>
      <c r="M71" s="23">
        <v>2019</v>
      </c>
      <c r="N71" s="8">
        <v>4766.7838173954506</v>
      </c>
      <c r="P71" s="23">
        <v>2019</v>
      </c>
      <c r="Q71" s="8">
        <v>4846.8066277828893</v>
      </c>
    </row>
    <row r="72" spans="1:17" x14ac:dyDescent="0.3">
      <c r="A72" s="23">
        <v>2020</v>
      </c>
      <c r="B72" s="8">
        <v>4872.5452258551159</v>
      </c>
      <c r="D72" s="23">
        <v>2020</v>
      </c>
      <c r="E72" s="8">
        <v>4756.8714892598728</v>
      </c>
      <c r="G72" s="23">
        <v>2020</v>
      </c>
      <c r="H72" s="8">
        <v>4906.3929839435532</v>
      </c>
      <c r="J72" s="23">
        <v>2020</v>
      </c>
      <c r="K72" s="8">
        <v>4856.7546767014164</v>
      </c>
      <c r="M72" s="23">
        <v>2020</v>
      </c>
      <c r="N72" s="8">
        <v>4783.3908174347434</v>
      </c>
      <c r="P72" s="23">
        <v>2020</v>
      </c>
      <c r="Q72" s="8">
        <v>4880.264161897001</v>
      </c>
    </row>
    <row r="73" spans="1:17" x14ac:dyDescent="0.3">
      <c r="A73" s="23">
        <v>2021</v>
      </c>
      <c r="B73" s="8">
        <v>4896.0095088551152</v>
      </c>
      <c r="D73" s="23">
        <v>2021</v>
      </c>
      <c r="E73" s="8">
        <v>4776.9368766003372</v>
      </c>
      <c r="G73" s="23">
        <v>2021</v>
      </c>
      <c r="H73" s="8">
        <v>4935.2026065865757</v>
      </c>
      <c r="J73" s="23">
        <v>2021</v>
      </c>
      <c r="K73" s="8">
        <v>4881.4787951409344</v>
      </c>
      <c r="M73" s="23">
        <v>2021</v>
      </c>
      <c r="N73" s="8">
        <v>4796.2210540655024</v>
      </c>
      <c r="P73" s="23">
        <v>2021</v>
      </c>
      <c r="Q73" s="8">
        <v>4910.3122161410511</v>
      </c>
    </row>
    <row r="74" spans="1:17" x14ac:dyDescent="0.3">
      <c r="A74" s="23">
        <v>2022</v>
      </c>
      <c r="B74" s="8">
        <v>4919.4737918551145</v>
      </c>
      <c r="D74" s="23">
        <v>2022</v>
      </c>
      <c r="E74" s="8">
        <v>4797.0022639408053</v>
      </c>
      <c r="G74" s="23">
        <v>2022</v>
      </c>
      <c r="H74" s="8">
        <v>4964.0125662302835</v>
      </c>
      <c r="J74" s="23">
        <v>2022</v>
      </c>
      <c r="K74" s="8">
        <v>4906.203250581133</v>
      </c>
      <c r="M74" s="23">
        <v>2022</v>
      </c>
      <c r="N74" s="8">
        <v>4809.0512906962585</v>
      </c>
      <c r="P74" s="23">
        <v>2022</v>
      </c>
      <c r="Q74" s="8">
        <v>4940.3606073857791</v>
      </c>
    </row>
    <row r="75" spans="1:17" x14ac:dyDescent="0.3">
      <c r="A75" s="23">
        <v>2023</v>
      </c>
      <c r="B75" s="8">
        <v>4942.9380748551157</v>
      </c>
      <c r="D75" s="23">
        <v>2023</v>
      </c>
      <c r="E75" s="8">
        <v>4817.0676512812715</v>
      </c>
      <c r="G75" s="23">
        <v>2023</v>
      </c>
      <c r="H75" s="8">
        <v>4992.8225258739913</v>
      </c>
      <c r="J75" s="23">
        <v>2023</v>
      </c>
      <c r="K75" s="8">
        <v>4930.9277060213326</v>
      </c>
      <c r="M75" s="23">
        <v>2023</v>
      </c>
      <c r="N75" s="8">
        <v>4821.8815273270175</v>
      </c>
      <c r="P75" s="23">
        <v>2023</v>
      </c>
      <c r="Q75" s="8">
        <v>4970.408998630508</v>
      </c>
    </row>
    <row r="76" spans="1:17" x14ac:dyDescent="0.3">
      <c r="A76" s="23">
        <v>2024</v>
      </c>
      <c r="B76" s="8">
        <v>4966.402357855116</v>
      </c>
      <c r="D76" s="23">
        <v>2024</v>
      </c>
      <c r="E76" s="8">
        <v>4837.1330386217396</v>
      </c>
      <c r="G76" s="23">
        <v>2024</v>
      </c>
      <c r="H76" s="8">
        <v>5021.6324855176972</v>
      </c>
      <c r="J76" s="23">
        <v>2024</v>
      </c>
      <c r="K76" s="8">
        <v>4955.6521614615322</v>
      </c>
      <c r="M76" s="23">
        <v>2024</v>
      </c>
      <c r="N76" s="8">
        <v>4834.7117639577755</v>
      </c>
      <c r="P76" s="23">
        <v>2024</v>
      </c>
      <c r="Q76" s="8">
        <v>5000.4573898752378</v>
      </c>
    </row>
    <row r="77" spans="1:17" x14ac:dyDescent="0.3">
      <c r="A77" s="23">
        <v>2025</v>
      </c>
      <c r="B77" s="8">
        <v>4989.8666408551153</v>
      </c>
      <c r="D77" s="23">
        <v>2025</v>
      </c>
      <c r="E77" s="8">
        <v>4857.1984259622059</v>
      </c>
      <c r="G77" s="23">
        <v>2025</v>
      </c>
      <c r="H77" s="8">
        <v>5050.4424451624036</v>
      </c>
      <c r="J77" s="23">
        <v>2025</v>
      </c>
      <c r="K77" s="8">
        <v>4980.3766169027313</v>
      </c>
      <c r="M77" s="23">
        <v>2025</v>
      </c>
      <c r="N77" s="8">
        <v>4847.5420005885317</v>
      </c>
      <c r="P77" s="23">
        <v>2025</v>
      </c>
      <c r="Q77" s="8">
        <v>5030.5057811209681</v>
      </c>
    </row>
    <row r="78" spans="1:17" x14ac:dyDescent="0.3">
      <c r="A78" s="23">
        <v>2026</v>
      </c>
      <c r="B78" s="8">
        <v>5013.3309238551137</v>
      </c>
      <c r="D78" s="23">
        <v>2026</v>
      </c>
      <c r="E78" s="8">
        <v>4877.2638133026712</v>
      </c>
      <c r="G78" s="23">
        <v>2026</v>
      </c>
      <c r="H78" s="8">
        <v>5078.77976691811</v>
      </c>
      <c r="J78" s="23">
        <v>2026</v>
      </c>
      <c r="K78" s="8">
        <v>5004.6284344549294</v>
      </c>
      <c r="M78" s="23">
        <v>2026</v>
      </c>
      <c r="N78" s="8">
        <v>4860.3722372192897</v>
      </c>
      <c r="P78" s="23">
        <v>2026</v>
      </c>
      <c r="Q78" s="8">
        <v>5060.0815344776966</v>
      </c>
    </row>
    <row r="79" spans="1:17" x14ac:dyDescent="0.3">
      <c r="A79" s="23">
        <v>2027</v>
      </c>
      <c r="B79" s="8">
        <v>5036.7952068551149</v>
      </c>
      <c r="D79" s="23">
        <v>2027</v>
      </c>
      <c r="E79" s="8">
        <v>4897.3292006431393</v>
      </c>
      <c r="G79" s="23">
        <v>2027</v>
      </c>
      <c r="H79" s="8">
        <v>5107.1170886738182</v>
      </c>
      <c r="J79" s="23">
        <v>2027</v>
      </c>
      <c r="K79" s="8">
        <v>5028.8802520071285</v>
      </c>
      <c r="M79" s="23">
        <v>2027</v>
      </c>
      <c r="N79" s="8">
        <v>4873.2024738500468</v>
      </c>
      <c r="P79" s="23">
        <v>2027</v>
      </c>
      <c r="Q79" s="8">
        <v>5089.6572878344277</v>
      </c>
    </row>
    <row r="80" spans="1:17" x14ac:dyDescent="0.3">
      <c r="A80" s="23">
        <v>2028</v>
      </c>
      <c r="B80" s="8">
        <v>5060.259489855116</v>
      </c>
      <c r="D80" s="23">
        <v>2028</v>
      </c>
      <c r="E80" s="8">
        <v>4917.3945879836065</v>
      </c>
      <c r="G80" s="23">
        <v>2028</v>
      </c>
      <c r="H80" s="8">
        <v>5135.4544104295237</v>
      </c>
      <c r="J80" s="23">
        <v>2028</v>
      </c>
      <c r="K80" s="8">
        <v>5053.1320695593258</v>
      </c>
      <c r="M80" s="23">
        <v>2028</v>
      </c>
      <c r="N80" s="8">
        <v>4886.0327104808039</v>
      </c>
      <c r="P80" s="23">
        <v>2028</v>
      </c>
      <c r="Q80" s="8">
        <v>5119.2330411911553</v>
      </c>
    </row>
    <row r="81" spans="1:17" x14ac:dyDescent="0.3">
      <c r="A81" s="23">
        <v>2029</v>
      </c>
      <c r="B81" s="8">
        <v>5083.7237728551154</v>
      </c>
      <c r="D81" s="23">
        <v>2029</v>
      </c>
      <c r="E81" s="8">
        <v>4937.4599753240736</v>
      </c>
      <c r="G81" s="23">
        <v>2029</v>
      </c>
      <c r="H81" s="8">
        <v>5163.791732185231</v>
      </c>
      <c r="J81" s="23">
        <v>2029</v>
      </c>
      <c r="K81" s="8">
        <v>5077.3838871115267</v>
      </c>
      <c r="M81" s="23">
        <v>2029</v>
      </c>
      <c r="N81" s="8">
        <v>4898.862947111561</v>
      </c>
      <c r="P81" s="23">
        <v>2029</v>
      </c>
      <c r="Q81" s="8">
        <v>5148.8087945478846</v>
      </c>
    </row>
    <row r="82" spans="1:17" x14ac:dyDescent="0.3">
      <c r="A82" s="23">
        <v>2030</v>
      </c>
      <c r="B82" s="8">
        <v>5112.1880558551147</v>
      </c>
      <c r="D82" s="23">
        <v>2030</v>
      </c>
      <c r="E82" s="8">
        <v>4957.5253626645399</v>
      </c>
      <c r="G82" s="23">
        <v>2030</v>
      </c>
      <c r="H82" s="8">
        <v>5192.1290539409374</v>
      </c>
      <c r="J82" s="23">
        <v>2030</v>
      </c>
      <c r="K82" s="8">
        <v>5101.6357046637231</v>
      </c>
      <c r="M82" s="23">
        <v>2030</v>
      </c>
      <c r="N82" s="8">
        <v>4911.6931837423181</v>
      </c>
      <c r="P82" s="23">
        <v>2030</v>
      </c>
      <c r="Q82" s="8">
        <v>5178.3845479046122</v>
      </c>
    </row>
    <row r="83" spans="1:17" x14ac:dyDescent="0.3">
      <c r="A83" s="23">
        <v>2031</v>
      </c>
      <c r="B83" s="8">
        <v>5135.0023398551148</v>
      </c>
      <c r="D83" s="23">
        <v>2031</v>
      </c>
      <c r="E83" s="8">
        <v>4976.451841654386</v>
      </c>
      <c r="G83" s="23">
        <v>2031</v>
      </c>
      <c r="H83" s="8">
        <v>5219.6921397754395</v>
      </c>
      <c r="J83" s="23">
        <v>2031</v>
      </c>
      <c r="K83" s="8">
        <v>5125.2612298153199</v>
      </c>
      <c r="M83" s="23">
        <v>2031</v>
      </c>
      <c r="N83" s="8">
        <v>4923.2845120224556</v>
      </c>
      <c r="P83" s="23">
        <v>2031</v>
      </c>
      <c r="Q83" s="8">
        <v>5207.3340088607401</v>
      </c>
    </row>
    <row r="84" spans="1:17" x14ac:dyDescent="0.3">
      <c r="A84" s="23">
        <v>2032</v>
      </c>
      <c r="B84" s="8">
        <v>5157.8166238551148</v>
      </c>
      <c r="D84" s="23">
        <v>2032</v>
      </c>
      <c r="E84" s="8">
        <v>4995.3783206442331</v>
      </c>
      <c r="G84" s="23">
        <v>2032</v>
      </c>
      <c r="H84" s="8">
        <v>5247.2552256099416</v>
      </c>
      <c r="J84" s="23">
        <v>2032</v>
      </c>
      <c r="K84" s="8">
        <v>5148.8867549669158</v>
      </c>
      <c r="M84" s="23">
        <v>2032</v>
      </c>
      <c r="N84" s="8">
        <v>4934.8758403025922</v>
      </c>
      <c r="P84" s="23">
        <v>2032</v>
      </c>
      <c r="Q84" s="8">
        <v>5236.2834698168663</v>
      </c>
    </row>
    <row r="85" spans="1:17" x14ac:dyDescent="0.3">
      <c r="A85" s="23">
        <v>2033</v>
      </c>
      <c r="B85" s="8">
        <v>5180.6309078551158</v>
      </c>
      <c r="D85" s="23">
        <v>2033</v>
      </c>
      <c r="E85" s="8">
        <v>5014.3047996340783</v>
      </c>
      <c r="G85" s="23">
        <v>2033</v>
      </c>
      <c r="H85" s="8">
        <v>5274.8183114444437</v>
      </c>
      <c r="J85" s="23">
        <v>2033</v>
      </c>
      <c r="K85" s="8">
        <v>5172.5122801185098</v>
      </c>
      <c r="M85" s="23">
        <v>2033</v>
      </c>
      <c r="N85" s="8">
        <v>4946.4671685827279</v>
      </c>
      <c r="P85" s="23">
        <v>2033</v>
      </c>
      <c r="Q85" s="8">
        <v>5265.2329307729906</v>
      </c>
    </row>
    <row r="86" spans="1:17" x14ac:dyDescent="0.3">
      <c r="A86" s="23">
        <v>2034</v>
      </c>
      <c r="B86" s="8">
        <v>5203.4451918551158</v>
      </c>
      <c r="D86" s="23">
        <v>2034</v>
      </c>
      <c r="E86" s="8">
        <v>5033.2312786239245</v>
      </c>
      <c r="G86" s="23">
        <v>2034</v>
      </c>
      <c r="H86" s="8">
        <v>5302.3813972789449</v>
      </c>
      <c r="J86" s="23">
        <v>2034</v>
      </c>
      <c r="K86" s="8">
        <v>5196.1378052701066</v>
      </c>
      <c r="M86" s="23">
        <v>2034</v>
      </c>
      <c r="N86" s="8">
        <v>4958.0584968628655</v>
      </c>
      <c r="P86" s="23">
        <v>2034</v>
      </c>
      <c r="Q86" s="8">
        <v>5294.1823917291194</v>
      </c>
    </row>
    <row r="87" spans="1:17" x14ac:dyDescent="0.3">
      <c r="A87" s="23">
        <v>2035</v>
      </c>
      <c r="B87" s="8">
        <v>5226.2594758551149</v>
      </c>
      <c r="D87" s="23">
        <v>2035</v>
      </c>
      <c r="E87" s="8">
        <v>5052.1577576137715</v>
      </c>
      <c r="G87" s="23">
        <v>2035</v>
      </c>
      <c r="H87" s="8">
        <v>5329.9444831134469</v>
      </c>
      <c r="J87" s="23">
        <v>2035</v>
      </c>
      <c r="K87" s="8">
        <v>5219.7633304216997</v>
      </c>
      <c r="M87" s="23">
        <v>2035</v>
      </c>
      <c r="N87" s="8">
        <v>4969.6498251430003</v>
      </c>
      <c r="P87" s="23">
        <v>2035</v>
      </c>
      <c r="Q87" s="8">
        <v>5323.1318526852447</v>
      </c>
    </row>
    <row r="88" spans="1:17" x14ac:dyDescent="0.3">
      <c r="A88" s="23">
        <v>2036</v>
      </c>
      <c r="B88" s="8">
        <v>5242.0947098551151</v>
      </c>
      <c r="D88" s="23">
        <v>2036</v>
      </c>
      <c r="E88" s="8">
        <v>5066.7333303701307</v>
      </c>
      <c r="G88" s="23">
        <v>2036</v>
      </c>
      <c r="H88" s="8">
        <v>5369.7232493734955</v>
      </c>
      <c r="J88" s="23">
        <v>2036</v>
      </c>
      <c r="K88" s="8">
        <v>5246.183367353171</v>
      </c>
      <c r="M88" s="23">
        <v>2036</v>
      </c>
      <c r="N88" s="8">
        <v>4979.7071071301298</v>
      </c>
      <c r="P88" s="23">
        <v>2036</v>
      </c>
      <c r="Q88" s="8">
        <v>5347.9725188778011</v>
      </c>
    </row>
    <row r="89" spans="1:17" x14ac:dyDescent="0.3">
      <c r="A89" s="23">
        <v>2037</v>
      </c>
      <c r="B89" s="8">
        <v>5257.9299438551134</v>
      </c>
      <c r="D89" s="23">
        <v>2037</v>
      </c>
      <c r="E89" s="8">
        <v>5081.3089031264899</v>
      </c>
      <c r="G89" s="23">
        <v>2037</v>
      </c>
      <c r="H89" s="8">
        <v>5409.5020156335431</v>
      </c>
      <c r="J89" s="23">
        <v>2037</v>
      </c>
      <c r="K89" s="8">
        <v>5272.6034042846404</v>
      </c>
      <c r="M89" s="23">
        <v>2037</v>
      </c>
      <c r="N89" s="8">
        <v>4989.7643891172575</v>
      </c>
      <c r="P89" s="23">
        <v>2037</v>
      </c>
      <c r="Q89" s="8">
        <v>5372.8131850703594</v>
      </c>
    </row>
    <row r="90" spans="1:17" x14ac:dyDescent="0.3">
      <c r="A90" s="23">
        <v>2038</v>
      </c>
      <c r="B90" s="8">
        <v>5273.7651778551135</v>
      </c>
      <c r="D90" s="23">
        <v>2038</v>
      </c>
      <c r="E90" s="8">
        <v>5095.8844758828509</v>
      </c>
      <c r="G90" s="23">
        <v>2038</v>
      </c>
      <c r="H90" s="8">
        <v>5449.2807818935935</v>
      </c>
      <c r="J90" s="23">
        <v>2038</v>
      </c>
      <c r="K90" s="8">
        <v>5299.0234412161089</v>
      </c>
      <c r="M90" s="23">
        <v>2038</v>
      </c>
      <c r="N90" s="8">
        <v>4999.8216711043842</v>
      </c>
      <c r="P90" s="23">
        <v>2038</v>
      </c>
      <c r="Q90" s="8">
        <v>5397.6538512629168</v>
      </c>
    </row>
    <row r="91" spans="1:17" x14ac:dyDescent="0.3">
      <c r="A91" s="23">
        <v>2039</v>
      </c>
      <c r="B91" s="8">
        <v>5289.6004118551155</v>
      </c>
      <c r="D91" s="23">
        <v>2039</v>
      </c>
      <c r="E91" s="8">
        <v>5110.4600486392128</v>
      </c>
      <c r="G91" s="23">
        <v>2039</v>
      </c>
      <c r="H91" s="8">
        <v>5489.059548153642</v>
      </c>
      <c r="J91" s="23">
        <v>2039</v>
      </c>
      <c r="K91" s="8">
        <v>5325.4434781475775</v>
      </c>
      <c r="M91" s="23">
        <v>2039</v>
      </c>
      <c r="N91" s="8">
        <v>5009.8789530915137</v>
      </c>
      <c r="P91" s="23">
        <v>2039</v>
      </c>
      <c r="Q91" s="8">
        <v>5422.4945174554741</v>
      </c>
    </row>
    <row r="92" spans="1:17" x14ac:dyDescent="0.3">
      <c r="A92" s="23">
        <v>2040</v>
      </c>
      <c r="B92" s="8">
        <v>5305.4356458551147</v>
      </c>
      <c r="D92" s="23">
        <v>2040</v>
      </c>
      <c r="E92" s="8">
        <v>5125.0356213955729</v>
      </c>
      <c r="G92" s="23">
        <v>2040</v>
      </c>
      <c r="H92" s="8">
        <v>5528.8383144136924</v>
      </c>
      <c r="J92" s="23">
        <v>2040</v>
      </c>
      <c r="K92" s="8">
        <v>5351.8635150790487</v>
      </c>
      <c r="M92" s="23">
        <v>2040</v>
      </c>
      <c r="N92" s="8">
        <v>5019.9362350786414</v>
      </c>
      <c r="P92" s="23">
        <v>2040</v>
      </c>
      <c r="Q92" s="8">
        <v>5447.3351836480324</v>
      </c>
    </row>
    <row r="93" spans="1:17" x14ac:dyDescent="0.3">
      <c r="A93" s="23">
        <v>2041</v>
      </c>
      <c r="B93" s="8">
        <v>5319.6942458551148</v>
      </c>
      <c r="D93" s="23">
        <v>2041</v>
      </c>
      <c r="E93" s="8">
        <v>5133.9818759970931</v>
      </c>
      <c r="G93" s="23">
        <v>2041</v>
      </c>
      <c r="H93" s="8">
        <v>5564.1766199483154</v>
      </c>
      <c r="J93" s="23">
        <v>2041</v>
      </c>
      <c r="K93" s="8">
        <v>5373.2365796396907</v>
      </c>
      <c r="M93" s="23">
        <v>2041</v>
      </c>
      <c r="N93" s="8">
        <v>5027.8039989109284</v>
      </c>
      <c r="P93" s="23">
        <v>2041</v>
      </c>
      <c r="Q93" s="8">
        <v>5471.3888774697616</v>
      </c>
    </row>
    <row r="94" spans="1:17" x14ac:dyDescent="0.3">
      <c r="A94" s="23">
        <v>2042</v>
      </c>
      <c r="B94" s="8">
        <v>5333.9528458551149</v>
      </c>
      <c r="D94" s="23">
        <v>2042</v>
      </c>
      <c r="E94" s="8">
        <v>5142.9281305986124</v>
      </c>
      <c r="G94" s="23">
        <v>2042</v>
      </c>
      <c r="H94" s="8">
        <v>5599.5149254829412</v>
      </c>
      <c r="J94" s="23">
        <v>2042</v>
      </c>
      <c r="K94" s="8">
        <v>5394.6096442003336</v>
      </c>
      <c r="M94" s="23">
        <v>2042</v>
      </c>
      <c r="N94" s="8">
        <v>5035.6717627432154</v>
      </c>
      <c r="P94" s="23">
        <v>2042</v>
      </c>
      <c r="Q94" s="8">
        <v>5495.4425712914936</v>
      </c>
    </row>
    <row r="95" spans="1:17" x14ac:dyDescent="0.3">
      <c r="A95" s="23">
        <v>2043</v>
      </c>
      <c r="B95" s="8">
        <v>5348.211445855115</v>
      </c>
      <c r="D95" s="23">
        <v>2043</v>
      </c>
      <c r="E95" s="8">
        <v>5151.8743852001317</v>
      </c>
      <c r="G95" s="23">
        <v>2043</v>
      </c>
      <c r="H95" s="8">
        <v>5634.8532310175642</v>
      </c>
      <c r="J95" s="23">
        <v>2043</v>
      </c>
      <c r="K95" s="8">
        <v>5415.9827087609765</v>
      </c>
      <c r="M95" s="23">
        <v>2043</v>
      </c>
      <c r="N95" s="8">
        <v>5043.5395265755033</v>
      </c>
      <c r="P95" s="23">
        <v>2043</v>
      </c>
      <c r="Q95" s="8">
        <v>5519.4962651132255</v>
      </c>
    </row>
    <row r="96" spans="1:17" x14ac:dyDescent="0.3">
      <c r="A96" s="23">
        <v>2044</v>
      </c>
      <c r="B96" s="8">
        <v>5362.470045855116</v>
      </c>
      <c r="D96" s="23">
        <v>2044</v>
      </c>
      <c r="E96" s="8">
        <v>5160.8206398016519</v>
      </c>
      <c r="G96" s="23">
        <v>2044</v>
      </c>
      <c r="H96" s="8">
        <v>5670.19153655219</v>
      </c>
      <c r="J96" s="23">
        <v>2044</v>
      </c>
      <c r="K96" s="8">
        <v>5437.3557733216185</v>
      </c>
      <c r="M96" s="23">
        <v>2044</v>
      </c>
      <c r="N96" s="8">
        <v>5051.4072904077893</v>
      </c>
      <c r="P96" s="23">
        <v>2044</v>
      </c>
      <c r="Q96" s="8">
        <v>5543.5499589349565</v>
      </c>
    </row>
    <row r="97" spans="1:17" x14ac:dyDescent="0.3">
      <c r="A97" s="23">
        <v>2045</v>
      </c>
      <c r="B97" s="8">
        <v>5376.7286458551143</v>
      </c>
      <c r="D97" s="23">
        <v>2045</v>
      </c>
      <c r="E97" s="8">
        <v>5169.766894403172</v>
      </c>
      <c r="G97" s="23">
        <v>2045</v>
      </c>
      <c r="H97" s="8">
        <v>5705.529842086813</v>
      </c>
      <c r="J97" s="23">
        <v>2045</v>
      </c>
      <c r="K97" s="8">
        <v>5458.7288378822623</v>
      </c>
      <c r="M97" s="23">
        <v>2045</v>
      </c>
      <c r="N97" s="8">
        <v>5059.2750542400754</v>
      </c>
      <c r="P97" s="23">
        <v>2045</v>
      </c>
      <c r="Q97" s="8">
        <v>5567.6036527566866</v>
      </c>
    </row>
    <row r="98" spans="1:17" x14ac:dyDescent="0.3">
      <c r="A98" s="23">
        <v>2046</v>
      </c>
      <c r="B98" s="8">
        <v>5390.9872458551145</v>
      </c>
      <c r="D98" s="23">
        <v>2046</v>
      </c>
      <c r="E98" s="8">
        <v>5178.7131490046913</v>
      </c>
      <c r="G98" s="23">
        <v>2046</v>
      </c>
      <c r="H98" s="8">
        <v>5740.8681476214379</v>
      </c>
      <c r="J98" s="23">
        <v>2046</v>
      </c>
      <c r="K98" s="8">
        <v>5480.1019024429061</v>
      </c>
      <c r="M98" s="23">
        <v>2046</v>
      </c>
      <c r="N98" s="8">
        <v>5067.1428180723642</v>
      </c>
      <c r="P98" s="23">
        <v>2046</v>
      </c>
      <c r="Q98" s="8">
        <v>5591.6573465784186</v>
      </c>
    </row>
    <row r="99" spans="1:17" x14ac:dyDescent="0.3">
      <c r="A99" s="23">
        <v>2047</v>
      </c>
      <c r="B99" s="8">
        <v>5405.2458458551155</v>
      </c>
      <c r="D99" s="23">
        <v>2047</v>
      </c>
      <c r="E99" s="8">
        <v>5187.6594036062106</v>
      </c>
      <c r="G99" s="23">
        <v>2047</v>
      </c>
      <c r="H99" s="8">
        <v>5776.2064531560627</v>
      </c>
      <c r="J99" s="23">
        <v>2047</v>
      </c>
      <c r="K99" s="8">
        <v>5501.4749670035508</v>
      </c>
      <c r="M99" s="23">
        <v>2047</v>
      </c>
      <c r="N99" s="8">
        <v>5075.0105819046512</v>
      </c>
      <c r="P99" s="23">
        <v>2047</v>
      </c>
      <c r="Q99" s="8">
        <v>5615.7110404001505</v>
      </c>
    </row>
    <row r="100" spans="1:17" x14ac:dyDescent="0.3">
      <c r="A100" s="23">
        <v>2048</v>
      </c>
      <c r="B100" s="8">
        <v>5419.5044458551156</v>
      </c>
      <c r="D100" s="23">
        <v>2048</v>
      </c>
      <c r="E100" s="8">
        <v>5196.6056582077299</v>
      </c>
      <c r="G100" s="23">
        <v>2048</v>
      </c>
      <c r="H100" s="8">
        <v>5811.5447586906848</v>
      </c>
      <c r="J100" s="23">
        <v>2048</v>
      </c>
      <c r="K100" s="8">
        <v>5522.8480315641918</v>
      </c>
      <c r="M100" s="23">
        <v>2048</v>
      </c>
      <c r="N100" s="8">
        <v>5082.8783457369373</v>
      </c>
      <c r="P100" s="23">
        <v>2048</v>
      </c>
      <c r="Q100" s="8">
        <v>5639.7647342218806</v>
      </c>
    </row>
    <row r="101" spans="1:17" x14ac:dyDescent="0.3">
      <c r="A101" s="23">
        <v>2049</v>
      </c>
      <c r="B101" s="8">
        <v>5433.7630458551148</v>
      </c>
      <c r="D101" s="23">
        <v>2049</v>
      </c>
      <c r="E101" s="8">
        <v>5205.5519128092501</v>
      </c>
      <c r="G101" s="23">
        <v>2049</v>
      </c>
      <c r="H101" s="8">
        <v>5846.8830642253115</v>
      </c>
      <c r="J101" s="23">
        <v>2049</v>
      </c>
      <c r="K101" s="8">
        <v>5544.2210961248347</v>
      </c>
      <c r="M101" s="23">
        <v>2049</v>
      </c>
      <c r="N101" s="8">
        <v>5090.7461095692261</v>
      </c>
      <c r="P101" s="23">
        <v>2049</v>
      </c>
      <c r="Q101" s="8">
        <v>5663.8184280436126</v>
      </c>
    </row>
    <row r="102" spans="1:17" x14ac:dyDescent="0.3">
      <c r="A102" s="23">
        <v>2050</v>
      </c>
      <c r="B102" s="8">
        <v>5448.0216458551149</v>
      </c>
      <c r="D102" s="23">
        <v>2050</v>
      </c>
      <c r="E102" s="8">
        <v>5214.4981674107685</v>
      </c>
      <c r="G102" s="23">
        <v>2050</v>
      </c>
      <c r="H102" s="8">
        <v>5882.2213697599336</v>
      </c>
      <c r="J102" s="23">
        <v>2050</v>
      </c>
      <c r="K102" s="8">
        <v>5565.5941606854776</v>
      </c>
      <c r="M102" s="23">
        <v>2050</v>
      </c>
      <c r="N102" s="8">
        <v>5098.6138734015094</v>
      </c>
      <c r="P102" s="23">
        <v>2050</v>
      </c>
      <c r="Q102" s="8">
        <v>5687.8721218653436</v>
      </c>
    </row>
    <row r="103" spans="1:17" x14ac:dyDescent="0.3">
      <c r="A103" s="23">
        <v>2051</v>
      </c>
      <c r="B103" s="8">
        <v>5457.7702458551139</v>
      </c>
      <c r="D103" s="23">
        <v>2051</v>
      </c>
      <c r="E103" s="8">
        <v>5220.0227094960937</v>
      </c>
      <c r="G103" s="23">
        <v>2051</v>
      </c>
      <c r="H103" s="8">
        <v>5921.8670627783631</v>
      </c>
      <c r="J103" s="23">
        <v>2051</v>
      </c>
      <c r="K103" s="8">
        <v>5591.4974036994281</v>
      </c>
      <c r="M103" s="23">
        <v>2051</v>
      </c>
      <c r="N103" s="8">
        <v>5103.5599247176042</v>
      </c>
      <c r="P103" s="23">
        <v>2051</v>
      </c>
      <c r="Q103" s="8">
        <v>5707.9359941403836</v>
      </c>
    </row>
    <row r="104" spans="1:17" x14ac:dyDescent="0.3">
      <c r="A104" s="23">
        <v>2052</v>
      </c>
      <c r="B104" s="8">
        <v>5467.5188458551147</v>
      </c>
      <c r="D104" s="23">
        <v>2052</v>
      </c>
      <c r="E104" s="8">
        <v>5225.5472515814208</v>
      </c>
      <c r="G104" s="23">
        <v>2052</v>
      </c>
      <c r="H104" s="8">
        <v>5961.5127557967935</v>
      </c>
      <c r="J104" s="23">
        <v>2052</v>
      </c>
      <c r="K104" s="8">
        <v>5617.4006467133795</v>
      </c>
      <c r="M104" s="23">
        <v>2052</v>
      </c>
      <c r="N104" s="8">
        <v>5108.5059760336972</v>
      </c>
      <c r="P104" s="23">
        <v>2052</v>
      </c>
      <c r="Q104" s="8">
        <v>5727.9998664154209</v>
      </c>
    </row>
    <row r="105" spans="1:17" x14ac:dyDescent="0.3">
      <c r="A105" s="23">
        <v>2053</v>
      </c>
      <c r="B105" s="8">
        <v>5477.2674458551146</v>
      </c>
      <c r="D105" s="23">
        <v>2053</v>
      </c>
      <c r="E105" s="8">
        <v>5231.0717936667443</v>
      </c>
      <c r="G105" s="23">
        <v>2053</v>
      </c>
      <c r="H105" s="8">
        <v>6001.1584488152239</v>
      </c>
      <c r="J105" s="23">
        <v>2053</v>
      </c>
      <c r="K105" s="8">
        <v>5643.3038897273309</v>
      </c>
      <c r="M105" s="23">
        <v>2053</v>
      </c>
      <c r="N105" s="8">
        <v>5113.4520273497874</v>
      </c>
      <c r="P105" s="23">
        <v>2053</v>
      </c>
      <c r="Q105" s="8">
        <v>5748.0637386904618</v>
      </c>
    </row>
    <row r="106" spans="1:17" x14ac:dyDescent="0.3">
      <c r="A106" s="23">
        <v>2054</v>
      </c>
      <c r="B106" s="8">
        <v>5487.0160458551154</v>
      </c>
      <c r="D106" s="23">
        <v>2054</v>
      </c>
      <c r="E106" s="8">
        <v>5236.5963357520695</v>
      </c>
      <c r="G106" s="23">
        <v>2054</v>
      </c>
      <c r="H106" s="8">
        <v>6040.8041418336543</v>
      </c>
      <c r="J106" s="23">
        <v>2054</v>
      </c>
      <c r="K106" s="8">
        <v>5669.2071327412841</v>
      </c>
      <c r="M106" s="23">
        <v>2054</v>
      </c>
      <c r="N106" s="8">
        <v>5118.3980786658813</v>
      </c>
      <c r="P106" s="23">
        <v>2054</v>
      </c>
      <c r="Q106" s="8">
        <v>5768.1276109655037</v>
      </c>
    </row>
    <row r="107" spans="1:17" x14ac:dyDescent="0.3">
      <c r="A107" s="23">
        <v>2055</v>
      </c>
      <c r="B107" s="8">
        <v>5496.7646458551144</v>
      </c>
      <c r="D107" s="23">
        <v>2055</v>
      </c>
      <c r="E107" s="8">
        <v>5242.1208778373948</v>
      </c>
      <c r="G107" s="23">
        <v>2055</v>
      </c>
      <c r="H107" s="8">
        <v>6080.4498348520829</v>
      </c>
      <c r="J107" s="23">
        <v>2055</v>
      </c>
      <c r="K107" s="8">
        <v>5695.1103757552355</v>
      </c>
      <c r="M107" s="23">
        <v>2055</v>
      </c>
      <c r="N107" s="8">
        <v>5123.3441299819742</v>
      </c>
      <c r="P107" s="23">
        <v>2055</v>
      </c>
      <c r="Q107" s="8">
        <v>5788.1914832405428</v>
      </c>
    </row>
    <row r="108" spans="1:17" x14ac:dyDescent="0.3">
      <c r="A108" s="23">
        <v>2056</v>
      </c>
      <c r="B108" s="8">
        <v>5506.5132458551143</v>
      </c>
      <c r="D108" s="23">
        <v>2056</v>
      </c>
      <c r="E108" s="8">
        <v>5247.6454199227201</v>
      </c>
      <c r="G108" s="23">
        <v>2056</v>
      </c>
      <c r="H108" s="8">
        <v>6120.0955278705133</v>
      </c>
      <c r="J108" s="23">
        <v>2056</v>
      </c>
      <c r="K108" s="8">
        <v>5721.013618769186</v>
      </c>
      <c r="M108" s="23">
        <v>2056</v>
      </c>
      <c r="N108" s="8">
        <v>5128.2901812980663</v>
      </c>
      <c r="P108" s="23">
        <v>2056</v>
      </c>
      <c r="Q108" s="8">
        <v>5808.25535551558</v>
      </c>
    </row>
    <row r="109" spans="1:17" x14ac:dyDescent="0.3">
      <c r="A109" s="23">
        <v>2057</v>
      </c>
      <c r="B109" s="8">
        <v>5516.261845855116</v>
      </c>
      <c r="D109" s="23">
        <v>2057</v>
      </c>
      <c r="E109" s="8">
        <v>5253.1699620080453</v>
      </c>
      <c r="G109" s="23">
        <v>2057</v>
      </c>
      <c r="H109" s="8">
        <v>6159.7412208889427</v>
      </c>
      <c r="J109" s="23">
        <v>2057</v>
      </c>
      <c r="K109" s="8">
        <v>5746.9168617831374</v>
      </c>
      <c r="M109" s="23">
        <v>2057</v>
      </c>
      <c r="N109" s="8">
        <v>5133.2362326141592</v>
      </c>
      <c r="P109" s="23">
        <v>2057</v>
      </c>
      <c r="Q109" s="8">
        <v>5828.3192277906228</v>
      </c>
    </row>
    <row r="110" spans="1:17" x14ac:dyDescent="0.3">
      <c r="A110" s="23">
        <v>2058</v>
      </c>
      <c r="B110" s="8">
        <v>5526.0104458551159</v>
      </c>
      <c r="D110" s="23">
        <v>2058</v>
      </c>
      <c r="E110" s="8">
        <v>5258.6945040933706</v>
      </c>
      <c r="G110" s="23">
        <v>2058</v>
      </c>
      <c r="H110" s="8">
        <v>6199.3869139073731</v>
      </c>
      <c r="J110" s="23">
        <v>2058</v>
      </c>
      <c r="K110" s="8">
        <v>5772.8201047970897</v>
      </c>
      <c r="M110" s="23">
        <v>2058</v>
      </c>
      <c r="N110" s="8">
        <v>5138.1822839302531</v>
      </c>
      <c r="P110" s="23">
        <v>2058</v>
      </c>
      <c r="Q110" s="8">
        <v>5848.3831000656619</v>
      </c>
    </row>
    <row r="111" spans="1:17" x14ac:dyDescent="0.3">
      <c r="A111" s="23">
        <v>2059</v>
      </c>
      <c r="B111" s="8">
        <v>5535.7590458551149</v>
      </c>
      <c r="D111" s="23">
        <v>2059</v>
      </c>
      <c r="E111" s="8">
        <v>5264.219046178695</v>
      </c>
      <c r="G111" s="23">
        <v>2059</v>
      </c>
      <c r="H111" s="8">
        <v>6239.0326069258035</v>
      </c>
      <c r="J111" s="23">
        <v>2059</v>
      </c>
      <c r="K111" s="8">
        <v>5798.723347811042</v>
      </c>
      <c r="M111" s="23">
        <v>2059</v>
      </c>
      <c r="N111" s="8">
        <v>5143.1283352463461</v>
      </c>
      <c r="P111" s="23">
        <v>2059</v>
      </c>
      <c r="Q111" s="8">
        <v>5868.4469723407028</v>
      </c>
    </row>
    <row r="112" spans="1:17" x14ac:dyDescent="0.3">
      <c r="A112" s="23">
        <v>2060</v>
      </c>
      <c r="B112" s="8">
        <v>5545.5076458551139</v>
      </c>
      <c r="D112" s="23">
        <v>2060</v>
      </c>
      <c r="E112" s="8">
        <v>5269.743588264022</v>
      </c>
      <c r="G112" s="23">
        <v>2060</v>
      </c>
      <c r="H112" s="8">
        <v>6278.6782999442339</v>
      </c>
      <c r="J112" s="23">
        <v>2060</v>
      </c>
      <c r="K112" s="8">
        <v>5824.6265908249934</v>
      </c>
      <c r="M112" s="23">
        <v>2060</v>
      </c>
      <c r="N112" s="8">
        <v>5148.0743865624399</v>
      </c>
      <c r="P112" s="23">
        <v>2060</v>
      </c>
      <c r="Q112" s="8">
        <v>5888.5108446157419</v>
      </c>
    </row>
    <row r="113" spans="1:17" x14ac:dyDescent="0.3">
      <c r="A113" s="13"/>
    </row>
    <row r="114" spans="1:17" x14ac:dyDescent="0.3">
      <c r="A114" s="20" t="s">
        <v>41</v>
      </c>
    </row>
    <row r="115" spans="1:17" ht="14.4" x14ac:dyDescent="0.3">
      <c r="A115" s="10" t="s">
        <v>1</v>
      </c>
      <c r="B115" s="1" t="s">
        <v>35</v>
      </c>
      <c r="D115" s="10" t="s">
        <v>2</v>
      </c>
      <c r="E115" s="1" t="s">
        <v>35</v>
      </c>
      <c r="G115" s="10" t="s">
        <v>3</v>
      </c>
      <c r="H115" s="1" t="s">
        <v>35</v>
      </c>
      <c r="J115" s="8" t="s">
        <v>4</v>
      </c>
      <c r="K115" s="1" t="s">
        <v>35</v>
      </c>
      <c r="M115" s="10" t="s">
        <v>5</v>
      </c>
      <c r="N115" s="1" t="s">
        <v>35</v>
      </c>
      <c r="P115" s="10" t="s">
        <v>6</v>
      </c>
      <c r="Q115" s="1" t="s">
        <v>35</v>
      </c>
    </row>
    <row r="116" spans="1:17" x14ac:dyDescent="0.3">
      <c r="A116" s="23">
        <v>2011</v>
      </c>
      <c r="B116" s="8">
        <v>4731.1010788551139</v>
      </c>
      <c r="D116" s="23">
        <v>2011</v>
      </c>
      <c r="E116" s="8">
        <v>4629.0576788551143</v>
      </c>
      <c r="G116" s="23">
        <v>2011</v>
      </c>
      <c r="H116" s="8">
        <v>4732.7563915571254</v>
      </c>
      <c r="J116" s="23">
        <v>2011</v>
      </c>
      <c r="K116" s="8">
        <v>4732.5237915571252</v>
      </c>
      <c r="M116" s="23">
        <v>2011</v>
      </c>
      <c r="N116" s="8">
        <v>4731.2440788551139</v>
      </c>
      <c r="P116" s="23">
        <v>2011</v>
      </c>
      <c r="Q116" s="8">
        <v>4732.0587915571259</v>
      </c>
    </row>
    <row r="117" spans="1:17" x14ac:dyDescent="0.3">
      <c r="A117" s="23">
        <v>2012</v>
      </c>
      <c r="B117" s="8">
        <v>4741.343011855115</v>
      </c>
      <c r="D117" s="23">
        <v>2012</v>
      </c>
      <c r="E117" s="8">
        <v>4643.0459430200508</v>
      </c>
      <c r="G117" s="23">
        <v>2012</v>
      </c>
      <c r="H117" s="8">
        <v>4748.3750535410563</v>
      </c>
      <c r="J117" s="23">
        <v>2012</v>
      </c>
      <c r="K117" s="8">
        <v>4740.7729069849056</v>
      </c>
      <c r="M117" s="23">
        <v>2012</v>
      </c>
      <c r="N117" s="8">
        <v>4735.484513450906</v>
      </c>
      <c r="P117" s="23">
        <v>2012</v>
      </c>
      <c r="Q117" s="8">
        <v>4739.646608528139</v>
      </c>
    </row>
    <row r="118" spans="1:17" x14ac:dyDescent="0.3">
      <c r="A118" s="23">
        <v>2013</v>
      </c>
      <c r="B118" s="8">
        <v>4751.5849448551144</v>
      </c>
      <c r="D118" s="23">
        <v>2013</v>
      </c>
      <c r="E118" s="8">
        <v>4657.0342071849873</v>
      </c>
      <c r="G118" s="23">
        <v>2013</v>
      </c>
      <c r="H118" s="8">
        <v>4763.4647571460791</v>
      </c>
      <c r="J118" s="23">
        <v>2013</v>
      </c>
      <c r="K118" s="8">
        <v>4748.4930640337807</v>
      </c>
      <c r="M118" s="23">
        <v>2013</v>
      </c>
      <c r="N118" s="8">
        <v>4739.7249480466971</v>
      </c>
      <c r="P118" s="23">
        <v>2013</v>
      </c>
      <c r="Q118" s="8">
        <v>4746.7054671202486</v>
      </c>
    </row>
    <row r="119" spans="1:17" x14ac:dyDescent="0.3">
      <c r="A119" s="23">
        <v>2014</v>
      </c>
      <c r="B119" s="8">
        <v>4761.8268778551146</v>
      </c>
      <c r="D119" s="23">
        <v>2014</v>
      </c>
      <c r="E119" s="8">
        <v>4671.0224713499229</v>
      </c>
      <c r="G119" s="23">
        <v>2014</v>
      </c>
      <c r="H119" s="8">
        <v>4778.5550607880932</v>
      </c>
      <c r="J119" s="23">
        <v>2014</v>
      </c>
      <c r="K119" s="8">
        <v>4756.213821119647</v>
      </c>
      <c r="M119" s="23">
        <v>2014</v>
      </c>
      <c r="N119" s="8">
        <v>4743.9653826424892</v>
      </c>
      <c r="P119" s="23">
        <v>2014</v>
      </c>
      <c r="Q119" s="8">
        <v>4753.7649257493467</v>
      </c>
    </row>
    <row r="120" spans="1:17" x14ac:dyDescent="0.3">
      <c r="A120" s="23">
        <v>2015</v>
      </c>
      <c r="B120" s="8">
        <v>4772.0688108551149</v>
      </c>
      <c r="D120" s="23">
        <v>2015</v>
      </c>
      <c r="E120" s="8">
        <v>4685.0107355148584</v>
      </c>
      <c r="G120" s="23">
        <v>2015</v>
      </c>
      <c r="H120" s="8">
        <v>4793.6457932218655</v>
      </c>
      <c r="J120" s="23">
        <v>2015</v>
      </c>
      <c r="K120" s="8">
        <v>4763.9350069972688</v>
      </c>
      <c r="M120" s="23">
        <v>2015</v>
      </c>
      <c r="N120" s="8">
        <v>4748.2058172382785</v>
      </c>
      <c r="P120" s="23">
        <v>2015</v>
      </c>
      <c r="Q120" s="8">
        <v>4760.8248131702003</v>
      </c>
    </row>
    <row r="121" spans="1:17" x14ac:dyDescent="0.3">
      <c r="A121" s="23">
        <v>2016</v>
      </c>
      <c r="B121" s="8">
        <v>4796.7040938551145</v>
      </c>
      <c r="D121" s="23">
        <v>2016</v>
      </c>
      <c r="E121" s="8">
        <v>4703.9228862638611</v>
      </c>
      <c r="G121" s="23">
        <v>2016</v>
      </c>
      <c r="H121" s="8">
        <v>4820.7346825445429</v>
      </c>
      <c r="J121" s="23">
        <v>2016</v>
      </c>
      <c r="K121" s="8">
        <v>4787.0383921164403</v>
      </c>
      <c r="M121" s="23">
        <v>2016</v>
      </c>
      <c r="N121" s="8">
        <v>4759.7828172775717</v>
      </c>
      <c r="P121" s="23">
        <v>2016</v>
      </c>
      <c r="Q121" s="8">
        <v>4789.2521340939038</v>
      </c>
    </row>
    <row r="122" spans="1:17" x14ac:dyDescent="0.3">
      <c r="A122" s="23">
        <v>2017</v>
      </c>
      <c r="B122" s="8">
        <v>4821.3393768551141</v>
      </c>
      <c r="D122" s="23">
        <v>2017</v>
      </c>
      <c r="E122" s="8">
        <v>4722.8350370128637</v>
      </c>
      <c r="G122" s="23">
        <v>2017</v>
      </c>
      <c r="H122" s="8">
        <v>4847.8239566187185</v>
      </c>
      <c r="J122" s="23">
        <v>2017</v>
      </c>
      <c r="K122" s="8">
        <v>4810.1421619871071</v>
      </c>
      <c r="M122" s="23">
        <v>2017</v>
      </c>
      <c r="N122" s="8">
        <v>4771.3598173168648</v>
      </c>
      <c r="P122" s="23">
        <v>2017</v>
      </c>
      <c r="Q122" s="8">
        <v>4817.6798397691009</v>
      </c>
    </row>
    <row r="123" spans="1:17" x14ac:dyDescent="0.3">
      <c r="A123" s="23">
        <v>2018</v>
      </c>
      <c r="B123" s="8">
        <v>4845.9746598551146</v>
      </c>
      <c r="D123" s="23">
        <v>2018</v>
      </c>
      <c r="E123" s="8">
        <v>4741.7471877618664</v>
      </c>
      <c r="G123" s="23">
        <v>2018</v>
      </c>
      <c r="H123" s="8">
        <v>4874.9138840907335</v>
      </c>
      <c r="J123" s="23">
        <v>2018</v>
      </c>
      <c r="K123" s="8">
        <v>4833.2465852556143</v>
      </c>
      <c r="M123" s="23">
        <v>2018</v>
      </c>
      <c r="N123" s="8">
        <v>4782.9368173561588</v>
      </c>
      <c r="P123" s="23">
        <v>2018</v>
      </c>
      <c r="Q123" s="8">
        <v>4846.1081988421392</v>
      </c>
    </row>
    <row r="124" spans="1:17" x14ac:dyDescent="0.3">
      <c r="A124" s="23">
        <v>2019</v>
      </c>
      <c r="B124" s="8">
        <v>4870.6099428551142</v>
      </c>
      <c r="D124" s="23">
        <v>2019</v>
      </c>
      <c r="E124" s="8">
        <v>4760.6593385108699</v>
      </c>
      <c r="G124" s="23">
        <v>2019</v>
      </c>
      <c r="H124" s="8">
        <v>4902.0038814304608</v>
      </c>
      <c r="J124" s="23">
        <v>2019</v>
      </c>
      <c r="K124" s="8">
        <v>4856.3510783918346</v>
      </c>
      <c r="M124" s="23">
        <v>2019</v>
      </c>
      <c r="N124" s="8">
        <v>4794.5138173954529</v>
      </c>
      <c r="P124" s="23">
        <v>2019</v>
      </c>
      <c r="Q124" s="8">
        <v>4874.5366277828898</v>
      </c>
    </row>
    <row r="125" spans="1:17" x14ac:dyDescent="0.3">
      <c r="A125" s="23">
        <v>2020</v>
      </c>
      <c r="B125" s="8">
        <v>4895.2452258551148</v>
      </c>
      <c r="D125" s="23">
        <v>2020</v>
      </c>
      <c r="E125" s="8">
        <v>4779.5714892598708</v>
      </c>
      <c r="G125" s="23">
        <v>2020</v>
      </c>
      <c r="H125" s="8">
        <v>4929.092983943553</v>
      </c>
      <c r="J125" s="23">
        <v>2020</v>
      </c>
      <c r="K125" s="8">
        <v>4879.4546767014172</v>
      </c>
      <c r="M125" s="23">
        <v>2020</v>
      </c>
      <c r="N125" s="8">
        <v>4806.0908174347442</v>
      </c>
      <c r="P125" s="23">
        <v>2020</v>
      </c>
      <c r="Q125" s="8">
        <v>4902.9641618970027</v>
      </c>
    </row>
    <row r="126" spans="1:17" x14ac:dyDescent="0.3">
      <c r="A126" s="23">
        <v>2021</v>
      </c>
      <c r="B126" s="8">
        <v>4915.209508855115</v>
      </c>
      <c r="D126" s="23">
        <v>2021</v>
      </c>
      <c r="E126" s="8">
        <v>4796.1368766003379</v>
      </c>
      <c r="G126" s="23">
        <v>2021</v>
      </c>
      <c r="H126" s="8">
        <v>4954.4026065865773</v>
      </c>
      <c r="J126" s="23">
        <v>2021</v>
      </c>
      <c r="K126" s="8">
        <v>4900.6787951409342</v>
      </c>
      <c r="M126" s="23">
        <v>2021</v>
      </c>
      <c r="N126" s="8">
        <v>4815.4210540655013</v>
      </c>
      <c r="P126" s="23">
        <v>2021</v>
      </c>
      <c r="Q126" s="8">
        <v>4929.5122161410509</v>
      </c>
    </row>
    <row r="127" spans="1:17" x14ac:dyDescent="0.3">
      <c r="A127" s="23">
        <v>2022</v>
      </c>
      <c r="B127" s="8">
        <v>4935.1737918551144</v>
      </c>
      <c r="D127" s="23">
        <v>2022</v>
      </c>
      <c r="E127" s="8">
        <v>4812.702263940806</v>
      </c>
      <c r="G127" s="23">
        <v>2022</v>
      </c>
      <c r="H127" s="8">
        <v>4979.7125662302842</v>
      </c>
      <c r="J127" s="23">
        <v>2022</v>
      </c>
      <c r="K127" s="8">
        <v>4921.9032505811329</v>
      </c>
      <c r="M127" s="23">
        <v>2022</v>
      </c>
      <c r="N127" s="8">
        <v>4824.7512906962602</v>
      </c>
      <c r="P127" s="23">
        <v>2022</v>
      </c>
      <c r="Q127" s="8">
        <v>4956.0606073857798</v>
      </c>
    </row>
    <row r="128" spans="1:17" x14ac:dyDescent="0.3">
      <c r="A128" s="23">
        <v>2023</v>
      </c>
      <c r="B128" s="8">
        <v>4955.1380748551164</v>
      </c>
      <c r="D128" s="23">
        <v>2023</v>
      </c>
      <c r="E128" s="8">
        <v>4829.2676512812732</v>
      </c>
      <c r="G128" s="23">
        <v>2023</v>
      </c>
      <c r="H128" s="8">
        <v>5005.0225258739911</v>
      </c>
      <c r="J128" s="23">
        <v>2023</v>
      </c>
      <c r="K128" s="8">
        <v>4943.1277060213333</v>
      </c>
      <c r="M128" s="23">
        <v>2023</v>
      </c>
      <c r="N128" s="8">
        <v>4834.0815273270182</v>
      </c>
      <c r="P128" s="23">
        <v>2023</v>
      </c>
      <c r="Q128" s="8">
        <v>4982.6089986305096</v>
      </c>
    </row>
    <row r="129" spans="1:17" x14ac:dyDescent="0.3">
      <c r="A129" s="23">
        <v>2024</v>
      </c>
      <c r="B129" s="8">
        <v>4975.1023578551149</v>
      </c>
      <c r="D129" s="23">
        <v>2024</v>
      </c>
      <c r="E129" s="8">
        <v>4845.8330386217403</v>
      </c>
      <c r="G129" s="23">
        <v>2024</v>
      </c>
      <c r="H129" s="8">
        <v>5030.332485517697</v>
      </c>
      <c r="J129" s="23">
        <v>2024</v>
      </c>
      <c r="K129" s="8">
        <v>4964.352161461532</v>
      </c>
      <c r="M129" s="23">
        <v>2024</v>
      </c>
      <c r="N129" s="8">
        <v>4843.4117639577762</v>
      </c>
      <c r="P129" s="23">
        <v>2024</v>
      </c>
      <c r="Q129" s="8">
        <v>5009.1573898752376</v>
      </c>
    </row>
    <row r="130" spans="1:17" x14ac:dyDescent="0.3">
      <c r="A130" s="23">
        <v>2025</v>
      </c>
      <c r="B130" s="8">
        <v>4995.0666408551151</v>
      </c>
      <c r="D130" s="23">
        <v>2025</v>
      </c>
      <c r="E130" s="8">
        <v>4862.3984259622066</v>
      </c>
      <c r="G130" s="23">
        <v>2025</v>
      </c>
      <c r="H130" s="8">
        <v>5055.6424451624043</v>
      </c>
      <c r="J130" s="23">
        <v>2025</v>
      </c>
      <c r="K130" s="8">
        <v>4985.5766169027302</v>
      </c>
      <c r="M130" s="23">
        <v>2025</v>
      </c>
      <c r="N130" s="8">
        <v>4852.7420005885333</v>
      </c>
      <c r="P130" s="23">
        <v>2025</v>
      </c>
      <c r="Q130" s="8">
        <v>5035.7057811209688</v>
      </c>
    </row>
    <row r="131" spans="1:17" x14ac:dyDescent="0.3">
      <c r="A131" s="23">
        <v>2026</v>
      </c>
      <c r="B131" s="8">
        <v>5015.0309238551145</v>
      </c>
      <c r="D131" s="23">
        <v>2026</v>
      </c>
      <c r="E131" s="8">
        <v>4878.9638133026729</v>
      </c>
      <c r="G131" s="23">
        <v>2026</v>
      </c>
      <c r="H131" s="8">
        <v>5080.4797669181098</v>
      </c>
      <c r="J131" s="23">
        <v>2026</v>
      </c>
      <c r="K131" s="8">
        <v>5006.3284344549284</v>
      </c>
      <c r="M131" s="23">
        <v>2026</v>
      </c>
      <c r="N131" s="8">
        <v>4862.0722372192886</v>
      </c>
      <c r="P131" s="23">
        <v>2026</v>
      </c>
      <c r="Q131" s="8">
        <v>5061.7815344776973</v>
      </c>
    </row>
    <row r="132" spans="1:17" x14ac:dyDescent="0.3">
      <c r="A132" s="23">
        <v>2027</v>
      </c>
      <c r="B132" s="8">
        <v>5034.9952068551147</v>
      </c>
      <c r="D132" s="23">
        <v>2027</v>
      </c>
      <c r="E132" s="8">
        <v>4895.52920064314</v>
      </c>
      <c r="G132" s="23">
        <v>2027</v>
      </c>
      <c r="H132" s="8">
        <v>5105.3170886738171</v>
      </c>
      <c r="J132" s="23">
        <v>2027</v>
      </c>
      <c r="K132" s="8">
        <v>5027.0802520071284</v>
      </c>
      <c r="M132" s="23">
        <v>2027</v>
      </c>
      <c r="N132" s="8">
        <v>4871.4024738500457</v>
      </c>
      <c r="P132" s="23">
        <v>2027</v>
      </c>
      <c r="Q132" s="8">
        <v>5087.8572878344257</v>
      </c>
    </row>
    <row r="133" spans="1:17" x14ac:dyDescent="0.3">
      <c r="A133" s="23">
        <v>2028</v>
      </c>
      <c r="B133" s="8">
        <v>5054.959489855115</v>
      </c>
      <c r="D133" s="23">
        <v>2028</v>
      </c>
      <c r="E133" s="8">
        <v>4912.0945879836063</v>
      </c>
      <c r="G133" s="23">
        <v>2028</v>
      </c>
      <c r="H133" s="8">
        <v>5130.1544104295244</v>
      </c>
      <c r="J133" s="23">
        <v>2028</v>
      </c>
      <c r="K133" s="8">
        <v>5047.8320695593284</v>
      </c>
      <c r="M133" s="23">
        <v>2028</v>
      </c>
      <c r="N133" s="8">
        <v>4880.7327104808037</v>
      </c>
      <c r="P133" s="23">
        <v>2028</v>
      </c>
      <c r="Q133" s="8">
        <v>5113.9330411911569</v>
      </c>
    </row>
    <row r="134" spans="1:17" x14ac:dyDescent="0.3">
      <c r="A134" s="23">
        <v>2029</v>
      </c>
      <c r="B134" s="8">
        <v>5074.9237728551152</v>
      </c>
      <c r="D134" s="23">
        <v>2029</v>
      </c>
      <c r="E134" s="8">
        <v>4928.6599753240744</v>
      </c>
      <c r="G134" s="23">
        <v>2029</v>
      </c>
      <c r="H134" s="8">
        <v>5154.9917321852317</v>
      </c>
      <c r="J134" s="23">
        <v>2029</v>
      </c>
      <c r="K134" s="8">
        <v>5068.5838871115247</v>
      </c>
      <c r="M134" s="23">
        <v>2029</v>
      </c>
      <c r="N134" s="8">
        <v>4890.0629471115635</v>
      </c>
      <c r="P134" s="23">
        <v>2029</v>
      </c>
      <c r="Q134" s="8">
        <v>5140.0087945478854</v>
      </c>
    </row>
    <row r="135" spans="1:17" x14ac:dyDescent="0.3">
      <c r="A135" s="23">
        <v>2030</v>
      </c>
      <c r="B135" s="8">
        <v>5099.8880558551155</v>
      </c>
      <c r="D135" s="23">
        <v>2030</v>
      </c>
      <c r="E135" s="8">
        <v>4945.2253626645415</v>
      </c>
      <c r="G135" s="23">
        <v>2030</v>
      </c>
      <c r="H135" s="8">
        <v>5179.8290539409372</v>
      </c>
      <c r="J135" s="23">
        <v>2030</v>
      </c>
      <c r="K135" s="8">
        <v>5089.3357046637248</v>
      </c>
      <c r="M135" s="23">
        <v>2030</v>
      </c>
      <c r="N135" s="8">
        <v>4899.3931837423188</v>
      </c>
      <c r="P135" s="23">
        <v>2030</v>
      </c>
      <c r="Q135" s="8">
        <v>5166.0845479046147</v>
      </c>
    </row>
    <row r="136" spans="1:17" x14ac:dyDescent="0.3">
      <c r="A136" s="23">
        <v>2031</v>
      </c>
      <c r="B136" s="8">
        <v>5119.3023398551159</v>
      </c>
      <c r="D136" s="23">
        <v>2031</v>
      </c>
      <c r="E136" s="8">
        <v>4960.7518416543871</v>
      </c>
      <c r="G136" s="23">
        <v>2031</v>
      </c>
      <c r="H136" s="8">
        <v>5203.9921397754406</v>
      </c>
      <c r="J136" s="23">
        <v>2031</v>
      </c>
      <c r="K136" s="8">
        <v>5109.561229815321</v>
      </c>
      <c r="M136" s="23">
        <v>2031</v>
      </c>
      <c r="N136" s="8">
        <v>4907.5845120224567</v>
      </c>
      <c r="P136" s="23">
        <v>2031</v>
      </c>
      <c r="Q136" s="8">
        <v>5191.6340088607412</v>
      </c>
    </row>
    <row r="137" spans="1:17" x14ac:dyDescent="0.3">
      <c r="A137" s="23">
        <v>2032</v>
      </c>
      <c r="B137" s="8">
        <v>5138.7166238551144</v>
      </c>
      <c r="D137" s="23">
        <v>2032</v>
      </c>
      <c r="E137" s="8">
        <v>4976.2783206442318</v>
      </c>
      <c r="G137" s="23">
        <v>2032</v>
      </c>
      <c r="H137" s="8">
        <v>5228.1552256099412</v>
      </c>
      <c r="J137" s="23">
        <v>2032</v>
      </c>
      <c r="K137" s="8">
        <v>5129.7867549669145</v>
      </c>
      <c r="M137" s="23">
        <v>2032</v>
      </c>
      <c r="N137" s="8">
        <v>4915.775840302591</v>
      </c>
      <c r="P137" s="23">
        <v>2032</v>
      </c>
      <c r="Q137" s="8">
        <v>5217.183469816865</v>
      </c>
    </row>
    <row r="138" spans="1:17" x14ac:dyDescent="0.3">
      <c r="A138" s="23">
        <v>2033</v>
      </c>
      <c r="B138" s="8">
        <v>5158.1309078551149</v>
      </c>
      <c r="D138" s="23">
        <v>2033</v>
      </c>
      <c r="E138" s="8">
        <v>4991.8047996340792</v>
      </c>
      <c r="G138" s="23">
        <v>2033</v>
      </c>
      <c r="H138" s="8">
        <v>5252.3183114444428</v>
      </c>
      <c r="J138" s="23">
        <v>2033</v>
      </c>
      <c r="K138" s="8">
        <v>5150.0122801185107</v>
      </c>
      <c r="M138" s="23">
        <v>2033</v>
      </c>
      <c r="N138" s="8">
        <v>4923.9671685827298</v>
      </c>
      <c r="P138" s="23">
        <v>2033</v>
      </c>
      <c r="Q138" s="8">
        <v>5242.7329307729906</v>
      </c>
    </row>
    <row r="139" spans="1:17" x14ac:dyDescent="0.3">
      <c r="A139" s="23">
        <v>2034</v>
      </c>
      <c r="B139" s="8">
        <v>5177.5451918551144</v>
      </c>
      <c r="D139" s="23">
        <v>2034</v>
      </c>
      <c r="E139" s="8">
        <v>5007.3312786239248</v>
      </c>
      <c r="G139" s="23">
        <v>2034</v>
      </c>
      <c r="H139" s="8">
        <v>5276.4813972789452</v>
      </c>
      <c r="J139" s="23">
        <v>2034</v>
      </c>
      <c r="K139" s="8">
        <v>5170.237805270106</v>
      </c>
      <c r="M139" s="23">
        <v>2034</v>
      </c>
      <c r="N139" s="8">
        <v>4932.1584968628667</v>
      </c>
      <c r="P139" s="23">
        <v>2034</v>
      </c>
      <c r="Q139" s="8">
        <v>5268.2823917291171</v>
      </c>
    </row>
    <row r="140" spans="1:17" x14ac:dyDescent="0.3">
      <c r="A140" s="23">
        <v>2035</v>
      </c>
      <c r="B140" s="8">
        <v>5196.9594758551148</v>
      </c>
      <c r="D140" s="23">
        <v>2035</v>
      </c>
      <c r="E140" s="8">
        <v>5022.8577576137704</v>
      </c>
      <c r="G140" s="23">
        <v>2035</v>
      </c>
      <c r="H140" s="8">
        <v>5300.6444831134449</v>
      </c>
      <c r="J140" s="23">
        <v>2035</v>
      </c>
      <c r="K140" s="8">
        <v>5190.4633304217014</v>
      </c>
      <c r="M140" s="23">
        <v>2035</v>
      </c>
      <c r="N140" s="8">
        <v>4940.3498251430001</v>
      </c>
      <c r="P140" s="23">
        <v>2035</v>
      </c>
      <c r="Q140" s="8">
        <v>5293.8318526852436</v>
      </c>
    </row>
    <row r="141" spans="1:17" x14ac:dyDescent="0.3">
      <c r="A141" s="23">
        <v>2036</v>
      </c>
      <c r="B141" s="8">
        <v>5209.3947098551143</v>
      </c>
      <c r="D141" s="23">
        <v>2036</v>
      </c>
      <c r="E141" s="8">
        <v>5034.0333303701318</v>
      </c>
      <c r="G141" s="23">
        <v>2036</v>
      </c>
      <c r="H141" s="8">
        <v>5337.0232493734948</v>
      </c>
      <c r="J141" s="23">
        <v>2036</v>
      </c>
      <c r="K141" s="8">
        <v>5213.4833673531703</v>
      </c>
      <c r="M141" s="23">
        <v>2036</v>
      </c>
      <c r="N141" s="8">
        <v>4947.007107130129</v>
      </c>
      <c r="P141" s="23">
        <v>2036</v>
      </c>
      <c r="Q141" s="8">
        <v>5315.2725188778004</v>
      </c>
    </row>
    <row r="142" spans="1:17" x14ac:dyDescent="0.3">
      <c r="A142" s="23">
        <v>2037</v>
      </c>
      <c r="B142" s="8">
        <v>5221.8299438551148</v>
      </c>
      <c r="D142" s="23">
        <v>2037</v>
      </c>
      <c r="E142" s="8">
        <v>5045.2089031264914</v>
      </c>
      <c r="G142" s="23">
        <v>2037</v>
      </c>
      <c r="H142" s="8">
        <v>5373.4020156335455</v>
      </c>
      <c r="J142" s="23">
        <v>2037</v>
      </c>
      <c r="K142" s="8">
        <v>5236.5034042846391</v>
      </c>
      <c r="M142" s="23">
        <v>2037</v>
      </c>
      <c r="N142" s="8">
        <v>4953.664389117258</v>
      </c>
      <c r="P142" s="23">
        <v>2037</v>
      </c>
      <c r="Q142" s="8">
        <v>5336.713185070359</v>
      </c>
    </row>
    <row r="143" spans="1:17" x14ac:dyDescent="0.3">
      <c r="A143" s="23">
        <v>2038</v>
      </c>
      <c r="B143" s="8">
        <v>5234.2651778551153</v>
      </c>
      <c r="D143" s="23">
        <v>2038</v>
      </c>
      <c r="E143" s="8">
        <v>5056.3844758828527</v>
      </c>
      <c r="G143" s="23">
        <v>2038</v>
      </c>
      <c r="H143" s="8">
        <v>5409.7807818935926</v>
      </c>
      <c r="J143" s="23">
        <v>2038</v>
      </c>
      <c r="K143" s="8">
        <v>5259.5234412161089</v>
      </c>
      <c r="M143" s="23">
        <v>2038</v>
      </c>
      <c r="N143" s="8">
        <v>4960.3216711043851</v>
      </c>
      <c r="P143" s="23">
        <v>2038</v>
      </c>
      <c r="Q143" s="8">
        <v>5358.1538512629168</v>
      </c>
    </row>
    <row r="144" spans="1:17" x14ac:dyDescent="0.3">
      <c r="A144" s="23">
        <v>2039</v>
      </c>
      <c r="B144" s="8">
        <v>5246.7004118551149</v>
      </c>
      <c r="D144" s="23">
        <v>2039</v>
      </c>
      <c r="E144" s="8">
        <v>5067.5600486392132</v>
      </c>
      <c r="G144" s="23">
        <v>2039</v>
      </c>
      <c r="H144" s="8">
        <v>5446.1595481536424</v>
      </c>
      <c r="J144" s="23">
        <v>2039</v>
      </c>
      <c r="K144" s="8">
        <v>5282.5434781475769</v>
      </c>
      <c r="M144" s="23">
        <v>2039</v>
      </c>
      <c r="N144" s="8">
        <v>4966.9789530915141</v>
      </c>
      <c r="P144" s="23">
        <v>2039</v>
      </c>
      <c r="Q144" s="8">
        <v>5379.5945174554736</v>
      </c>
    </row>
    <row r="145" spans="1:17" x14ac:dyDescent="0.3">
      <c r="A145" s="23">
        <v>2040</v>
      </c>
      <c r="B145" s="8">
        <v>5259.1356458551163</v>
      </c>
      <c r="D145" s="23">
        <v>2040</v>
      </c>
      <c r="E145" s="8">
        <v>5078.7356213955736</v>
      </c>
      <c r="G145" s="23">
        <v>2040</v>
      </c>
      <c r="H145" s="8">
        <v>5482.5383144136931</v>
      </c>
      <c r="J145" s="23">
        <v>2040</v>
      </c>
      <c r="K145" s="8">
        <v>5305.5635150790467</v>
      </c>
      <c r="M145" s="23">
        <v>2040</v>
      </c>
      <c r="N145" s="8">
        <v>4973.6362350786412</v>
      </c>
      <c r="P145" s="23">
        <v>2040</v>
      </c>
      <c r="Q145" s="8">
        <v>5401.0351836480313</v>
      </c>
    </row>
    <row r="146" spans="1:17" x14ac:dyDescent="0.3">
      <c r="A146" s="23">
        <v>2041</v>
      </c>
      <c r="B146" s="8">
        <v>5273.3942458551155</v>
      </c>
      <c r="D146" s="23">
        <v>2041</v>
      </c>
      <c r="E146" s="8">
        <v>5087.6818759970929</v>
      </c>
      <c r="G146" s="23">
        <v>2041</v>
      </c>
      <c r="H146" s="8">
        <v>5517.8766199483161</v>
      </c>
      <c r="J146" s="23">
        <v>2041</v>
      </c>
      <c r="K146" s="8">
        <v>5326.9365796396905</v>
      </c>
      <c r="M146" s="23">
        <v>2041</v>
      </c>
      <c r="N146" s="8">
        <v>4981.5039989109282</v>
      </c>
      <c r="P146" s="23">
        <v>2041</v>
      </c>
      <c r="Q146" s="8">
        <v>5425.0888774697623</v>
      </c>
    </row>
    <row r="147" spans="1:17" x14ac:dyDescent="0.3">
      <c r="A147" s="23">
        <v>2042</v>
      </c>
      <c r="B147" s="8">
        <v>5287.6528458551165</v>
      </c>
      <c r="D147" s="23">
        <v>2042</v>
      </c>
      <c r="E147" s="8">
        <v>5096.6281305986131</v>
      </c>
      <c r="G147" s="23">
        <v>2042</v>
      </c>
      <c r="H147" s="8">
        <v>5553.214925482941</v>
      </c>
      <c r="J147" s="23">
        <v>2042</v>
      </c>
      <c r="K147" s="8">
        <v>5348.3096442003334</v>
      </c>
      <c r="M147" s="23">
        <v>2042</v>
      </c>
      <c r="N147" s="8">
        <v>4989.3717627432152</v>
      </c>
      <c r="P147" s="23">
        <v>2042</v>
      </c>
      <c r="Q147" s="8">
        <v>5449.1425712914934</v>
      </c>
    </row>
    <row r="148" spans="1:17" x14ac:dyDescent="0.3">
      <c r="A148" s="23">
        <v>2043</v>
      </c>
      <c r="B148" s="8">
        <v>5301.9114458551148</v>
      </c>
      <c r="D148" s="23">
        <v>2043</v>
      </c>
      <c r="E148" s="8">
        <v>5105.5743852001324</v>
      </c>
      <c r="G148" s="23">
        <v>2043</v>
      </c>
      <c r="H148" s="8">
        <v>5588.553231017564</v>
      </c>
      <c r="J148" s="23">
        <v>2043</v>
      </c>
      <c r="K148" s="8">
        <v>5369.6827087609763</v>
      </c>
      <c r="M148" s="23">
        <v>2043</v>
      </c>
      <c r="N148" s="8">
        <v>4997.2395265755031</v>
      </c>
      <c r="P148" s="23">
        <v>2043</v>
      </c>
      <c r="Q148" s="8">
        <v>5473.1962651132235</v>
      </c>
    </row>
    <row r="149" spans="1:17" x14ac:dyDescent="0.3">
      <c r="A149" s="23">
        <v>2044</v>
      </c>
      <c r="B149" s="8">
        <v>5316.1700458551159</v>
      </c>
      <c r="D149" s="23">
        <v>2044</v>
      </c>
      <c r="E149" s="8">
        <v>5114.5206398016535</v>
      </c>
      <c r="G149" s="23">
        <v>2044</v>
      </c>
      <c r="H149" s="8">
        <v>5623.891536552188</v>
      </c>
      <c r="J149" s="23">
        <v>2044</v>
      </c>
      <c r="K149" s="8">
        <v>5391.0557733216192</v>
      </c>
      <c r="M149" s="23">
        <v>2044</v>
      </c>
      <c r="N149" s="8">
        <v>5005.1072904077882</v>
      </c>
      <c r="P149" s="23">
        <v>2044</v>
      </c>
      <c r="Q149" s="8">
        <v>5497.2499589349545</v>
      </c>
    </row>
    <row r="150" spans="1:17" x14ac:dyDescent="0.3">
      <c r="A150" s="23">
        <v>2045</v>
      </c>
      <c r="B150" s="8">
        <v>5330.4286458551151</v>
      </c>
      <c r="D150" s="23">
        <v>2045</v>
      </c>
      <c r="E150" s="8">
        <v>5123.4668944031719</v>
      </c>
      <c r="G150" s="23">
        <v>2045</v>
      </c>
      <c r="H150" s="8">
        <v>5659.2298420868146</v>
      </c>
      <c r="J150" s="23">
        <v>2045</v>
      </c>
      <c r="K150" s="8">
        <v>5412.428837882263</v>
      </c>
      <c r="M150" s="23">
        <v>2045</v>
      </c>
      <c r="N150" s="8">
        <v>5012.975054240077</v>
      </c>
      <c r="P150" s="23">
        <v>2045</v>
      </c>
      <c r="Q150" s="8">
        <v>5521.3036527566865</v>
      </c>
    </row>
    <row r="151" spans="1:17" x14ac:dyDescent="0.3">
      <c r="A151" s="23">
        <v>2046</v>
      </c>
      <c r="B151" s="8">
        <v>5344.6872458551161</v>
      </c>
      <c r="D151" s="23">
        <v>2046</v>
      </c>
      <c r="E151" s="8">
        <v>5132.4131490046911</v>
      </c>
      <c r="G151" s="23">
        <v>2046</v>
      </c>
      <c r="H151" s="8">
        <v>5694.5681476214368</v>
      </c>
      <c r="J151" s="23">
        <v>2046</v>
      </c>
      <c r="K151" s="8">
        <v>5433.8019024429059</v>
      </c>
      <c r="M151" s="23">
        <v>2046</v>
      </c>
      <c r="N151" s="8">
        <v>5020.8428180723649</v>
      </c>
      <c r="P151" s="23">
        <v>2046</v>
      </c>
      <c r="Q151" s="8">
        <v>5545.3573465784184</v>
      </c>
    </row>
    <row r="152" spans="1:17" x14ac:dyDescent="0.3">
      <c r="A152" s="23">
        <v>2047</v>
      </c>
      <c r="B152" s="8">
        <v>5358.9458458551153</v>
      </c>
      <c r="D152" s="23">
        <v>2047</v>
      </c>
      <c r="E152" s="8">
        <v>5141.3594036062104</v>
      </c>
      <c r="G152" s="23">
        <v>2047</v>
      </c>
      <c r="H152" s="8">
        <v>5729.9064531560625</v>
      </c>
      <c r="J152" s="23">
        <v>2047</v>
      </c>
      <c r="K152" s="8">
        <v>5455.1749670035488</v>
      </c>
      <c r="M152" s="23">
        <v>2047</v>
      </c>
      <c r="N152" s="8">
        <v>5028.710581904651</v>
      </c>
      <c r="P152" s="23">
        <v>2047</v>
      </c>
      <c r="Q152" s="8">
        <v>5569.4110404001494</v>
      </c>
    </row>
    <row r="153" spans="1:17" x14ac:dyDescent="0.3">
      <c r="A153" s="23">
        <v>2048</v>
      </c>
      <c r="B153" s="8">
        <v>5373.2044458551145</v>
      </c>
      <c r="D153" s="23">
        <v>2048</v>
      </c>
      <c r="E153" s="8">
        <v>5150.3056582077306</v>
      </c>
      <c r="G153" s="23">
        <v>2048</v>
      </c>
      <c r="H153" s="8">
        <v>5765.2447586906856</v>
      </c>
      <c r="J153" s="23">
        <v>2048</v>
      </c>
      <c r="K153" s="8">
        <v>5476.5480315641908</v>
      </c>
      <c r="M153" s="23">
        <v>2048</v>
      </c>
      <c r="N153" s="8">
        <v>5036.5783457369398</v>
      </c>
      <c r="P153" s="23">
        <v>2048</v>
      </c>
      <c r="Q153" s="8">
        <v>5593.4647342218805</v>
      </c>
    </row>
    <row r="154" spans="1:17" x14ac:dyDescent="0.3">
      <c r="A154" s="23">
        <v>2049</v>
      </c>
      <c r="B154" s="8">
        <v>5387.4630458551146</v>
      </c>
      <c r="D154" s="23">
        <v>2049</v>
      </c>
      <c r="E154" s="8">
        <v>5159.2519128092499</v>
      </c>
      <c r="G154" s="23">
        <v>2049</v>
      </c>
      <c r="H154" s="8">
        <v>5800.5830642253095</v>
      </c>
      <c r="J154" s="23">
        <v>2049</v>
      </c>
      <c r="K154" s="8">
        <v>5497.9210961248336</v>
      </c>
      <c r="M154" s="23">
        <v>2049</v>
      </c>
      <c r="N154" s="8">
        <v>5044.4461095692241</v>
      </c>
      <c r="P154" s="23">
        <v>2049</v>
      </c>
      <c r="Q154" s="8">
        <v>5617.5184280436124</v>
      </c>
    </row>
    <row r="155" spans="1:17" x14ac:dyDescent="0.3">
      <c r="A155" s="23">
        <v>2050</v>
      </c>
      <c r="B155" s="8">
        <v>5401.7216458551147</v>
      </c>
      <c r="D155" s="23">
        <v>2050</v>
      </c>
      <c r="E155" s="8">
        <v>5168.1981674107683</v>
      </c>
      <c r="G155" s="23">
        <v>2050</v>
      </c>
      <c r="H155" s="8">
        <v>5835.9213697599334</v>
      </c>
      <c r="J155" s="23">
        <v>2050</v>
      </c>
      <c r="K155" s="8">
        <v>5519.2941606854783</v>
      </c>
      <c r="M155" s="23">
        <v>2050</v>
      </c>
      <c r="N155" s="8">
        <v>5052.313873401512</v>
      </c>
      <c r="P155" s="23">
        <v>2050</v>
      </c>
      <c r="Q155" s="8">
        <v>5641.5721218653416</v>
      </c>
    </row>
    <row r="156" spans="1:17" x14ac:dyDescent="0.3">
      <c r="A156" s="23">
        <v>2051</v>
      </c>
      <c r="B156" s="8">
        <v>5411.4702458551164</v>
      </c>
      <c r="D156" s="23">
        <v>2051</v>
      </c>
      <c r="E156" s="8">
        <v>5173.7227094960945</v>
      </c>
      <c r="G156" s="23">
        <v>2051</v>
      </c>
      <c r="H156" s="8">
        <v>5875.5670627783638</v>
      </c>
      <c r="J156" s="23">
        <v>2051</v>
      </c>
      <c r="K156" s="8">
        <v>5545.1974036994288</v>
      </c>
      <c r="M156" s="23">
        <v>2051</v>
      </c>
      <c r="N156" s="8">
        <v>5057.2599247176058</v>
      </c>
      <c r="P156" s="23">
        <v>2051</v>
      </c>
      <c r="Q156" s="8">
        <v>5661.6359941403825</v>
      </c>
    </row>
    <row r="157" spans="1:17" x14ac:dyDescent="0.3">
      <c r="A157" s="23">
        <v>2052</v>
      </c>
      <c r="B157" s="8">
        <v>5421.2188458551136</v>
      </c>
      <c r="D157" s="23">
        <v>2052</v>
      </c>
      <c r="E157" s="8">
        <v>5179.2472515814188</v>
      </c>
      <c r="G157" s="23">
        <v>2052</v>
      </c>
      <c r="H157" s="8">
        <v>5915.2127557967942</v>
      </c>
      <c r="J157" s="23">
        <v>2052</v>
      </c>
      <c r="K157" s="8">
        <v>5571.1006467133802</v>
      </c>
      <c r="M157" s="23">
        <v>2052</v>
      </c>
      <c r="N157" s="8">
        <v>5062.205976033697</v>
      </c>
      <c r="P157" s="23">
        <v>2052</v>
      </c>
      <c r="Q157" s="8">
        <v>5681.6998664154216</v>
      </c>
    </row>
    <row r="158" spans="1:17" x14ac:dyDescent="0.3">
      <c r="A158" s="23">
        <v>2053</v>
      </c>
      <c r="B158" s="8">
        <v>5430.9674458551153</v>
      </c>
      <c r="D158" s="23">
        <v>2053</v>
      </c>
      <c r="E158" s="8">
        <v>5184.7717936667441</v>
      </c>
      <c r="G158" s="23">
        <v>2053</v>
      </c>
      <c r="H158" s="8">
        <v>5954.8584488152228</v>
      </c>
      <c r="J158" s="23">
        <v>2053</v>
      </c>
      <c r="K158" s="8">
        <v>5597.0038897273325</v>
      </c>
      <c r="M158" s="23">
        <v>2053</v>
      </c>
      <c r="N158" s="8">
        <v>5067.1520273497881</v>
      </c>
      <c r="P158" s="23">
        <v>2053</v>
      </c>
      <c r="Q158" s="8">
        <v>5701.7637386904617</v>
      </c>
    </row>
    <row r="159" spans="1:17" x14ac:dyDescent="0.3">
      <c r="A159" s="23">
        <v>2054</v>
      </c>
      <c r="B159" s="8">
        <v>5440.7160458551161</v>
      </c>
      <c r="D159" s="23">
        <v>2054</v>
      </c>
      <c r="E159" s="8">
        <v>5190.2963357520684</v>
      </c>
      <c r="G159" s="23">
        <v>2054</v>
      </c>
      <c r="H159" s="8">
        <v>5994.5041418336532</v>
      </c>
      <c r="J159" s="23">
        <v>2054</v>
      </c>
      <c r="K159" s="8">
        <v>5622.907132741283</v>
      </c>
      <c r="M159" s="23">
        <v>2054</v>
      </c>
      <c r="N159" s="8">
        <v>5072.098078665882</v>
      </c>
      <c r="P159" s="23">
        <v>2054</v>
      </c>
      <c r="Q159" s="8">
        <v>5721.8276109655008</v>
      </c>
    </row>
    <row r="160" spans="1:17" x14ac:dyDescent="0.3">
      <c r="A160" s="23">
        <v>2055</v>
      </c>
      <c r="B160" s="8">
        <v>5450.4646458551142</v>
      </c>
      <c r="D160" s="23">
        <v>2055</v>
      </c>
      <c r="E160" s="8">
        <v>5195.8208778373955</v>
      </c>
      <c r="G160" s="23">
        <v>2055</v>
      </c>
      <c r="H160" s="8">
        <v>6034.1498348520836</v>
      </c>
      <c r="J160" s="23">
        <v>2055</v>
      </c>
      <c r="K160" s="8">
        <v>5648.8103757552344</v>
      </c>
      <c r="M160" s="23">
        <v>2055</v>
      </c>
      <c r="N160" s="8">
        <v>5077.044129981974</v>
      </c>
      <c r="P160" s="23">
        <v>2055</v>
      </c>
      <c r="Q160" s="8">
        <v>5741.8914832405417</v>
      </c>
    </row>
    <row r="161" spans="1:17" x14ac:dyDescent="0.3">
      <c r="A161" s="23">
        <v>2056</v>
      </c>
      <c r="B161" s="8">
        <v>5460.2132458551159</v>
      </c>
      <c r="D161" s="23">
        <v>2056</v>
      </c>
      <c r="E161" s="8">
        <v>5201.3454199227199</v>
      </c>
      <c r="G161" s="23">
        <v>2056</v>
      </c>
      <c r="H161" s="8">
        <v>6073.7955278705131</v>
      </c>
      <c r="J161" s="23">
        <v>2056</v>
      </c>
      <c r="K161" s="8">
        <v>5674.7136187691849</v>
      </c>
      <c r="M161" s="23">
        <v>2056</v>
      </c>
      <c r="N161" s="8">
        <v>5081.9901812980679</v>
      </c>
      <c r="P161" s="23">
        <v>2056</v>
      </c>
      <c r="Q161" s="8">
        <v>5761.9553555155817</v>
      </c>
    </row>
    <row r="162" spans="1:17" x14ac:dyDescent="0.3">
      <c r="A162" s="23">
        <v>2057</v>
      </c>
      <c r="B162" s="8">
        <v>5469.9618458551149</v>
      </c>
      <c r="D162" s="23">
        <v>2057</v>
      </c>
      <c r="E162" s="8">
        <v>5206.8699620080461</v>
      </c>
      <c r="G162" s="23">
        <v>2057</v>
      </c>
      <c r="H162" s="8">
        <v>6113.4412208889426</v>
      </c>
      <c r="J162" s="23">
        <v>2057</v>
      </c>
      <c r="K162" s="8">
        <v>5700.6168617831372</v>
      </c>
      <c r="M162" s="23">
        <v>2057</v>
      </c>
      <c r="N162" s="8">
        <v>5086.93623261416</v>
      </c>
      <c r="P162" s="23">
        <v>2057</v>
      </c>
      <c r="Q162" s="8">
        <v>5782.0192277906217</v>
      </c>
    </row>
    <row r="163" spans="1:17" x14ac:dyDescent="0.3">
      <c r="A163" s="23">
        <v>2058</v>
      </c>
      <c r="B163" s="8">
        <v>5479.7104458551157</v>
      </c>
      <c r="D163" s="23">
        <v>2058</v>
      </c>
      <c r="E163" s="8">
        <v>5212.3945040933713</v>
      </c>
      <c r="G163" s="23">
        <v>2058</v>
      </c>
      <c r="H163" s="8">
        <v>6153.0869139073729</v>
      </c>
      <c r="J163" s="23">
        <v>2058</v>
      </c>
      <c r="K163" s="8">
        <v>5726.5201047970886</v>
      </c>
      <c r="M163" s="23">
        <v>2058</v>
      </c>
      <c r="N163" s="8">
        <v>5091.882283930252</v>
      </c>
      <c r="P163" s="23">
        <v>2058</v>
      </c>
      <c r="Q163" s="8">
        <v>5802.0831000656617</v>
      </c>
    </row>
    <row r="164" spans="1:17" x14ac:dyDescent="0.3">
      <c r="A164" s="23">
        <v>2059</v>
      </c>
      <c r="B164" s="8">
        <v>5489.4590458551138</v>
      </c>
      <c r="D164" s="23">
        <v>2059</v>
      </c>
      <c r="E164" s="8">
        <v>5217.9190461786966</v>
      </c>
      <c r="G164" s="23">
        <v>2059</v>
      </c>
      <c r="H164" s="8">
        <v>6192.7326069258015</v>
      </c>
      <c r="J164" s="23">
        <v>2059</v>
      </c>
      <c r="K164" s="8">
        <v>5752.4233478110409</v>
      </c>
      <c r="M164" s="23">
        <v>2059</v>
      </c>
      <c r="N164" s="8">
        <v>5096.8283352463459</v>
      </c>
      <c r="P164" s="23">
        <v>2059</v>
      </c>
      <c r="Q164" s="8">
        <v>5822.1469723406999</v>
      </c>
    </row>
    <row r="165" spans="1:17" x14ac:dyDescent="0.3">
      <c r="A165" s="23">
        <v>2060</v>
      </c>
      <c r="B165" s="8">
        <v>5499.2076458551155</v>
      </c>
      <c r="D165" s="23">
        <v>2060</v>
      </c>
      <c r="E165" s="8">
        <v>5223.4435882640209</v>
      </c>
      <c r="G165" s="23">
        <v>2060</v>
      </c>
      <c r="H165" s="8">
        <v>6232.3782999442328</v>
      </c>
      <c r="J165" s="23">
        <v>2060</v>
      </c>
      <c r="K165" s="8">
        <v>5778.3265908249923</v>
      </c>
      <c r="M165" s="23">
        <v>2060</v>
      </c>
      <c r="N165" s="8">
        <v>5101.7743865624388</v>
      </c>
      <c r="P165" s="23">
        <v>2060</v>
      </c>
      <c r="Q165" s="8">
        <v>5842.2108446157408</v>
      </c>
    </row>
    <row r="168" spans="1:17" x14ac:dyDescent="0.3">
      <c r="A168" s="20" t="s">
        <v>42</v>
      </c>
    </row>
    <row r="169" spans="1:17" ht="14.4" x14ac:dyDescent="0.3">
      <c r="A169" s="10" t="s">
        <v>1</v>
      </c>
      <c r="B169" s="1" t="s">
        <v>35</v>
      </c>
      <c r="D169" s="10" t="s">
        <v>2</v>
      </c>
      <c r="E169" s="1" t="s">
        <v>35</v>
      </c>
      <c r="G169" s="10" t="s">
        <v>3</v>
      </c>
      <c r="H169" s="1" t="s">
        <v>35</v>
      </c>
      <c r="J169" s="8" t="s">
        <v>4</v>
      </c>
      <c r="K169" s="1" t="s">
        <v>35</v>
      </c>
      <c r="M169" s="10" t="s">
        <v>5</v>
      </c>
      <c r="N169" s="1" t="s">
        <v>35</v>
      </c>
      <c r="P169" s="10" t="s">
        <v>6</v>
      </c>
      <c r="Q169" s="1" t="s">
        <v>35</v>
      </c>
    </row>
    <row r="170" spans="1:17" x14ac:dyDescent="0.3">
      <c r="A170" s="23">
        <v>2011</v>
      </c>
      <c r="B170" s="8">
        <v>4731.1010788551139</v>
      </c>
      <c r="D170" s="23">
        <v>2011</v>
      </c>
      <c r="E170" s="8">
        <v>4629.0576788551143</v>
      </c>
      <c r="G170" s="23">
        <v>2011</v>
      </c>
      <c r="H170" s="8">
        <v>4732.7563915571254</v>
      </c>
      <c r="J170" s="23">
        <v>2011</v>
      </c>
      <c r="K170" s="8">
        <v>4732.5237915571242</v>
      </c>
      <c r="M170" s="23">
        <v>2011</v>
      </c>
      <c r="N170" s="8">
        <v>4731.2440788551139</v>
      </c>
      <c r="P170" s="23">
        <v>2011</v>
      </c>
      <c r="Q170" s="8">
        <v>4732.0587915571241</v>
      </c>
    </row>
    <row r="171" spans="1:17" x14ac:dyDescent="0.3">
      <c r="A171" s="23">
        <v>2012</v>
      </c>
      <c r="B171" s="8">
        <v>4741.3430118551141</v>
      </c>
      <c r="D171" s="23">
        <v>2012</v>
      </c>
      <c r="E171" s="8">
        <v>4643.0459430200499</v>
      </c>
      <c r="G171" s="23">
        <v>2012</v>
      </c>
      <c r="H171" s="8">
        <v>4748.3750535410554</v>
      </c>
      <c r="J171" s="23">
        <v>2012</v>
      </c>
      <c r="K171" s="8">
        <v>4740.7729069849056</v>
      </c>
      <c r="M171" s="23">
        <v>2012</v>
      </c>
      <c r="N171" s="8">
        <v>4735.4845134509042</v>
      </c>
      <c r="P171" s="23">
        <v>2012</v>
      </c>
      <c r="Q171" s="8">
        <v>4739.646608528139</v>
      </c>
    </row>
    <row r="172" spans="1:17" x14ac:dyDescent="0.3">
      <c r="A172" s="23">
        <v>2013</v>
      </c>
      <c r="B172" s="8">
        <v>4751.5849448551144</v>
      </c>
      <c r="D172" s="23">
        <v>2013</v>
      </c>
      <c r="E172" s="8">
        <v>4657.0342071849864</v>
      </c>
      <c r="G172" s="23">
        <v>2013</v>
      </c>
      <c r="H172" s="8">
        <v>4763.4647571460791</v>
      </c>
      <c r="J172" s="23">
        <v>2013</v>
      </c>
      <c r="K172" s="8">
        <v>4748.4930640337807</v>
      </c>
      <c r="M172" s="23">
        <v>2013</v>
      </c>
      <c r="N172" s="8">
        <v>4739.7249480466953</v>
      </c>
      <c r="P172" s="23">
        <v>2013</v>
      </c>
      <c r="Q172" s="8">
        <v>4746.7054671202477</v>
      </c>
    </row>
    <row r="173" spans="1:17" x14ac:dyDescent="0.3">
      <c r="A173" s="23">
        <v>2014</v>
      </c>
      <c r="B173" s="8">
        <v>4761.8268778551137</v>
      </c>
      <c r="D173" s="23">
        <v>2014</v>
      </c>
      <c r="E173" s="8">
        <v>4671.0224713499219</v>
      </c>
      <c r="G173" s="23">
        <v>2014</v>
      </c>
      <c r="H173" s="8">
        <v>4778.5550607880932</v>
      </c>
      <c r="J173" s="23">
        <v>2014</v>
      </c>
      <c r="K173" s="8">
        <v>4756.2138211196452</v>
      </c>
      <c r="M173" s="23">
        <v>2014</v>
      </c>
      <c r="N173" s="8">
        <v>4743.9653826424892</v>
      </c>
      <c r="P173" s="23">
        <v>2014</v>
      </c>
      <c r="Q173" s="8">
        <v>4753.7649257493458</v>
      </c>
    </row>
    <row r="174" spans="1:17" x14ac:dyDescent="0.3">
      <c r="A174" s="23">
        <v>2015</v>
      </c>
      <c r="B174" s="8">
        <v>4772.0688108551149</v>
      </c>
      <c r="D174" s="23">
        <v>2015</v>
      </c>
      <c r="E174" s="8">
        <v>4685.0107355148584</v>
      </c>
      <c r="G174" s="23">
        <v>2015</v>
      </c>
      <c r="H174" s="8">
        <v>4793.6457932218636</v>
      </c>
      <c r="J174" s="23">
        <v>2015</v>
      </c>
      <c r="K174" s="8">
        <v>4763.9350069972697</v>
      </c>
      <c r="M174" s="23">
        <v>2015</v>
      </c>
      <c r="N174" s="8">
        <v>4748.2058172382785</v>
      </c>
      <c r="P174" s="23">
        <v>2015</v>
      </c>
      <c r="Q174" s="8">
        <v>4760.8248131702012</v>
      </c>
    </row>
    <row r="175" spans="1:17" x14ac:dyDescent="0.3">
      <c r="A175" s="23">
        <v>2016</v>
      </c>
      <c r="B175" s="8">
        <v>4796.7040938551145</v>
      </c>
      <c r="D175" s="23">
        <v>2016</v>
      </c>
      <c r="E175" s="8">
        <v>4703.9228862638602</v>
      </c>
      <c r="G175" s="23">
        <v>2016</v>
      </c>
      <c r="H175" s="8">
        <v>4820.7346825445429</v>
      </c>
      <c r="J175" s="23">
        <v>2016</v>
      </c>
      <c r="K175" s="8">
        <v>4787.0383921164403</v>
      </c>
      <c r="M175" s="23">
        <v>2016</v>
      </c>
      <c r="N175" s="8">
        <v>4759.7828172775726</v>
      </c>
      <c r="P175" s="23">
        <v>2016</v>
      </c>
      <c r="Q175" s="8">
        <v>4789.2521340939056</v>
      </c>
    </row>
    <row r="176" spans="1:17" x14ac:dyDescent="0.3">
      <c r="A176" s="23">
        <v>2017</v>
      </c>
      <c r="B176" s="8">
        <v>4821.3393768551141</v>
      </c>
      <c r="D176" s="23">
        <v>2017</v>
      </c>
      <c r="E176" s="8">
        <v>4722.8350370128637</v>
      </c>
      <c r="G176" s="23">
        <v>2017</v>
      </c>
      <c r="H176" s="8">
        <v>4847.8239566187185</v>
      </c>
      <c r="J176" s="23">
        <v>2017</v>
      </c>
      <c r="K176" s="8">
        <v>4810.1421619871089</v>
      </c>
      <c r="M176" s="23">
        <v>2017</v>
      </c>
      <c r="N176" s="8">
        <v>4771.3598173168648</v>
      </c>
      <c r="P176" s="23">
        <v>2017</v>
      </c>
      <c r="Q176" s="8">
        <v>4817.6798397691018</v>
      </c>
    </row>
    <row r="177" spans="1:17" x14ac:dyDescent="0.3">
      <c r="A177" s="23">
        <v>2018</v>
      </c>
      <c r="B177" s="8">
        <v>4845.9746598551137</v>
      </c>
      <c r="D177" s="23">
        <v>2018</v>
      </c>
      <c r="E177" s="8">
        <v>4741.7471877618664</v>
      </c>
      <c r="G177" s="23">
        <v>2018</v>
      </c>
      <c r="H177" s="8">
        <v>4874.9138840907335</v>
      </c>
      <c r="J177" s="23">
        <v>2018</v>
      </c>
      <c r="K177" s="8">
        <v>4833.2465852556143</v>
      </c>
      <c r="M177" s="23">
        <v>2018</v>
      </c>
      <c r="N177" s="8">
        <v>4782.9368173561588</v>
      </c>
      <c r="P177" s="23">
        <v>2018</v>
      </c>
      <c r="Q177" s="8">
        <v>4846.1081988421374</v>
      </c>
    </row>
    <row r="178" spans="1:17" x14ac:dyDescent="0.3">
      <c r="A178" s="23">
        <v>2019</v>
      </c>
      <c r="B178" s="8">
        <v>4870.6099428551142</v>
      </c>
      <c r="D178" s="23">
        <v>2019</v>
      </c>
      <c r="E178" s="8">
        <v>4760.6593385108681</v>
      </c>
      <c r="G178" s="23">
        <v>2019</v>
      </c>
      <c r="H178" s="8">
        <v>4902.0038814304598</v>
      </c>
      <c r="J178" s="23">
        <v>2019</v>
      </c>
      <c r="K178" s="8">
        <v>4856.3510783918337</v>
      </c>
      <c r="M178" s="23">
        <v>2019</v>
      </c>
      <c r="N178" s="8">
        <v>4794.513817395452</v>
      </c>
      <c r="P178" s="23">
        <v>2019</v>
      </c>
      <c r="Q178" s="8">
        <v>4874.5366277828889</v>
      </c>
    </row>
    <row r="179" spans="1:17" x14ac:dyDescent="0.3">
      <c r="A179" s="23">
        <v>2020</v>
      </c>
      <c r="B179" s="8">
        <v>4900.2452258551148</v>
      </c>
      <c r="D179" s="23">
        <v>2020</v>
      </c>
      <c r="E179" s="8">
        <v>4784.5714892598708</v>
      </c>
      <c r="G179" s="23">
        <v>2020</v>
      </c>
      <c r="H179" s="8">
        <v>4934.0929839435521</v>
      </c>
      <c r="J179" s="23">
        <v>2020</v>
      </c>
      <c r="K179" s="8">
        <v>4884.4546767014181</v>
      </c>
      <c r="M179" s="23">
        <v>2020</v>
      </c>
      <c r="N179" s="8">
        <v>4811.0908174347442</v>
      </c>
      <c r="P179" s="23">
        <v>2020</v>
      </c>
      <c r="Q179" s="8">
        <v>4907.9641618970018</v>
      </c>
    </row>
    <row r="180" spans="1:17" x14ac:dyDescent="0.3">
      <c r="A180" s="23">
        <v>2021</v>
      </c>
      <c r="B180" s="8">
        <v>4923.7095088551141</v>
      </c>
      <c r="D180" s="23">
        <v>2021</v>
      </c>
      <c r="E180" s="8">
        <v>4804.6368766003379</v>
      </c>
      <c r="G180" s="23">
        <v>2021</v>
      </c>
      <c r="H180" s="8">
        <v>4962.9026065865773</v>
      </c>
      <c r="J180" s="23">
        <v>2021</v>
      </c>
      <c r="K180" s="8">
        <v>4909.1787951409342</v>
      </c>
      <c r="M180" s="23">
        <v>2021</v>
      </c>
      <c r="N180" s="8">
        <v>4823.9210540655022</v>
      </c>
      <c r="P180" s="23">
        <v>2021</v>
      </c>
      <c r="Q180" s="8">
        <v>4938.0122161410518</v>
      </c>
    </row>
    <row r="181" spans="1:17" x14ac:dyDescent="0.3">
      <c r="A181" s="23">
        <v>2022</v>
      </c>
      <c r="B181" s="8">
        <v>4947.1737918551144</v>
      </c>
      <c r="D181" s="23">
        <v>2022</v>
      </c>
      <c r="E181" s="8">
        <v>4824.7022639408042</v>
      </c>
      <c r="G181" s="23">
        <v>2022</v>
      </c>
      <c r="H181" s="8">
        <v>4991.7125662302842</v>
      </c>
      <c r="J181" s="23">
        <v>2022</v>
      </c>
      <c r="K181" s="8">
        <v>4933.9032505811329</v>
      </c>
      <c r="M181" s="23">
        <v>2022</v>
      </c>
      <c r="N181" s="8">
        <v>4836.7512906962593</v>
      </c>
      <c r="P181" s="23">
        <v>2022</v>
      </c>
      <c r="Q181" s="8">
        <v>4968.0606073857807</v>
      </c>
    </row>
    <row r="182" spans="1:17" x14ac:dyDescent="0.3">
      <c r="A182" s="23">
        <v>2023</v>
      </c>
      <c r="B182" s="8">
        <v>4970.6380748551146</v>
      </c>
      <c r="D182" s="23">
        <v>2023</v>
      </c>
      <c r="E182" s="8">
        <v>4844.7676512812741</v>
      </c>
      <c r="G182" s="23">
        <v>2023</v>
      </c>
      <c r="H182" s="8">
        <v>5020.5225258739911</v>
      </c>
      <c r="J182" s="23">
        <v>2023</v>
      </c>
      <c r="K182" s="8">
        <v>4958.6277060213324</v>
      </c>
      <c r="M182" s="23">
        <v>2023</v>
      </c>
      <c r="N182" s="8">
        <v>4849.5815273270164</v>
      </c>
      <c r="P182" s="23">
        <v>2023</v>
      </c>
      <c r="Q182" s="8">
        <v>4998.1089986305087</v>
      </c>
    </row>
    <row r="183" spans="1:17" x14ac:dyDescent="0.3">
      <c r="A183" s="23">
        <v>2024</v>
      </c>
      <c r="B183" s="8">
        <v>4994.102357855114</v>
      </c>
      <c r="D183" s="23">
        <v>2024</v>
      </c>
      <c r="E183" s="8">
        <v>4864.8330386217385</v>
      </c>
      <c r="G183" s="23">
        <v>2024</v>
      </c>
      <c r="H183" s="8">
        <v>5049.3324855176979</v>
      </c>
      <c r="J183" s="23">
        <v>2024</v>
      </c>
      <c r="K183" s="8">
        <v>4983.3521614615302</v>
      </c>
      <c r="M183" s="23">
        <v>2024</v>
      </c>
      <c r="N183" s="8">
        <v>4862.4117639577735</v>
      </c>
      <c r="P183" s="23">
        <v>2024</v>
      </c>
      <c r="Q183" s="8">
        <v>5028.1573898752376</v>
      </c>
    </row>
    <row r="184" spans="1:17" x14ac:dyDescent="0.3">
      <c r="A184" s="23">
        <v>2025</v>
      </c>
      <c r="B184" s="8">
        <v>5017.5666408551133</v>
      </c>
      <c r="D184" s="23">
        <v>2025</v>
      </c>
      <c r="E184" s="8">
        <v>4884.8984259622066</v>
      </c>
      <c r="G184" s="23">
        <v>2025</v>
      </c>
      <c r="H184" s="8">
        <v>5078.1424451624025</v>
      </c>
      <c r="J184" s="23">
        <v>2025</v>
      </c>
      <c r="K184" s="8">
        <v>5008.0766169027293</v>
      </c>
      <c r="M184" s="23">
        <v>2025</v>
      </c>
      <c r="N184" s="8">
        <v>4875.2420005885324</v>
      </c>
      <c r="P184" s="23">
        <v>2025</v>
      </c>
      <c r="Q184" s="8">
        <v>5058.2057811209688</v>
      </c>
    </row>
    <row r="185" spans="1:17" x14ac:dyDescent="0.3">
      <c r="A185" s="23">
        <v>2026</v>
      </c>
      <c r="B185" s="8">
        <v>5041.0309238551145</v>
      </c>
      <c r="D185" s="23">
        <v>2026</v>
      </c>
      <c r="E185" s="8">
        <v>4904.9638133026738</v>
      </c>
      <c r="G185" s="23">
        <v>2026</v>
      </c>
      <c r="H185" s="8">
        <v>5106.4797669181098</v>
      </c>
      <c r="J185" s="23">
        <v>2026</v>
      </c>
      <c r="K185" s="8">
        <v>5032.3284344549293</v>
      </c>
      <c r="M185" s="23">
        <v>2026</v>
      </c>
      <c r="N185" s="8">
        <v>4888.0722372192895</v>
      </c>
      <c r="P185" s="23">
        <v>2026</v>
      </c>
      <c r="Q185" s="8">
        <v>5087.7815344776973</v>
      </c>
    </row>
    <row r="186" spans="1:17" x14ac:dyDescent="0.3">
      <c r="A186" s="23">
        <v>2027</v>
      </c>
      <c r="B186" s="8">
        <v>5064.4952068551147</v>
      </c>
      <c r="D186" s="23">
        <v>2027</v>
      </c>
      <c r="E186" s="8">
        <v>4925.0292006431409</v>
      </c>
      <c r="G186" s="23">
        <v>2027</v>
      </c>
      <c r="H186" s="8">
        <v>5134.8170886738162</v>
      </c>
      <c r="J186" s="23">
        <v>2027</v>
      </c>
      <c r="K186" s="8">
        <v>5056.5802520071275</v>
      </c>
      <c r="M186" s="23">
        <v>2027</v>
      </c>
      <c r="N186" s="8">
        <v>4900.9024738500466</v>
      </c>
      <c r="P186" s="23">
        <v>2027</v>
      </c>
      <c r="Q186" s="8">
        <v>5117.3572878344257</v>
      </c>
    </row>
    <row r="187" spans="1:17" x14ac:dyDescent="0.3">
      <c r="A187" s="23">
        <v>2028</v>
      </c>
      <c r="B187" s="8">
        <v>5087.959489855115</v>
      </c>
      <c r="D187" s="23">
        <v>2028</v>
      </c>
      <c r="E187" s="8">
        <v>4945.0945879836063</v>
      </c>
      <c r="G187" s="23">
        <v>2028</v>
      </c>
      <c r="H187" s="8">
        <v>5163.1544104295226</v>
      </c>
      <c r="J187" s="23">
        <v>2028</v>
      </c>
      <c r="K187" s="8">
        <v>5080.8320695593266</v>
      </c>
      <c r="M187" s="23">
        <v>2028</v>
      </c>
      <c r="N187" s="8">
        <v>4913.7327104808037</v>
      </c>
      <c r="P187" s="23">
        <v>2028</v>
      </c>
      <c r="Q187" s="8">
        <v>5146.9330411911551</v>
      </c>
    </row>
    <row r="188" spans="1:17" x14ac:dyDescent="0.3">
      <c r="A188" s="23">
        <v>2029</v>
      </c>
      <c r="B188" s="8">
        <v>5111.4237728551143</v>
      </c>
      <c r="D188" s="23">
        <v>2029</v>
      </c>
      <c r="E188" s="8">
        <v>4965.1599753240735</v>
      </c>
      <c r="G188" s="23">
        <v>2029</v>
      </c>
      <c r="H188" s="8">
        <v>5191.4917321852308</v>
      </c>
      <c r="J188" s="23">
        <v>2029</v>
      </c>
      <c r="K188" s="8">
        <v>5105.0838871115247</v>
      </c>
      <c r="M188" s="23">
        <v>2029</v>
      </c>
      <c r="N188" s="8">
        <v>4926.5629471115626</v>
      </c>
      <c r="P188" s="23">
        <v>2029</v>
      </c>
      <c r="Q188" s="8">
        <v>5176.5087945478845</v>
      </c>
    </row>
    <row r="189" spans="1:17" x14ac:dyDescent="0.3">
      <c r="A189" s="23">
        <v>2030</v>
      </c>
      <c r="B189" s="8">
        <v>5139.8880558551136</v>
      </c>
      <c r="D189" s="23">
        <v>2030</v>
      </c>
      <c r="E189" s="8">
        <v>4985.2253626645397</v>
      </c>
      <c r="G189" s="23">
        <v>2030</v>
      </c>
      <c r="H189" s="8">
        <v>5219.8290539409363</v>
      </c>
      <c r="J189" s="23">
        <v>2030</v>
      </c>
      <c r="K189" s="8">
        <v>5129.3357046637248</v>
      </c>
      <c r="M189" s="23">
        <v>2030</v>
      </c>
      <c r="N189" s="8">
        <v>4939.3931837423188</v>
      </c>
      <c r="P189" s="23">
        <v>2030</v>
      </c>
      <c r="Q189" s="8">
        <v>5206.0845479046129</v>
      </c>
    </row>
    <row r="190" spans="1:17" x14ac:dyDescent="0.3">
      <c r="A190" s="23">
        <v>2031</v>
      </c>
      <c r="B190" s="8">
        <v>5162.7023398551137</v>
      </c>
      <c r="D190" s="23">
        <v>2031</v>
      </c>
      <c r="E190" s="8">
        <v>5004.1518416543877</v>
      </c>
      <c r="G190" s="23">
        <v>2031</v>
      </c>
      <c r="H190" s="8">
        <v>5247.3921397754393</v>
      </c>
      <c r="J190" s="23">
        <v>2031</v>
      </c>
      <c r="K190" s="8">
        <v>5152.9612298153206</v>
      </c>
      <c r="M190" s="23">
        <v>2031</v>
      </c>
      <c r="N190" s="8">
        <v>4950.9845120224572</v>
      </c>
      <c r="P190" s="23">
        <v>2031</v>
      </c>
      <c r="Q190" s="8">
        <v>5235.03400886074</v>
      </c>
    </row>
    <row r="191" spans="1:17" x14ac:dyDescent="0.3">
      <c r="A191" s="23">
        <v>2032</v>
      </c>
      <c r="B191" s="8">
        <v>5185.5166238551128</v>
      </c>
      <c r="D191" s="23">
        <v>2032</v>
      </c>
      <c r="E191" s="8">
        <v>5023.078320644232</v>
      </c>
      <c r="G191" s="23">
        <v>2032</v>
      </c>
      <c r="H191" s="8">
        <v>5274.9552256099405</v>
      </c>
      <c r="J191" s="23">
        <v>2032</v>
      </c>
      <c r="K191" s="8">
        <v>5176.5867549669147</v>
      </c>
      <c r="M191" s="23">
        <v>2032</v>
      </c>
      <c r="N191" s="8">
        <v>4962.575840302592</v>
      </c>
      <c r="P191" s="23">
        <v>2032</v>
      </c>
      <c r="Q191" s="8">
        <v>5263.9834698168661</v>
      </c>
    </row>
    <row r="192" spans="1:17" x14ac:dyDescent="0.3">
      <c r="A192" s="23">
        <v>2033</v>
      </c>
      <c r="B192" s="8">
        <v>5208.3309078551138</v>
      </c>
      <c r="D192" s="23">
        <v>2033</v>
      </c>
      <c r="E192" s="8">
        <v>5042.0047996340791</v>
      </c>
      <c r="G192" s="23">
        <v>2033</v>
      </c>
      <c r="H192" s="8">
        <v>5302.5183114444435</v>
      </c>
      <c r="J192" s="23">
        <v>2033</v>
      </c>
      <c r="K192" s="8">
        <v>5200.2122801185096</v>
      </c>
      <c r="M192" s="23">
        <v>2033</v>
      </c>
      <c r="N192" s="8">
        <v>4974.1671685827278</v>
      </c>
      <c r="P192" s="23">
        <v>2033</v>
      </c>
      <c r="Q192" s="8">
        <v>5292.9329307729913</v>
      </c>
    </row>
    <row r="193" spans="1:17" x14ac:dyDescent="0.3">
      <c r="A193" s="23">
        <v>2034</v>
      </c>
      <c r="B193" s="8">
        <v>5231.1451918551147</v>
      </c>
      <c r="D193" s="23">
        <v>2034</v>
      </c>
      <c r="E193" s="8">
        <v>5060.9312786239243</v>
      </c>
      <c r="G193" s="23">
        <v>2034</v>
      </c>
      <c r="H193" s="8">
        <v>5330.0813972789447</v>
      </c>
      <c r="J193" s="23">
        <v>2034</v>
      </c>
      <c r="K193" s="8">
        <v>5223.8378052701064</v>
      </c>
      <c r="M193" s="23">
        <v>2034</v>
      </c>
      <c r="N193" s="8">
        <v>4985.7584968628662</v>
      </c>
      <c r="P193" s="23">
        <v>2034</v>
      </c>
      <c r="Q193" s="8">
        <v>5321.8823917291156</v>
      </c>
    </row>
    <row r="194" spans="1:17" x14ac:dyDescent="0.3">
      <c r="A194" s="23">
        <v>2035</v>
      </c>
      <c r="B194" s="8">
        <v>5253.9594758551148</v>
      </c>
      <c r="D194" s="23">
        <v>2035</v>
      </c>
      <c r="E194" s="8">
        <v>5079.8577576137704</v>
      </c>
      <c r="G194" s="23">
        <v>2035</v>
      </c>
      <c r="H194" s="8">
        <v>5357.6444831134449</v>
      </c>
      <c r="J194" s="23">
        <v>2035</v>
      </c>
      <c r="K194" s="8">
        <v>5247.4633304217023</v>
      </c>
      <c r="M194" s="23">
        <v>2035</v>
      </c>
      <c r="N194" s="8">
        <v>4997.3498251430019</v>
      </c>
      <c r="P194" s="23">
        <v>2035</v>
      </c>
      <c r="Q194" s="8">
        <v>5350.8318526852427</v>
      </c>
    </row>
    <row r="195" spans="1:17" x14ac:dyDescent="0.3">
      <c r="A195" s="23">
        <v>2036</v>
      </c>
      <c r="B195" s="8">
        <v>5269.7947098551158</v>
      </c>
      <c r="D195" s="23">
        <v>2036</v>
      </c>
      <c r="E195" s="8">
        <v>5094.4333303701305</v>
      </c>
      <c r="G195" s="23">
        <v>2036</v>
      </c>
      <c r="H195" s="8">
        <v>5397.4232493734944</v>
      </c>
      <c r="J195" s="23">
        <v>2036</v>
      </c>
      <c r="K195" s="8">
        <v>5273.8833673531708</v>
      </c>
      <c r="M195" s="23">
        <v>2036</v>
      </c>
      <c r="N195" s="8">
        <v>5007.4071071301296</v>
      </c>
      <c r="P195" s="23">
        <v>2036</v>
      </c>
      <c r="Q195" s="8">
        <v>5375.6725188778009</v>
      </c>
    </row>
    <row r="196" spans="1:17" x14ac:dyDescent="0.3">
      <c r="A196" s="23">
        <v>2037</v>
      </c>
      <c r="B196" s="8">
        <v>5285.6299438551132</v>
      </c>
      <c r="D196" s="23">
        <v>2037</v>
      </c>
      <c r="E196" s="8">
        <v>5109.0089031264924</v>
      </c>
      <c r="G196" s="23">
        <v>2037</v>
      </c>
      <c r="H196" s="8">
        <v>5437.2020156335429</v>
      </c>
      <c r="J196" s="23">
        <v>2037</v>
      </c>
      <c r="K196" s="8">
        <v>5300.3034042846393</v>
      </c>
      <c r="M196" s="23">
        <v>2037</v>
      </c>
      <c r="N196" s="8">
        <v>5017.4643891172564</v>
      </c>
      <c r="P196" s="23">
        <v>2037</v>
      </c>
      <c r="Q196" s="8">
        <v>5400.5131850703574</v>
      </c>
    </row>
    <row r="197" spans="1:17" x14ac:dyDescent="0.3">
      <c r="A197" s="23">
        <v>2038</v>
      </c>
      <c r="B197" s="8">
        <v>5301.4651778551142</v>
      </c>
      <c r="D197" s="23">
        <v>2038</v>
      </c>
      <c r="E197" s="8">
        <v>5123.5844758828516</v>
      </c>
      <c r="G197" s="23">
        <v>2038</v>
      </c>
      <c r="H197" s="8">
        <v>5476.9807818935942</v>
      </c>
      <c r="J197" s="23">
        <v>2038</v>
      </c>
      <c r="K197" s="8">
        <v>5326.7234412161088</v>
      </c>
      <c r="M197" s="23">
        <v>2038</v>
      </c>
      <c r="N197" s="8">
        <v>5027.521671104384</v>
      </c>
      <c r="P197" s="23">
        <v>2038</v>
      </c>
      <c r="Q197" s="8">
        <v>5425.3538512629157</v>
      </c>
    </row>
    <row r="198" spans="1:17" x14ac:dyDescent="0.3">
      <c r="A198" s="23">
        <v>2039</v>
      </c>
      <c r="B198" s="8">
        <v>5317.3004118551144</v>
      </c>
      <c r="D198" s="23">
        <v>2039</v>
      </c>
      <c r="E198" s="8">
        <v>5138.1600486392135</v>
      </c>
      <c r="G198" s="23">
        <v>2039</v>
      </c>
      <c r="H198" s="8">
        <v>5516.7595481536418</v>
      </c>
      <c r="J198" s="23">
        <v>2039</v>
      </c>
      <c r="K198" s="8">
        <v>5353.1434781475782</v>
      </c>
      <c r="M198" s="23">
        <v>2039</v>
      </c>
      <c r="N198" s="8">
        <v>5037.5789530915135</v>
      </c>
      <c r="P198" s="23">
        <v>2039</v>
      </c>
      <c r="Q198" s="8">
        <v>5450.1945174554739</v>
      </c>
    </row>
    <row r="199" spans="1:17" x14ac:dyDescent="0.3">
      <c r="A199" s="23">
        <v>2040</v>
      </c>
      <c r="B199" s="8">
        <v>5333.1356458551145</v>
      </c>
      <c r="D199" s="23">
        <v>2040</v>
      </c>
      <c r="E199" s="8">
        <v>5152.7356213955736</v>
      </c>
      <c r="G199" s="23">
        <v>2040</v>
      </c>
      <c r="H199" s="8">
        <v>5556.5383144136922</v>
      </c>
      <c r="J199" s="23">
        <v>2040</v>
      </c>
      <c r="K199" s="8">
        <v>5379.5635150790467</v>
      </c>
      <c r="M199" s="23">
        <v>2040</v>
      </c>
      <c r="N199" s="8">
        <v>5047.6362350786412</v>
      </c>
      <c r="P199" s="23">
        <v>2040</v>
      </c>
      <c r="Q199" s="8">
        <v>5475.0351836480304</v>
      </c>
    </row>
    <row r="200" spans="1:17" x14ac:dyDescent="0.3">
      <c r="A200" s="23">
        <v>2041</v>
      </c>
      <c r="B200" s="8">
        <v>5347.3942458551146</v>
      </c>
      <c r="D200" s="23">
        <v>2041</v>
      </c>
      <c r="E200" s="8">
        <v>5161.6818759970929</v>
      </c>
      <c r="G200" s="23">
        <v>2041</v>
      </c>
      <c r="H200" s="8">
        <v>5591.8766199483161</v>
      </c>
      <c r="J200" s="23">
        <v>2041</v>
      </c>
      <c r="K200" s="8">
        <v>5400.9365796396905</v>
      </c>
      <c r="M200" s="23">
        <v>2041</v>
      </c>
      <c r="N200" s="8">
        <v>5055.5039989109273</v>
      </c>
      <c r="P200" s="23">
        <v>2041</v>
      </c>
      <c r="Q200" s="8">
        <v>5499.0888774697623</v>
      </c>
    </row>
    <row r="201" spans="1:17" x14ac:dyDescent="0.3">
      <c r="A201" s="23">
        <v>2042</v>
      </c>
      <c r="B201" s="8">
        <v>5361.6528458551147</v>
      </c>
      <c r="D201" s="23">
        <v>2042</v>
      </c>
      <c r="E201" s="8">
        <v>5170.6281305986131</v>
      </c>
      <c r="G201" s="23">
        <v>2042</v>
      </c>
      <c r="H201" s="8">
        <v>5627.2149254829401</v>
      </c>
      <c r="J201" s="23">
        <v>2042</v>
      </c>
      <c r="K201" s="8">
        <v>5422.3096442003316</v>
      </c>
      <c r="M201" s="23">
        <v>2042</v>
      </c>
      <c r="N201" s="8">
        <v>5063.3717627432143</v>
      </c>
      <c r="P201" s="23">
        <v>2042</v>
      </c>
      <c r="Q201" s="8">
        <v>5523.1425712914934</v>
      </c>
    </row>
    <row r="202" spans="1:17" x14ac:dyDescent="0.3">
      <c r="A202" s="23">
        <v>2043</v>
      </c>
      <c r="B202" s="8">
        <v>5375.9114458551148</v>
      </c>
      <c r="D202" s="23">
        <v>2043</v>
      </c>
      <c r="E202" s="8">
        <v>5179.5743852001324</v>
      </c>
      <c r="G202" s="23">
        <v>2043</v>
      </c>
      <c r="H202" s="8">
        <v>5662.5532310175631</v>
      </c>
      <c r="J202" s="23">
        <v>2043</v>
      </c>
      <c r="K202" s="8">
        <v>5443.6827087609772</v>
      </c>
      <c r="M202" s="23">
        <v>2043</v>
      </c>
      <c r="N202" s="8">
        <v>5071.2395265755022</v>
      </c>
      <c r="P202" s="23">
        <v>2043</v>
      </c>
      <c r="Q202" s="8">
        <v>5547.1962651132244</v>
      </c>
    </row>
    <row r="203" spans="1:17" x14ac:dyDescent="0.3">
      <c r="A203" s="23">
        <v>2044</v>
      </c>
      <c r="B203" s="8">
        <v>5390.1700458551149</v>
      </c>
      <c r="D203" s="23">
        <v>2044</v>
      </c>
      <c r="E203" s="8">
        <v>5188.5206398016535</v>
      </c>
      <c r="G203" s="23">
        <v>2044</v>
      </c>
      <c r="H203" s="8">
        <v>5697.891536552188</v>
      </c>
      <c r="J203" s="23">
        <v>2044</v>
      </c>
      <c r="K203" s="8">
        <v>5465.0557733216183</v>
      </c>
      <c r="M203" s="23">
        <v>2044</v>
      </c>
      <c r="N203" s="8">
        <v>5079.1072904077882</v>
      </c>
      <c r="P203" s="23">
        <v>2044</v>
      </c>
      <c r="Q203" s="8">
        <v>5571.2499589349563</v>
      </c>
    </row>
    <row r="204" spans="1:17" x14ac:dyDescent="0.3">
      <c r="A204" s="23">
        <v>2045</v>
      </c>
      <c r="B204" s="8">
        <v>5404.4286458551142</v>
      </c>
      <c r="D204" s="23">
        <v>2045</v>
      </c>
      <c r="E204" s="8">
        <v>5197.4668944031719</v>
      </c>
      <c r="G204" s="23">
        <v>2045</v>
      </c>
      <c r="H204" s="8">
        <v>5733.2298420868128</v>
      </c>
      <c r="J204" s="23">
        <v>2045</v>
      </c>
      <c r="K204" s="8">
        <v>5486.4288378822621</v>
      </c>
      <c r="M204" s="23">
        <v>2045</v>
      </c>
      <c r="N204" s="8">
        <v>5086.975054240077</v>
      </c>
      <c r="P204" s="23">
        <v>2045</v>
      </c>
      <c r="Q204" s="8">
        <v>5595.3036527566865</v>
      </c>
    </row>
    <row r="205" spans="1:17" x14ac:dyDescent="0.3">
      <c r="A205" s="23">
        <v>2046</v>
      </c>
      <c r="B205" s="8">
        <v>5418.6872458551143</v>
      </c>
      <c r="D205" s="23">
        <v>2046</v>
      </c>
      <c r="E205" s="8">
        <v>5206.4131490046911</v>
      </c>
      <c r="G205" s="23">
        <v>2046</v>
      </c>
      <c r="H205" s="8">
        <v>5768.5681476214377</v>
      </c>
      <c r="J205" s="23">
        <v>2046</v>
      </c>
      <c r="K205" s="8">
        <v>5507.801902442905</v>
      </c>
      <c r="M205" s="23">
        <v>2046</v>
      </c>
      <c r="N205" s="8">
        <v>5094.842818072364</v>
      </c>
      <c r="P205" s="23">
        <v>2046</v>
      </c>
      <c r="Q205" s="8">
        <v>5619.3573465784184</v>
      </c>
    </row>
    <row r="206" spans="1:17" x14ac:dyDescent="0.3">
      <c r="A206" s="23">
        <v>2047</v>
      </c>
      <c r="B206" s="8">
        <v>5432.9458458551144</v>
      </c>
      <c r="D206" s="23">
        <v>2047</v>
      </c>
      <c r="E206" s="8">
        <v>5215.3594036062095</v>
      </c>
      <c r="G206" s="23">
        <v>2047</v>
      </c>
      <c r="H206" s="8">
        <v>5803.9064531560607</v>
      </c>
      <c r="J206" s="23">
        <v>2047</v>
      </c>
      <c r="K206" s="8">
        <v>5529.1749670035488</v>
      </c>
      <c r="M206" s="23">
        <v>2047</v>
      </c>
      <c r="N206" s="8">
        <v>5102.710581904651</v>
      </c>
      <c r="P206" s="23">
        <v>2047</v>
      </c>
      <c r="Q206" s="8">
        <v>5643.4110404001485</v>
      </c>
    </row>
    <row r="207" spans="1:17" x14ac:dyDescent="0.3">
      <c r="A207" s="23">
        <v>2048</v>
      </c>
      <c r="B207" s="8">
        <v>5447.2044458551145</v>
      </c>
      <c r="D207" s="23">
        <v>2048</v>
      </c>
      <c r="E207" s="8">
        <v>5224.3056582077306</v>
      </c>
      <c r="G207" s="23">
        <v>2048</v>
      </c>
      <c r="H207" s="8">
        <v>5839.2447586906856</v>
      </c>
      <c r="J207" s="23">
        <v>2048</v>
      </c>
      <c r="K207" s="8">
        <v>5550.5480315641917</v>
      </c>
      <c r="M207" s="23">
        <v>2048</v>
      </c>
      <c r="N207" s="8">
        <v>5110.5783457369371</v>
      </c>
      <c r="P207" s="23">
        <v>2048</v>
      </c>
      <c r="Q207" s="8">
        <v>5667.4647342218814</v>
      </c>
    </row>
    <row r="208" spans="1:17" x14ac:dyDescent="0.3">
      <c r="A208" s="23">
        <v>2049</v>
      </c>
      <c r="B208" s="8">
        <v>5461.4630458551146</v>
      </c>
      <c r="D208" s="23">
        <v>2049</v>
      </c>
      <c r="E208" s="8">
        <v>5233.2519128092499</v>
      </c>
      <c r="G208" s="23">
        <v>2049</v>
      </c>
      <c r="H208" s="8">
        <v>5874.5830642253113</v>
      </c>
      <c r="J208" s="23">
        <v>2049</v>
      </c>
      <c r="K208" s="8">
        <v>5571.9210961248336</v>
      </c>
      <c r="M208" s="23">
        <v>2049</v>
      </c>
      <c r="N208" s="8">
        <v>5118.446109569225</v>
      </c>
      <c r="P208" s="23">
        <v>2049</v>
      </c>
      <c r="Q208" s="8">
        <v>5691.5184280436124</v>
      </c>
    </row>
    <row r="209" spans="1:17" x14ac:dyDescent="0.3">
      <c r="A209" s="23">
        <v>2050</v>
      </c>
      <c r="B209" s="8">
        <v>5475.7216458551147</v>
      </c>
      <c r="D209" s="23">
        <v>2050</v>
      </c>
      <c r="E209" s="8">
        <v>5242.1981674107683</v>
      </c>
      <c r="G209" s="23">
        <v>2050</v>
      </c>
      <c r="H209" s="8">
        <v>5909.9213697599334</v>
      </c>
      <c r="J209" s="23">
        <v>2050</v>
      </c>
      <c r="K209" s="8">
        <v>5593.2941606854774</v>
      </c>
      <c r="M209" s="23">
        <v>2050</v>
      </c>
      <c r="N209" s="8">
        <v>5126.313873401511</v>
      </c>
      <c r="P209" s="23">
        <v>2050</v>
      </c>
      <c r="Q209" s="8">
        <v>5715.5721218653425</v>
      </c>
    </row>
    <row r="210" spans="1:17" x14ac:dyDescent="0.3">
      <c r="A210" s="23">
        <v>2051</v>
      </c>
      <c r="B210" s="8">
        <v>5485.4702458551155</v>
      </c>
      <c r="D210" s="23">
        <v>2051</v>
      </c>
      <c r="E210" s="8">
        <v>5247.7227094960945</v>
      </c>
      <c r="G210" s="23">
        <v>2051</v>
      </c>
      <c r="H210" s="8">
        <v>5949.5670627783638</v>
      </c>
      <c r="J210" s="23">
        <v>2051</v>
      </c>
      <c r="K210" s="8">
        <v>5619.1974036994288</v>
      </c>
      <c r="M210" s="23">
        <v>2051</v>
      </c>
      <c r="N210" s="8">
        <v>5131.259924717604</v>
      </c>
      <c r="P210" s="23">
        <v>2051</v>
      </c>
      <c r="Q210" s="8">
        <v>5735.6359941403844</v>
      </c>
    </row>
    <row r="211" spans="1:17" x14ac:dyDescent="0.3">
      <c r="A211" s="23">
        <v>2052</v>
      </c>
      <c r="B211" s="8">
        <v>5495.2188458551136</v>
      </c>
      <c r="D211" s="23">
        <v>2052</v>
      </c>
      <c r="E211" s="8">
        <v>5253.2472515814188</v>
      </c>
      <c r="G211" s="23">
        <v>2052</v>
      </c>
      <c r="H211" s="8">
        <v>5989.2127557967933</v>
      </c>
      <c r="J211" s="23">
        <v>2052</v>
      </c>
      <c r="K211" s="8">
        <v>5645.1006467133802</v>
      </c>
      <c r="M211" s="23">
        <v>2052</v>
      </c>
      <c r="N211" s="8">
        <v>5136.205976033697</v>
      </c>
      <c r="P211" s="23">
        <v>2052</v>
      </c>
      <c r="Q211" s="8">
        <v>5755.6998664154235</v>
      </c>
    </row>
    <row r="212" spans="1:17" x14ac:dyDescent="0.3">
      <c r="A212" s="23">
        <v>2053</v>
      </c>
      <c r="B212" s="8">
        <v>5504.9674458551144</v>
      </c>
      <c r="D212" s="23">
        <v>2053</v>
      </c>
      <c r="E212" s="8">
        <v>5258.7717936667441</v>
      </c>
      <c r="G212" s="23">
        <v>2053</v>
      </c>
      <c r="H212" s="8">
        <v>6028.8584488152228</v>
      </c>
      <c r="J212" s="23">
        <v>2053</v>
      </c>
      <c r="K212" s="8">
        <v>5671.0038897273316</v>
      </c>
      <c r="M212" s="23">
        <v>2053</v>
      </c>
      <c r="N212" s="8">
        <v>5141.152027349789</v>
      </c>
      <c r="P212" s="23">
        <v>2053</v>
      </c>
      <c r="Q212" s="8">
        <v>5775.7637386904626</v>
      </c>
    </row>
    <row r="213" spans="1:17" x14ac:dyDescent="0.3">
      <c r="A213" s="23">
        <v>2054</v>
      </c>
      <c r="B213" s="8">
        <v>5514.7160458551152</v>
      </c>
      <c r="D213" s="23">
        <v>2054</v>
      </c>
      <c r="E213" s="8">
        <v>5264.2963357520694</v>
      </c>
      <c r="G213" s="23">
        <v>2054</v>
      </c>
      <c r="H213" s="8">
        <v>6068.5041418336541</v>
      </c>
      <c r="J213" s="23">
        <v>2054</v>
      </c>
      <c r="K213" s="8">
        <v>5696.9071327412839</v>
      </c>
      <c r="M213" s="23">
        <v>2054</v>
      </c>
      <c r="N213" s="8">
        <v>5146.098078665882</v>
      </c>
      <c r="P213" s="23">
        <v>2054</v>
      </c>
      <c r="Q213" s="8">
        <v>5795.8276109655017</v>
      </c>
    </row>
    <row r="214" spans="1:17" x14ac:dyDescent="0.3">
      <c r="A214" s="23">
        <v>2055</v>
      </c>
      <c r="B214" s="8">
        <v>5524.4646458551142</v>
      </c>
      <c r="D214" s="23">
        <v>2055</v>
      </c>
      <c r="E214" s="8">
        <v>5269.8208778373955</v>
      </c>
      <c r="G214" s="23">
        <v>2055</v>
      </c>
      <c r="H214" s="8">
        <v>6108.1498348520827</v>
      </c>
      <c r="J214" s="23">
        <v>2055</v>
      </c>
      <c r="K214" s="8">
        <v>5722.8103757552344</v>
      </c>
      <c r="M214" s="23">
        <v>2055</v>
      </c>
      <c r="N214" s="8">
        <v>5151.044129981974</v>
      </c>
      <c r="P214" s="23">
        <v>2055</v>
      </c>
      <c r="Q214" s="8">
        <v>5815.8914832405426</v>
      </c>
    </row>
    <row r="215" spans="1:17" x14ac:dyDescent="0.3">
      <c r="A215" s="23">
        <v>2056</v>
      </c>
      <c r="B215" s="8">
        <v>5534.213245855115</v>
      </c>
      <c r="D215" s="23">
        <v>2056</v>
      </c>
      <c r="E215" s="8">
        <v>5275.3454199227199</v>
      </c>
      <c r="G215" s="23">
        <v>2056</v>
      </c>
      <c r="H215" s="8">
        <v>6147.7955278705122</v>
      </c>
      <c r="J215" s="23">
        <v>2056</v>
      </c>
      <c r="K215" s="8">
        <v>5748.7136187691867</v>
      </c>
      <c r="M215" s="23">
        <v>2056</v>
      </c>
      <c r="N215" s="8">
        <v>5155.9901812980679</v>
      </c>
      <c r="P215" s="23">
        <v>2056</v>
      </c>
      <c r="Q215" s="8">
        <v>5835.9553555155808</v>
      </c>
    </row>
    <row r="216" spans="1:17" x14ac:dyDescent="0.3">
      <c r="A216" s="23">
        <v>2057</v>
      </c>
      <c r="B216" s="8">
        <v>5543.961845855114</v>
      </c>
      <c r="D216" s="23">
        <v>2057</v>
      </c>
      <c r="E216" s="8">
        <v>5280.8699620080461</v>
      </c>
      <c r="G216" s="23">
        <v>2057</v>
      </c>
      <c r="H216" s="8">
        <v>6187.4412208889416</v>
      </c>
      <c r="J216" s="23">
        <v>2057</v>
      </c>
      <c r="K216" s="8">
        <v>5774.6168617831372</v>
      </c>
      <c r="M216" s="23">
        <v>2057</v>
      </c>
      <c r="N216" s="8">
        <v>5160.93623261416</v>
      </c>
      <c r="P216" s="23">
        <v>2057</v>
      </c>
      <c r="Q216" s="8">
        <v>5856.0192277906217</v>
      </c>
    </row>
    <row r="217" spans="1:17" x14ac:dyDescent="0.3">
      <c r="A217" s="23">
        <v>2058</v>
      </c>
      <c r="B217" s="8">
        <v>5553.7104458551148</v>
      </c>
      <c r="D217" s="23">
        <v>2058</v>
      </c>
      <c r="E217" s="8">
        <v>5286.3945040933704</v>
      </c>
      <c r="G217" s="23">
        <v>2058</v>
      </c>
      <c r="H217" s="8">
        <v>6227.0869139073729</v>
      </c>
      <c r="J217" s="23">
        <v>2058</v>
      </c>
      <c r="K217" s="8">
        <v>5800.5201047970895</v>
      </c>
      <c r="M217" s="23">
        <v>2058</v>
      </c>
      <c r="N217" s="8">
        <v>5165.882283930252</v>
      </c>
      <c r="P217" s="23">
        <v>2058</v>
      </c>
      <c r="Q217" s="8">
        <v>5876.0831000656617</v>
      </c>
    </row>
    <row r="218" spans="1:17" x14ac:dyDescent="0.3">
      <c r="A218" s="23">
        <v>2059</v>
      </c>
      <c r="B218" s="8">
        <v>5563.4590458551138</v>
      </c>
      <c r="D218" s="23">
        <v>2059</v>
      </c>
      <c r="E218" s="8">
        <v>5291.9190461786966</v>
      </c>
      <c r="G218" s="23">
        <v>2059</v>
      </c>
      <c r="H218" s="8">
        <v>6266.7326069258015</v>
      </c>
      <c r="J218" s="23">
        <v>2059</v>
      </c>
      <c r="K218" s="8">
        <v>5826.4233478110409</v>
      </c>
      <c r="M218" s="23">
        <v>2059</v>
      </c>
      <c r="N218" s="8">
        <v>5170.828335246345</v>
      </c>
      <c r="P218" s="23">
        <v>2059</v>
      </c>
      <c r="Q218" s="8">
        <v>5896.1469723406999</v>
      </c>
    </row>
    <row r="219" spans="1:17" x14ac:dyDescent="0.3">
      <c r="A219" s="23">
        <v>2060</v>
      </c>
      <c r="B219" s="8">
        <v>5573.2076458551137</v>
      </c>
      <c r="D219" s="23">
        <v>2060</v>
      </c>
      <c r="E219" s="8">
        <v>5297.4435882640219</v>
      </c>
      <c r="G219" s="23">
        <v>2060</v>
      </c>
      <c r="H219" s="8">
        <v>6306.3782999442328</v>
      </c>
      <c r="J219" s="23">
        <v>2060</v>
      </c>
      <c r="K219" s="8">
        <v>5852.3265908249923</v>
      </c>
      <c r="M219" s="23">
        <v>2060</v>
      </c>
      <c r="N219" s="8">
        <v>5175.7743865624379</v>
      </c>
      <c r="P219" s="23">
        <v>2060</v>
      </c>
      <c r="Q219" s="8">
        <v>5916.2108446157426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4C8A2-315C-4075-AAA0-A12D8DF840F8}">
  <dimension ref="A1:W712"/>
  <sheetViews>
    <sheetView workbookViewId="0">
      <pane xSplit="1" ySplit="8" topLeftCell="H12" activePane="bottomRight" state="frozen"/>
      <selection pane="topRight" activeCell="B1" sqref="B1"/>
      <selection pane="bottomLeft" activeCell="A9" sqref="A9"/>
      <selection pane="bottomRight" activeCell="E39" sqref="E39:E57"/>
    </sheetView>
  </sheetViews>
  <sheetFormatPr defaultRowHeight="14.4" x14ac:dyDescent="0.3"/>
  <cols>
    <col min="1" max="1" width="11.21875" style="25" bestFit="1" customWidth="1"/>
    <col min="2" max="5" width="13.109375" style="36" bestFit="1" customWidth="1"/>
    <col min="6" max="6" width="13.109375" bestFit="1" customWidth="1"/>
    <col min="9" max="9" width="6.44140625" style="43" bestFit="1" customWidth="1"/>
    <col min="10" max="10" width="10.77734375" style="25" bestFit="1" customWidth="1"/>
    <col min="11" max="11" width="22.33203125" style="36" bestFit="1" customWidth="1"/>
    <col min="12" max="12" width="10.44140625" style="36" bestFit="1" customWidth="1"/>
    <col min="13" max="13" width="12.44140625" style="43" bestFit="1" customWidth="1"/>
    <col min="14" max="14" width="15.5546875" bestFit="1" customWidth="1"/>
    <col min="16" max="16" width="14.88671875" customWidth="1"/>
    <col min="17" max="17" width="13" customWidth="1"/>
    <col min="22" max="22" width="14" style="36" bestFit="1" customWidth="1"/>
    <col min="23" max="23" width="13.6640625" style="36" bestFit="1" customWidth="1"/>
  </cols>
  <sheetData>
    <row r="1" spans="1:19" x14ac:dyDescent="0.3">
      <c r="A1" s="42" t="s">
        <v>64</v>
      </c>
      <c r="B1" s="37"/>
      <c r="C1" s="37"/>
      <c r="D1" s="37"/>
      <c r="E1" s="37"/>
    </row>
    <row r="2" spans="1:19" x14ac:dyDescent="0.3">
      <c r="A2" s="42" t="s">
        <v>187</v>
      </c>
      <c r="B2" s="37"/>
      <c r="C2" s="37"/>
      <c r="D2" s="37"/>
      <c r="E2" s="37"/>
    </row>
    <row r="3" spans="1:19" x14ac:dyDescent="0.3">
      <c r="A3" s="42" t="s">
        <v>188</v>
      </c>
      <c r="B3" s="37"/>
      <c r="C3" s="37"/>
      <c r="D3" s="37"/>
      <c r="E3" s="37"/>
    </row>
    <row r="4" spans="1:19" x14ac:dyDescent="0.3">
      <c r="A4" s="42" t="s">
        <v>203</v>
      </c>
      <c r="B4" s="37"/>
      <c r="C4" s="37"/>
      <c r="D4" s="37"/>
      <c r="E4" s="37"/>
    </row>
    <row r="5" spans="1:19" x14ac:dyDescent="0.3">
      <c r="A5" s="42" t="s">
        <v>189</v>
      </c>
      <c r="B5" s="37"/>
      <c r="C5" s="37"/>
      <c r="D5" s="37"/>
      <c r="E5" s="37"/>
    </row>
    <row r="6" spans="1:19" x14ac:dyDescent="0.3">
      <c r="B6" s="37"/>
      <c r="C6" s="37"/>
      <c r="D6" s="37"/>
      <c r="E6" s="37"/>
      <c r="J6" s="42"/>
    </row>
    <row r="7" spans="1:19" x14ac:dyDescent="0.3">
      <c r="A7" s="40" t="s">
        <v>95</v>
      </c>
      <c r="B7" s="36" t="s">
        <v>159</v>
      </c>
      <c r="C7" s="36" t="s">
        <v>160</v>
      </c>
      <c r="D7" s="36" t="s">
        <v>161</v>
      </c>
      <c r="E7" s="36" t="s">
        <v>162</v>
      </c>
      <c r="F7" s="36" t="s">
        <v>183</v>
      </c>
      <c r="K7" s="4"/>
      <c r="P7" s="5" t="s">
        <v>186</v>
      </c>
    </row>
    <row r="8" spans="1:19" x14ac:dyDescent="0.3">
      <c r="A8" s="25" t="s">
        <v>54</v>
      </c>
      <c r="B8" s="36" t="s">
        <v>182</v>
      </c>
      <c r="C8" s="36" t="s">
        <v>182</v>
      </c>
      <c r="D8" s="36" t="s">
        <v>182</v>
      </c>
      <c r="E8" s="36" t="s">
        <v>182</v>
      </c>
      <c r="F8" s="36" t="s">
        <v>182</v>
      </c>
      <c r="H8" s="43" t="s">
        <v>196</v>
      </c>
      <c r="I8" s="43" t="s">
        <v>181</v>
      </c>
      <c r="J8" s="25" t="s">
        <v>54</v>
      </c>
      <c r="K8" s="36" t="s">
        <v>167</v>
      </c>
      <c r="L8" s="36" t="s">
        <v>168</v>
      </c>
      <c r="M8" s="43" t="s">
        <v>195</v>
      </c>
      <c r="N8" t="s">
        <v>169</v>
      </c>
      <c r="P8" s="36" t="s">
        <v>185</v>
      </c>
      <c r="Q8" s="4" t="s">
        <v>184</v>
      </c>
    </row>
    <row r="9" spans="1:19" x14ac:dyDescent="0.3">
      <c r="A9" s="25">
        <v>1970</v>
      </c>
      <c r="Q9" t="s">
        <v>194</v>
      </c>
    </row>
    <row r="10" spans="1:19" x14ac:dyDescent="0.3">
      <c r="A10" s="40">
        <v>1971</v>
      </c>
      <c r="B10" s="36">
        <v>68.5</v>
      </c>
      <c r="C10" s="36">
        <v>7.3</v>
      </c>
      <c r="D10" s="36">
        <v>0.8</v>
      </c>
      <c r="E10" s="39">
        <f ca="1">SUMIFS($N$10:$N$585,$J$10:$J$585,A10)</f>
        <v>581.16770993097964</v>
      </c>
      <c r="F10" s="39">
        <f ca="1">SUM(B10:E10)</f>
        <v>657.76770993097966</v>
      </c>
      <c r="H10" s="45">
        <v>1</v>
      </c>
      <c r="I10" s="43" t="s">
        <v>170</v>
      </c>
      <c r="J10" s="25">
        <v>1971</v>
      </c>
      <c r="K10" s="36">
        <v>3600.79</v>
      </c>
      <c r="L10" s="38">
        <f t="shared" ref="L10:L73" ca="1" si="0">FORECAST(K10,OFFSET($Q$28:$Q$712,MATCH(K10,$P$28:$P$712,1)-1,0,2), OFFSET($P$28:$P$712,MATCH(K10,$P$28:$P$712,1)-1,0,2))</f>
        <v>95803.409000082873</v>
      </c>
      <c r="M10" s="38">
        <f ca="1">(L10+L11)/2</f>
        <v>96296.247500025784</v>
      </c>
      <c r="N10" s="39">
        <f ca="1">VLOOKUP(I10,$P$10:$Q$21,2,FALSE)*M10/1000</f>
        <v>23.111099400006186</v>
      </c>
      <c r="P10" s="36" t="s">
        <v>170</v>
      </c>
      <c r="Q10" s="36">
        <v>0.24</v>
      </c>
      <c r="S10" s="36"/>
    </row>
    <row r="11" spans="1:19" x14ac:dyDescent="0.3">
      <c r="A11" s="25">
        <v>1972</v>
      </c>
      <c r="B11" s="36">
        <v>79.099999999999994</v>
      </c>
      <c r="C11" s="36">
        <v>7.2</v>
      </c>
      <c r="D11" s="36">
        <v>0.8</v>
      </c>
      <c r="E11" s="39">
        <f t="shared" ref="E11:E57" ca="1" si="1">SUMIFS($N$10:$N$585,$J$10:$J$585,A11)</f>
        <v>572.2828567249494</v>
      </c>
      <c r="F11" s="39">
        <f t="shared" ref="F11:F57" ca="1" si="2">SUM(B11:E11)</f>
        <v>659.38285672494942</v>
      </c>
      <c r="H11" s="45">
        <v>1</v>
      </c>
      <c r="I11" s="43" t="s">
        <v>171</v>
      </c>
      <c r="J11" s="25">
        <v>1971</v>
      </c>
      <c r="K11" s="36">
        <v>3602.66</v>
      </c>
      <c r="L11" s="38">
        <f t="shared" ca="1" si="0"/>
        <v>96789.085999968695</v>
      </c>
      <c r="M11" s="38">
        <f t="shared" ref="M11:M74" ca="1" si="3">(L11+L12)/2</f>
        <v>96841.795999962604</v>
      </c>
      <c r="N11" s="39">
        <f t="shared" ref="N11:N74" ca="1" si="4">VLOOKUP(I11,$P$10:$Q$21,2,FALSE)*M11/1000</f>
        <v>18.399941239992895</v>
      </c>
      <c r="P11" s="36" t="s">
        <v>171</v>
      </c>
      <c r="Q11" s="36">
        <v>0.19</v>
      </c>
      <c r="S11" s="36"/>
    </row>
    <row r="12" spans="1:19" x14ac:dyDescent="0.3">
      <c r="A12" s="25">
        <v>1973</v>
      </c>
      <c r="B12" s="36">
        <v>77.900000000000006</v>
      </c>
      <c r="C12" s="36">
        <v>8</v>
      </c>
      <c r="D12" s="36">
        <v>0.8</v>
      </c>
      <c r="E12" s="39">
        <f t="shared" ca="1" si="1"/>
        <v>655.26417390711526</v>
      </c>
      <c r="F12" s="39">
        <f t="shared" ca="1" si="2"/>
        <v>741.96417390711531</v>
      </c>
      <c r="H12" s="45">
        <v>1</v>
      </c>
      <c r="I12" s="43" t="s">
        <v>172</v>
      </c>
      <c r="J12" s="25">
        <v>1971</v>
      </c>
      <c r="K12" s="36">
        <v>3602.86</v>
      </c>
      <c r="L12" s="38">
        <f t="shared" ca="1" si="0"/>
        <v>96894.505999956513</v>
      </c>
      <c r="M12" s="38">
        <f t="shared" ca="1" si="3"/>
        <v>97094.803999933298</v>
      </c>
      <c r="N12" s="39">
        <f t="shared" ca="1" si="4"/>
        <v>28.157493159980653</v>
      </c>
      <c r="P12" s="36" t="s">
        <v>172</v>
      </c>
      <c r="Q12" s="36">
        <v>0.28999999999999998</v>
      </c>
      <c r="S12" s="36"/>
    </row>
    <row r="13" spans="1:19" x14ac:dyDescent="0.3">
      <c r="A13" s="25">
        <v>1974</v>
      </c>
      <c r="B13" s="36">
        <v>83.5</v>
      </c>
      <c r="C13" s="36">
        <v>7.6</v>
      </c>
      <c r="D13" s="36">
        <v>0.8</v>
      </c>
      <c r="E13" s="39">
        <f t="shared" ca="1" si="1"/>
        <v>725.8491777729912</v>
      </c>
      <c r="F13" s="39">
        <f t="shared" ca="1" si="2"/>
        <v>817.74917777299117</v>
      </c>
      <c r="H13" s="45">
        <v>1</v>
      </c>
      <c r="I13" s="43" t="s">
        <v>173</v>
      </c>
      <c r="J13" s="25">
        <v>1971</v>
      </c>
      <c r="K13" s="36">
        <v>3603.62</v>
      </c>
      <c r="L13" s="38">
        <f t="shared" ca="1" si="0"/>
        <v>97295.101999910083</v>
      </c>
      <c r="M13" s="38">
        <f t="shared" ca="1" si="3"/>
        <v>98641.842500001309</v>
      </c>
      <c r="N13" s="39">
        <f t="shared" ca="1" si="4"/>
        <v>37.483900150000494</v>
      </c>
      <c r="P13" s="36" t="s">
        <v>173</v>
      </c>
      <c r="Q13" s="36">
        <v>0.38</v>
      </c>
      <c r="S13" s="36"/>
    </row>
    <row r="14" spans="1:19" x14ac:dyDescent="0.3">
      <c r="A14" s="25">
        <v>1975</v>
      </c>
      <c r="B14" s="36">
        <v>83.7</v>
      </c>
      <c r="C14" s="36">
        <v>7.4</v>
      </c>
      <c r="D14" s="36">
        <v>0.8</v>
      </c>
      <c r="E14" s="39">
        <f t="shared" ca="1" si="1"/>
        <v>764.64922552113319</v>
      </c>
      <c r="F14" s="39">
        <f t="shared" ca="1" si="2"/>
        <v>856.54922552113317</v>
      </c>
      <c r="H14" s="45">
        <v>1</v>
      </c>
      <c r="I14" s="43" t="s">
        <v>164</v>
      </c>
      <c r="J14" s="25">
        <v>1971</v>
      </c>
      <c r="K14" s="36">
        <v>3608.73</v>
      </c>
      <c r="L14" s="38">
        <f t="shared" ca="1" si="0"/>
        <v>99988.583000092534</v>
      </c>
      <c r="M14" s="38">
        <f t="shared" ca="1" si="3"/>
        <v>103198.25920000218</v>
      </c>
      <c r="N14" s="39">
        <f t="shared" ca="1" si="4"/>
        <v>51.599129600001092</v>
      </c>
      <c r="P14" s="36" t="s">
        <v>164</v>
      </c>
      <c r="Q14" s="36">
        <v>0.5</v>
      </c>
      <c r="S14" s="36"/>
    </row>
    <row r="15" spans="1:19" x14ac:dyDescent="0.3">
      <c r="A15" s="25">
        <v>1976</v>
      </c>
      <c r="B15" s="36">
        <v>83.6</v>
      </c>
      <c r="C15" s="36">
        <v>8</v>
      </c>
      <c r="D15" s="36">
        <v>0.8</v>
      </c>
      <c r="E15" s="39">
        <f t="shared" ca="1" si="1"/>
        <v>763.50583186895005</v>
      </c>
      <c r="F15" s="39">
        <f t="shared" ca="1" si="2"/>
        <v>855.90583186895003</v>
      </c>
      <c r="H15" s="45">
        <v>1</v>
      </c>
      <c r="I15" s="43" t="s">
        <v>174</v>
      </c>
      <c r="J15" s="25">
        <v>1971</v>
      </c>
      <c r="K15" s="36">
        <v>3620.79</v>
      </c>
      <c r="L15" s="38">
        <f t="shared" ca="1" si="0"/>
        <v>106407.93539991183</v>
      </c>
      <c r="M15" s="38">
        <f t="shared" ca="1" si="3"/>
        <v>106410.96669991128</v>
      </c>
      <c r="N15" s="39">
        <f t="shared" ca="1" si="4"/>
        <v>67.038909020944104</v>
      </c>
      <c r="P15" s="36" t="s">
        <v>174</v>
      </c>
      <c r="Q15" s="36">
        <v>0.63</v>
      </c>
      <c r="S15" s="36"/>
    </row>
    <row r="16" spans="1:19" x14ac:dyDescent="0.3">
      <c r="A16" s="25">
        <v>1977</v>
      </c>
      <c r="B16" s="36">
        <v>62.9</v>
      </c>
      <c r="C16" s="36">
        <v>5.7</v>
      </c>
      <c r="D16" s="36">
        <v>0.8</v>
      </c>
      <c r="E16" s="39">
        <f t="shared" ca="1" si="1"/>
        <v>683.11482277796915</v>
      </c>
      <c r="F16" s="39">
        <f t="shared" ca="1" si="2"/>
        <v>752.51482277796913</v>
      </c>
      <c r="H16" s="45">
        <v>1</v>
      </c>
      <c r="I16" s="43" t="s">
        <v>175</v>
      </c>
      <c r="J16" s="25">
        <v>1971</v>
      </c>
      <c r="K16" s="36">
        <v>3620.8</v>
      </c>
      <c r="L16" s="38">
        <f t="shared" ca="1" si="0"/>
        <v>106413.99799991073</v>
      </c>
      <c r="M16" s="38">
        <f t="shared" ca="1" si="3"/>
        <v>105462.54949998669</v>
      </c>
      <c r="N16" s="39">
        <f t="shared" ca="1" si="4"/>
        <v>73.823784649990671</v>
      </c>
      <c r="P16" s="36" t="s">
        <v>175</v>
      </c>
      <c r="Q16" s="36">
        <v>0.7</v>
      </c>
      <c r="S16" s="36"/>
    </row>
    <row r="17" spans="1:19" x14ac:dyDescent="0.3">
      <c r="A17" s="25">
        <v>1978</v>
      </c>
      <c r="B17" s="36">
        <v>66.7</v>
      </c>
      <c r="C17" s="36">
        <v>7.9</v>
      </c>
      <c r="D17" s="36">
        <v>0.8</v>
      </c>
      <c r="E17" s="39">
        <f t="shared" ca="1" si="1"/>
        <v>667.41987569604828</v>
      </c>
      <c r="F17" s="39">
        <f t="shared" ca="1" si="2"/>
        <v>742.81987569604826</v>
      </c>
      <c r="H17" s="45">
        <v>1</v>
      </c>
      <c r="I17" s="43" t="s">
        <v>176</v>
      </c>
      <c r="J17" s="25">
        <v>1971</v>
      </c>
      <c r="K17" s="36">
        <v>3617.31</v>
      </c>
      <c r="L17" s="38">
        <f t="shared" ca="1" si="0"/>
        <v>104511.10100006266</v>
      </c>
      <c r="M17" s="38">
        <f t="shared" ca="1" si="3"/>
        <v>103704.63800003252</v>
      </c>
      <c r="N17" s="39">
        <f t="shared" ca="1" si="4"/>
        <v>79.852571260025044</v>
      </c>
      <c r="P17" s="36" t="s">
        <v>176</v>
      </c>
      <c r="Q17" s="36">
        <v>0.77</v>
      </c>
      <c r="S17" s="36"/>
    </row>
    <row r="18" spans="1:19" x14ac:dyDescent="0.3">
      <c r="A18" s="25">
        <v>1979</v>
      </c>
      <c r="B18" s="36">
        <v>67.099999999999994</v>
      </c>
      <c r="C18" s="36">
        <v>8</v>
      </c>
      <c r="D18" s="36">
        <v>0.8</v>
      </c>
      <c r="E18" s="39">
        <f t="shared" ca="1" si="1"/>
        <v>789.95030174013141</v>
      </c>
      <c r="F18" s="39">
        <f t="shared" ca="1" si="2"/>
        <v>865.85030174013139</v>
      </c>
      <c r="H18" s="45">
        <v>1</v>
      </c>
      <c r="I18" s="43" t="s">
        <v>177</v>
      </c>
      <c r="J18" s="25">
        <v>1971</v>
      </c>
      <c r="K18" s="36">
        <v>3614.25</v>
      </c>
      <c r="L18" s="38">
        <f t="shared" ca="1" si="0"/>
        <v>102898.17500000237</v>
      </c>
      <c r="M18" s="38">
        <f t="shared" ca="1" si="3"/>
        <v>102871.82000000554</v>
      </c>
      <c r="N18" s="39">
        <f t="shared" ca="1" si="4"/>
        <v>70.981555800003818</v>
      </c>
      <c r="P18" s="36" t="s">
        <v>177</v>
      </c>
      <c r="Q18" s="36">
        <v>0.69</v>
      </c>
      <c r="S18" s="36"/>
    </row>
    <row r="19" spans="1:19" x14ac:dyDescent="0.3">
      <c r="A19" s="25">
        <v>1980</v>
      </c>
      <c r="B19" s="36">
        <v>72.3</v>
      </c>
      <c r="C19" s="36">
        <v>8.3000000000000007</v>
      </c>
      <c r="D19" s="36">
        <v>0.8</v>
      </c>
      <c r="E19" s="39">
        <f t="shared" ca="1" si="1"/>
        <v>859.25325463912543</v>
      </c>
      <c r="F19" s="39">
        <f t="shared" ca="1" si="2"/>
        <v>940.65325463912541</v>
      </c>
      <c r="H19" s="45">
        <v>1</v>
      </c>
      <c r="I19" s="43" t="s">
        <v>178</v>
      </c>
      <c r="J19" s="25">
        <v>1971</v>
      </c>
      <c r="K19" s="36">
        <v>3614.15</v>
      </c>
      <c r="L19" s="38">
        <f t="shared" ca="1" si="0"/>
        <v>102845.4650000087</v>
      </c>
      <c r="M19" s="38">
        <f t="shared" ca="1" si="3"/>
        <v>102389.52350004169</v>
      </c>
      <c r="N19" s="39">
        <f t="shared" ca="1" si="4"/>
        <v>53.242552220021679</v>
      </c>
      <c r="P19" s="36" t="s">
        <v>178</v>
      </c>
      <c r="Q19" s="36">
        <v>0.52</v>
      </c>
      <c r="S19" s="36"/>
    </row>
    <row r="20" spans="1:19" x14ac:dyDescent="0.3">
      <c r="A20" s="25">
        <v>1981</v>
      </c>
      <c r="B20" s="36">
        <v>74</v>
      </c>
      <c r="C20" s="36">
        <v>6.8</v>
      </c>
      <c r="D20" s="36">
        <v>0.8</v>
      </c>
      <c r="E20" s="39">
        <f t="shared" ca="1" si="1"/>
        <v>803.91784276907583</v>
      </c>
      <c r="F20" s="39">
        <f t="shared" ca="1" si="2"/>
        <v>885.51784276907586</v>
      </c>
      <c r="H20" s="45">
        <v>1</v>
      </c>
      <c r="I20" s="43" t="s">
        <v>179</v>
      </c>
      <c r="J20" s="25">
        <v>1971</v>
      </c>
      <c r="K20" s="36">
        <v>3612.42</v>
      </c>
      <c r="L20" s="38">
        <f t="shared" ca="1" si="0"/>
        <v>101933.58200007468</v>
      </c>
      <c r="M20" s="38">
        <f t="shared" ca="1" si="3"/>
        <v>101179.82900005812</v>
      </c>
      <c r="N20" s="39">
        <f t="shared" ca="1" si="4"/>
        <v>41.483729890023824</v>
      </c>
      <c r="P20" s="36" t="s">
        <v>179</v>
      </c>
      <c r="Q20" s="36">
        <v>0.41</v>
      </c>
      <c r="S20" s="36"/>
    </row>
    <row r="21" spans="1:19" x14ac:dyDescent="0.3">
      <c r="A21" s="25">
        <v>1982</v>
      </c>
      <c r="B21" s="36">
        <v>78.3</v>
      </c>
      <c r="C21" s="36">
        <v>7.6</v>
      </c>
      <c r="D21" s="36">
        <v>0.8</v>
      </c>
      <c r="E21" s="39">
        <f t="shared" ca="1" si="1"/>
        <v>836.00156495497788</v>
      </c>
      <c r="F21" s="39">
        <f t="shared" ca="1" si="2"/>
        <v>922.70156495497781</v>
      </c>
      <c r="H21" s="45">
        <v>1</v>
      </c>
      <c r="I21" s="43" t="s">
        <v>180</v>
      </c>
      <c r="J21" s="25">
        <v>1971</v>
      </c>
      <c r="K21" s="36">
        <v>3609.56</v>
      </c>
      <c r="L21" s="38">
        <f t="shared" ca="1" si="0"/>
        <v>100426.07600004156</v>
      </c>
      <c r="M21" s="38">
        <f t="shared" ca="1" si="3"/>
        <v>99980.676499969675</v>
      </c>
      <c r="N21" s="39">
        <f t="shared" ca="1" si="4"/>
        <v>35.993043539989088</v>
      </c>
      <c r="P21" s="36" t="s">
        <v>180</v>
      </c>
      <c r="Q21" s="36">
        <v>0.36</v>
      </c>
      <c r="S21" s="36"/>
    </row>
    <row r="22" spans="1:19" x14ac:dyDescent="0.3">
      <c r="A22" s="25">
        <v>1983</v>
      </c>
      <c r="B22" s="36">
        <v>85.7</v>
      </c>
      <c r="C22" s="36">
        <v>8.6</v>
      </c>
      <c r="D22" s="36">
        <v>0.8</v>
      </c>
      <c r="E22" s="39">
        <f t="shared" ca="1" si="1"/>
        <v>896.94937390805046</v>
      </c>
      <c r="F22" s="39">
        <f t="shared" ca="1" si="2"/>
        <v>992.04937390805048</v>
      </c>
      <c r="H22" s="45">
        <v>1</v>
      </c>
      <c r="I22" s="43" t="s">
        <v>170</v>
      </c>
      <c r="J22" s="25">
        <v>1972</v>
      </c>
      <c r="K22" s="36">
        <v>3607.87</v>
      </c>
      <c r="L22" s="38">
        <f t="shared" ca="1" si="0"/>
        <v>99535.276999897789</v>
      </c>
      <c r="M22" s="38">
        <f t="shared" ca="1" si="3"/>
        <v>99967.498999971198</v>
      </c>
      <c r="N22" s="39">
        <f t="shared" ca="1" si="4"/>
        <v>23.992199759993088</v>
      </c>
    </row>
    <row r="23" spans="1:19" x14ac:dyDescent="0.3">
      <c r="A23" s="25">
        <v>1984</v>
      </c>
      <c r="B23" s="36">
        <v>84.1</v>
      </c>
      <c r="C23" s="36">
        <v>8.3000000000000007</v>
      </c>
      <c r="D23" s="36">
        <v>0.8</v>
      </c>
      <c r="E23" s="39">
        <f t="shared" ca="1" si="1"/>
        <v>878.25511066207173</v>
      </c>
      <c r="F23" s="39">
        <f t="shared" ca="1" si="2"/>
        <v>971.45511066207177</v>
      </c>
      <c r="H23" s="45">
        <v>1</v>
      </c>
      <c r="I23" s="43" t="s">
        <v>171</v>
      </c>
      <c r="J23" s="25">
        <v>1972</v>
      </c>
      <c r="K23" s="36">
        <v>3609.51</v>
      </c>
      <c r="L23" s="38">
        <f t="shared" ca="1" si="0"/>
        <v>100399.72100004461</v>
      </c>
      <c r="M23" s="38">
        <f t="shared" ca="1" si="3"/>
        <v>101250.98750006955</v>
      </c>
      <c r="N23" s="39">
        <f t="shared" ca="1" si="4"/>
        <v>19.237687625013216</v>
      </c>
    </row>
    <row r="24" spans="1:19" x14ac:dyDescent="0.3">
      <c r="A24" s="25">
        <v>1985</v>
      </c>
      <c r="B24" s="36">
        <v>80.400000000000006</v>
      </c>
      <c r="C24" s="36">
        <v>8.4</v>
      </c>
      <c r="D24" s="36">
        <v>0.8</v>
      </c>
      <c r="E24" s="39">
        <f t="shared" ca="1" si="1"/>
        <v>866.74018708698247</v>
      </c>
      <c r="F24" s="39">
        <f t="shared" ca="1" si="2"/>
        <v>956.3401870869825</v>
      </c>
      <c r="H24" s="45">
        <v>1</v>
      </c>
      <c r="I24" s="43" t="s">
        <v>172</v>
      </c>
      <c r="J24" s="25">
        <v>1972</v>
      </c>
      <c r="K24" s="36">
        <v>3612.74</v>
      </c>
      <c r="L24" s="38">
        <f t="shared" ca="1" si="0"/>
        <v>102102.25400009449</v>
      </c>
      <c r="M24" s="38">
        <f t="shared" ca="1" si="3"/>
        <v>101532.98600003682</v>
      </c>
      <c r="N24" s="39">
        <f t="shared" ca="1" si="4"/>
        <v>29.444565940010673</v>
      </c>
    </row>
    <row r="25" spans="1:19" x14ac:dyDescent="0.3">
      <c r="A25" s="25">
        <v>1986</v>
      </c>
      <c r="B25" s="36">
        <v>81.2</v>
      </c>
      <c r="C25" s="36">
        <v>8.3000000000000007</v>
      </c>
      <c r="D25" s="36">
        <v>0.8</v>
      </c>
      <c r="E25" s="39">
        <f t="shared" ca="1" si="1"/>
        <v>868.74355507307041</v>
      </c>
      <c r="F25" s="39">
        <f t="shared" ca="1" si="2"/>
        <v>959.04355507307037</v>
      </c>
      <c r="H25" s="45">
        <v>1</v>
      </c>
      <c r="I25" s="43" t="s">
        <v>173</v>
      </c>
      <c r="J25" s="25">
        <v>1972</v>
      </c>
      <c r="K25" s="36">
        <v>3610.58</v>
      </c>
      <c r="L25" s="38">
        <f t="shared" ca="1" si="0"/>
        <v>100963.71799997916</v>
      </c>
      <c r="M25" s="38">
        <f t="shared" ca="1" si="3"/>
        <v>101316.87499993853</v>
      </c>
      <c r="N25" s="39">
        <f t="shared" ca="1" si="4"/>
        <v>38.50041249997664</v>
      </c>
      <c r="Q25" s="36"/>
    </row>
    <row r="26" spans="1:19" x14ac:dyDescent="0.3">
      <c r="A26" s="25">
        <v>1987</v>
      </c>
      <c r="B26" s="36">
        <v>81.900000000000006</v>
      </c>
      <c r="C26" s="36">
        <v>8.3000000000000007</v>
      </c>
      <c r="D26" s="36">
        <v>0.8</v>
      </c>
      <c r="E26" s="39">
        <f t="shared" ca="1" si="1"/>
        <v>867.64250927819342</v>
      </c>
      <c r="F26" s="39">
        <f t="shared" ca="1" si="2"/>
        <v>958.64250927819342</v>
      </c>
      <c r="H26" s="45">
        <v>1</v>
      </c>
      <c r="I26" s="43" t="s">
        <v>164</v>
      </c>
      <c r="J26" s="25">
        <v>1972</v>
      </c>
      <c r="K26" s="36">
        <v>3611.92</v>
      </c>
      <c r="L26" s="38">
        <f t="shared" ca="1" si="0"/>
        <v>101670.03199989791</v>
      </c>
      <c r="M26" s="38">
        <f t="shared" ca="1" si="3"/>
        <v>103686.18949991127</v>
      </c>
      <c r="N26" s="39">
        <f t="shared" ca="1" si="4"/>
        <v>51.843094749955632</v>
      </c>
      <c r="P26" s="6" t="s">
        <v>166</v>
      </c>
      <c r="Q26" s="36"/>
    </row>
    <row r="27" spans="1:19" x14ac:dyDescent="0.3">
      <c r="A27" s="25">
        <v>1988</v>
      </c>
      <c r="B27" s="36">
        <v>77.2</v>
      </c>
      <c r="C27" s="36">
        <v>7.2</v>
      </c>
      <c r="D27" s="36">
        <v>0.8</v>
      </c>
      <c r="E27" s="39">
        <f t="shared" ca="1" si="1"/>
        <v>852.49932282011525</v>
      </c>
      <c r="F27" s="39">
        <f t="shared" ca="1" si="2"/>
        <v>937.6993228201153</v>
      </c>
      <c r="H27" s="45">
        <v>1</v>
      </c>
      <c r="I27" s="43" t="s">
        <v>174</v>
      </c>
      <c r="J27" s="25">
        <v>1972</v>
      </c>
      <c r="K27" s="36">
        <v>3619.57</v>
      </c>
      <c r="L27" s="38">
        <f t="shared" ca="1" si="0"/>
        <v>105702.34699992463</v>
      </c>
      <c r="M27" s="38">
        <f t="shared" ca="1" si="3"/>
        <v>104611.24999992747</v>
      </c>
      <c r="N27" s="39">
        <f t="shared" ca="1" si="4"/>
        <v>65.90508749995432</v>
      </c>
      <c r="P27" s="36" t="s">
        <v>163</v>
      </c>
      <c r="Q27" s="36" t="s">
        <v>165</v>
      </c>
    </row>
    <row r="28" spans="1:19" x14ac:dyDescent="0.3">
      <c r="A28" s="25">
        <v>1989</v>
      </c>
      <c r="B28" s="36">
        <v>73.5</v>
      </c>
      <c r="C28" s="36">
        <v>8.1999999999999993</v>
      </c>
      <c r="D28" s="36">
        <v>0.8</v>
      </c>
      <c r="E28" s="39">
        <f t="shared" ca="1" si="1"/>
        <v>782.79786522424615</v>
      </c>
      <c r="F28" s="39">
        <f t="shared" ca="1" si="2"/>
        <v>865.29786522424615</v>
      </c>
      <c r="H28" s="45">
        <v>1</v>
      </c>
      <c r="I28" s="43" t="s">
        <v>175</v>
      </c>
      <c r="J28" s="25">
        <v>1972</v>
      </c>
      <c r="K28" s="36">
        <v>3615.43</v>
      </c>
      <c r="L28" s="38">
        <f t="shared" ca="1" si="0"/>
        <v>103520.15299993032</v>
      </c>
      <c r="M28" s="38">
        <f t="shared" ca="1" si="3"/>
        <v>101857.1524999995</v>
      </c>
      <c r="N28" s="39">
        <f t="shared" ca="1" si="4"/>
        <v>71.300006749999653</v>
      </c>
      <c r="P28" s="36">
        <v>3370</v>
      </c>
      <c r="Q28" s="36">
        <v>20303.0000000031</v>
      </c>
    </row>
    <row r="29" spans="1:19" x14ac:dyDescent="0.3">
      <c r="A29" s="25">
        <v>1990</v>
      </c>
      <c r="B29" s="36">
        <v>75.400000000000006</v>
      </c>
      <c r="C29" s="36">
        <v>8.4</v>
      </c>
      <c r="D29" s="36">
        <v>0.8</v>
      </c>
      <c r="E29" s="39">
        <f t="shared" ca="1" si="1"/>
        <v>681.62345646604876</v>
      </c>
      <c r="F29" s="39">
        <f t="shared" ca="1" si="2"/>
        <v>766.22345646604879</v>
      </c>
      <c r="H29" s="45">
        <v>1</v>
      </c>
      <c r="I29" s="43" t="s">
        <v>176</v>
      </c>
      <c r="J29" s="25">
        <v>1972</v>
      </c>
      <c r="K29" s="36">
        <v>3609.12</v>
      </c>
      <c r="L29" s="38">
        <f t="shared" ca="1" si="0"/>
        <v>100194.15200006869</v>
      </c>
      <c r="M29" s="38">
        <f t="shared" ca="1" si="3"/>
        <v>98686.645999996108</v>
      </c>
      <c r="N29" s="39">
        <f t="shared" ca="1" si="4"/>
        <v>75.988717419997002</v>
      </c>
      <c r="P29" s="36">
        <v>3370.5</v>
      </c>
      <c r="Q29" s="36">
        <v>20392.950000004399</v>
      </c>
    </row>
    <row r="30" spans="1:19" x14ac:dyDescent="0.3">
      <c r="A30" s="25">
        <v>1991</v>
      </c>
      <c r="B30" s="36">
        <v>80.3</v>
      </c>
      <c r="C30" s="36">
        <v>9</v>
      </c>
      <c r="D30" s="36">
        <v>0.8</v>
      </c>
      <c r="E30" s="39">
        <f t="shared" ca="1" si="1"/>
        <v>636.91049863594583</v>
      </c>
      <c r="F30" s="39">
        <f t="shared" ca="1" si="2"/>
        <v>727.01049863594585</v>
      </c>
      <c r="H30" s="45">
        <v>1</v>
      </c>
      <c r="I30" s="43" t="s">
        <v>177</v>
      </c>
      <c r="J30" s="25">
        <v>1972</v>
      </c>
      <c r="K30" s="36">
        <v>3603.4</v>
      </c>
      <c r="L30" s="38">
        <f t="shared" ca="1" si="0"/>
        <v>97179.139999923529</v>
      </c>
      <c r="M30" s="38">
        <f t="shared" ca="1" si="3"/>
        <v>98678.739499997115</v>
      </c>
      <c r="N30" s="39">
        <f t="shared" ca="1" si="4"/>
        <v>68.088330254997999</v>
      </c>
      <c r="P30" s="36">
        <v>3371</v>
      </c>
      <c r="Q30" s="36">
        <v>20482.900000005699</v>
      </c>
    </row>
    <row r="31" spans="1:19" x14ac:dyDescent="0.3">
      <c r="A31" s="25">
        <v>1992</v>
      </c>
      <c r="B31" s="36">
        <v>78.5</v>
      </c>
      <c r="C31" s="36">
        <v>8.4</v>
      </c>
      <c r="D31" s="36">
        <v>0.8</v>
      </c>
      <c r="E31" s="39">
        <f t="shared" ca="1" si="1"/>
        <v>616.7300701939082</v>
      </c>
      <c r="F31" s="39">
        <f t="shared" ca="1" si="2"/>
        <v>704.43007019390825</v>
      </c>
      <c r="H31" s="45">
        <v>1</v>
      </c>
      <c r="I31" s="43" t="s">
        <v>178</v>
      </c>
      <c r="J31" s="25">
        <v>1972</v>
      </c>
      <c r="K31" s="36">
        <v>3609.09</v>
      </c>
      <c r="L31" s="38">
        <f t="shared" ca="1" si="0"/>
        <v>100178.3390000707</v>
      </c>
      <c r="M31" s="38">
        <f t="shared" ca="1" si="3"/>
        <v>100289.03000005765</v>
      </c>
      <c r="N31" s="39">
        <f t="shared" ca="1" si="4"/>
        <v>52.150295600029985</v>
      </c>
      <c r="P31" s="36">
        <v>3371.5</v>
      </c>
      <c r="Q31" s="36">
        <v>20572.8500000069</v>
      </c>
    </row>
    <row r="32" spans="1:19" x14ac:dyDescent="0.3">
      <c r="A32" s="25">
        <v>1993</v>
      </c>
      <c r="B32" s="36">
        <v>80.5</v>
      </c>
      <c r="C32" s="36">
        <v>8.5</v>
      </c>
      <c r="D32" s="36">
        <v>0.8</v>
      </c>
      <c r="E32" s="39">
        <f t="shared" ca="1" si="1"/>
        <v>727.30788956192794</v>
      </c>
      <c r="F32" s="39">
        <f t="shared" ca="1" si="2"/>
        <v>817.10788956192789</v>
      </c>
      <c r="H32" s="45">
        <v>1</v>
      </c>
      <c r="I32" s="43" t="s">
        <v>179</v>
      </c>
      <c r="J32" s="25">
        <v>1972</v>
      </c>
      <c r="K32" s="36">
        <v>3609.51</v>
      </c>
      <c r="L32" s="38">
        <f t="shared" ca="1" si="0"/>
        <v>100399.72100004461</v>
      </c>
      <c r="M32" s="38">
        <f t="shared" ca="1" si="3"/>
        <v>99527.370500022196</v>
      </c>
      <c r="N32" s="39">
        <f t="shared" ca="1" si="4"/>
        <v>40.806221905009103</v>
      </c>
      <c r="P32" s="36">
        <v>3372</v>
      </c>
      <c r="Q32" s="36">
        <v>20662.800000008199</v>
      </c>
    </row>
    <row r="33" spans="1:17" x14ac:dyDescent="0.3">
      <c r="A33" s="25">
        <v>1994</v>
      </c>
      <c r="B33" s="36">
        <v>75.5</v>
      </c>
      <c r="C33" s="36">
        <v>8.5</v>
      </c>
      <c r="D33" s="36">
        <v>0.8</v>
      </c>
      <c r="E33" s="39">
        <f t="shared" ca="1" si="1"/>
        <v>731.2702348389588</v>
      </c>
      <c r="F33" s="39">
        <f t="shared" ca="1" si="2"/>
        <v>816.07023483895875</v>
      </c>
      <c r="H33" s="45">
        <v>1</v>
      </c>
      <c r="I33" s="43" t="s">
        <v>180</v>
      </c>
      <c r="J33" s="25">
        <v>1972</v>
      </c>
      <c r="K33" s="36">
        <v>3606.2</v>
      </c>
      <c r="L33" s="38">
        <f t="shared" ca="1" si="0"/>
        <v>98655.019999999786</v>
      </c>
      <c r="M33" s="38">
        <f t="shared" ca="1" si="3"/>
        <v>97295.102000033716</v>
      </c>
      <c r="N33" s="39">
        <f t="shared" ca="1" si="4"/>
        <v>35.026236720012136</v>
      </c>
      <c r="P33" s="36">
        <v>3372.5</v>
      </c>
      <c r="Q33" s="36">
        <v>20752.750000009499</v>
      </c>
    </row>
    <row r="34" spans="1:17" x14ac:dyDescent="0.3">
      <c r="A34" s="40">
        <v>1995</v>
      </c>
      <c r="B34" s="36">
        <v>79.3</v>
      </c>
      <c r="C34" s="36">
        <v>8.6</v>
      </c>
      <c r="D34" s="36">
        <v>0.8</v>
      </c>
      <c r="E34" s="39">
        <f t="shared" ca="1" si="1"/>
        <v>819.10068154293867</v>
      </c>
      <c r="F34" s="39">
        <f t="shared" ca="1" si="2"/>
        <v>907.80068154293872</v>
      </c>
      <c r="H34" s="45">
        <v>1</v>
      </c>
      <c r="I34" s="43" t="s">
        <v>170</v>
      </c>
      <c r="J34" s="25">
        <v>1973</v>
      </c>
      <c r="K34" s="36">
        <v>3601.04</v>
      </c>
      <c r="L34" s="38">
        <f t="shared" ca="1" si="0"/>
        <v>95935.184000067646</v>
      </c>
      <c r="M34" s="38">
        <f t="shared" ca="1" si="3"/>
        <v>95840.306000078563</v>
      </c>
      <c r="N34" s="39">
        <f t="shared" ca="1" si="4"/>
        <v>23.001673440018855</v>
      </c>
      <c r="P34" s="36">
        <v>3373</v>
      </c>
      <c r="Q34" s="36">
        <v>20842.7000000107</v>
      </c>
    </row>
    <row r="35" spans="1:17" x14ac:dyDescent="0.3">
      <c r="A35" s="25">
        <v>1996</v>
      </c>
      <c r="B35" s="36">
        <v>79.900000000000006</v>
      </c>
      <c r="C35" s="36">
        <v>8.6999999999999993</v>
      </c>
      <c r="D35" s="36">
        <v>0.8</v>
      </c>
      <c r="E35" s="39">
        <f t="shared" ca="1" si="1"/>
        <v>826.61146195904769</v>
      </c>
      <c r="F35" s="39">
        <f t="shared" ca="1" si="2"/>
        <v>916.01146195904767</v>
      </c>
      <c r="H35" s="45">
        <v>1</v>
      </c>
      <c r="I35" s="43" t="s">
        <v>171</v>
      </c>
      <c r="J35" s="25">
        <v>1973</v>
      </c>
      <c r="K35" s="36">
        <v>3600.68</v>
      </c>
      <c r="L35" s="38">
        <f t="shared" ca="1" si="0"/>
        <v>95745.42800008948</v>
      </c>
      <c r="M35" s="38">
        <f t="shared" ca="1" si="3"/>
        <v>95109.374000068055</v>
      </c>
      <c r="N35" s="39">
        <f t="shared" ca="1" si="4"/>
        <v>18.07078106001293</v>
      </c>
      <c r="P35" s="36">
        <v>3373.5</v>
      </c>
      <c r="Q35" s="36">
        <v>20932.650000012</v>
      </c>
    </row>
    <row r="36" spans="1:17" x14ac:dyDescent="0.3">
      <c r="A36" s="25">
        <v>1997</v>
      </c>
      <c r="B36" s="36">
        <v>82.6</v>
      </c>
      <c r="C36" s="36">
        <v>8.4</v>
      </c>
      <c r="D36" s="36">
        <v>0.8</v>
      </c>
      <c r="E36" s="39">
        <f t="shared" ca="1" si="1"/>
        <v>848.31937409787167</v>
      </c>
      <c r="F36" s="39">
        <f t="shared" ca="1" si="2"/>
        <v>940.11937409787163</v>
      </c>
      <c r="H36" s="45">
        <v>1</v>
      </c>
      <c r="I36" s="43" t="s">
        <v>172</v>
      </c>
      <c r="J36" s="25">
        <v>1973</v>
      </c>
      <c r="K36" s="36">
        <v>3598.12</v>
      </c>
      <c r="L36" s="38">
        <f t="shared" ca="1" si="0"/>
        <v>94473.320000046631</v>
      </c>
      <c r="M36" s="38">
        <f t="shared" ca="1" si="3"/>
        <v>92653.250000004191</v>
      </c>
      <c r="N36" s="39">
        <f t="shared" ca="1" si="4"/>
        <v>26.869442500001213</v>
      </c>
      <c r="P36" s="36">
        <v>3374</v>
      </c>
      <c r="Q36" s="36">
        <v>21022.599999988499</v>
      </c>
    </row>
    <row r="37" spans="1:17" x14ac:dyDescent="0.3">
      <c r="A37" s="25">
        <v>1998</v>
      </c>
      <c r="B37" s="36">
        <v>83</v>
      </c>
      <c r="C37" s="36">
        <v>8.1999999999999993</v>
      </c>
      <c r="D37" s="36">
        <v>0.8</v>
      </c>
      <c r="E37" s="39">
        <f t="shared" ca="1" si="1"/>
        <v>858.07801019606211</v>
      </c>
      <c r="F37" s="39">
        <f t="shared" ca="1" si="2"/>
        <v>950.07801019606211</v>
      </c>
      <c r="H37" s="45">
        <v>1</v>
      </c>
      <c r="I37" s="43" t="s">
        <v>173</v>
      </c>
      <c r="J37" s="25">
        <v>1973</v>
      </c>
      <c r="K37" s="36">
        <v>3590.63</v>
      </c>
      <c r="L37" s="38">
        <f t="shared" ca="1" si="0"/>
        <v>90833.179999961751</v>
      </c>
      <c r="M37" s="38">
        <f t="shared" ca="1" si="3"/>
        <v>97463.936000036192</v>
      </c>
      <c r="N37" s="39">
        <f t="shared" ca="1" si="4"/>
        <v>37.036295680013751</v>
      </c>
      <c r="P37" s="36">
        <v>3374.5</v>
      </c>
      <c r="Q37" s="36">
        <v>21112.549999989798</v>
      </c>
    </row>
    <row r="38" spans="1:17" x14ac:dyDescent="0.3">
      <c r="A38" s="25">
        <v>1999</v>
      </c>
      <c r="B38" s="36">
        <v>81.2</v>
      </c>
      <c r="C38" s="36">
        <v>8.6999999999999993</v>
      </c>
      <c r="D38" s="36">
        <v>0.8</v>
      </c>
      <c r="E38" s="39">
        <f t="shared" ca="1" si="1"/>
        <v>859.44955043189793</v>
      </c>
      <c r="F38" s="39">
        <f t="shared" ca="1" si="2"/>
        <v>950.14955043189798</v>
      </c>
      <c r="H38" s="45">
        <v>1</v>
      </c>
      <c r="I38" s="43" t="s">
        <v>164</v>
      </c>
      <c r="J38" s="25">
        <v>1973</v>
      </c>
      <c r="K38" s="36">
        <v>3616.52</v>
      </c>
      <c r="L38" s="38">
        <f t="shared" ca="1" si="0"/>
        <v>104094.69200011063</v>
      </c>
      <c r="M38" s="38">
        <f t="shared" ca="1" si="3"/>
        <v>109970.96920002636</v>
      </c>
      <c r="N38" s="39">
        <f t="shared" ca="1" si="4"/>
        <v>54.98548460001318</v>
      </c>
      <c r="P38" s="36">
        <v>3375</v>
      </c>
      <c r="Q38" s="36">
        <v>21202.499999991102</v>
      </c>
    </row>
    <row r="39" spans="1:17" x14ac:dyDescent="0.3">
      <c r="A39" s="25">
        <v>2000</v>
      </c>
      <c r="B39" s="36">
        <v>76.2</v>
      </c>
      <c r="C39" s="36">
        <v>8.4</v>
      </c>
      <c r="D39" s="36">
        <v>0.8</v>
      </c>
      <c r="E39" s="39">
        <f t="shared" ca="1" si="1"/>
        <v>817.81688407022455</v>
      </c>
      <c r="F39" s="39">
        <f t="shared" ca="1" si="2"/>
        <v>903.21688407022452</v>
      </c>
      <c r="H39" s="45">
        <v>1</v>
      </c>
      <c r="I39" s="43" t="s">
        <v>174</v>
      </c>
      <c r="J39" s="25">
        <v>1973</v>
      </c>
      <c r="K39" s="36">
        <v>3636.36</v>
      </c>
      <c r="L39" s="38">
        <f t="shared" ca="1" si="0"/>
        <v>115847.24639994209</v>
      </c>
      <c r="M39" s="38">
        <f t="shared" ca="1" si="3"/>
        <v>118251.1791999595</v>
      </c>
      <c r="N39" s="39">
        <f t="shared" ca="1" si="4"/>
        <v>74.498242895974485</v>
      </c>
      <c r="P39" s="36">
        <v>3375.5</v>
      </c>
      <c r="Q39" s="36">
        <v>21292.449999992299</v>
      </c>
    </row>
    <row r="40" spans="1:17" x14ac:dyDescent="0.3">
      <c r="A40" s="25">
        <v>2001</v>
      </c>
      <c r="B40" s="36">
        <v>74.400000000000006</v>
      </c>
      <c r="C40" s="36">
        <v>8.1</v>
      </c>
      <c r="D40" s="36">
        <v>0.8</v>
      </c>
      <c r="E40" s="39">
        <f t="shared" ca="1" si="1"/>
        <v>764.26096729399319</v>
      </c>
      <c r="F40" s="39">
        <f t="shared" ca="1" si="2"/>
        <v>847.56096729399314</v>
      </c>
      <c r="H40" s="45">
        <v>1</v>
      </c>
      <c r="I40" s="43" t="s">
        <v>175</v>
      </c>
      <c r="J40" s="25">
        <v>1973</v>
      </c>
      <c r="K40" s="36">
        <v>3644.05</v>
      </c>
      <c r="L40" s="38">
        <f t="shared" ca="1" si="0"/>
        <v>120655.11199997691</v>
      </c>
      <c r="M40" s="38">
        <f t="shared" ca="1" si="3"/>
        <v>121040.46099997335</v>
      </c>
      <c r="N40" s="39">
        <f t="shared" ca="1" si="4"/>
        <v>84.728322699981334</v>
      </c>
      <c r="P40" s="36">
        <v>3376</v>
      </c>
      <c r="Q40" s="36">
        <v>21382.399999993599</v>
      </c>
    </row>
    <row r="41" spans="1:17" x14ac:dyDescent="0.3">
      <c r="A41" s="25">
        <v>2002</v>
      </c>
      <c r="B41" s="36">
        <v>69.8</v>
      </c>
      <c r="C41" s="36">
        <v>6.5</v>
      </c>
      <c r="D41" s="36">
        <v>0.8</v>
      </c>
      <c r="E41" s="39">
        <f t="shared" ca="1" si="1"/>
        <v>645.40313007705299</v>
      </c>
      <c r="F41" s="39">
        <f t="shared" ca="1" si="2"/>
        <v>722.50313007705302</v>
      </c>
      <c r="H41" s="45">
        <v>1</v>
      </c>
      <c r="I41" s="43" t="s">
        <v>176</v>
      </c>
      <c r="J41" s="25">
        <v>1973</v>
      </c>
      <c r="K41" s="36">
        <v>3645.25</v>
      </c>
      <c r="L41" s="38">
        <f t="shared" ca="1" si="0"/>
        <v>121425.80999996979</v>
      </c>
      <c r="M41" s="38">
        <f t="shared" ca="1" si="3"/>
        <v>121673.0774000166</v>
      </c>
      <c r="N41" s="39">
        <f t="shared" ca="1" si="4"/>
        <v>93.688269598012795</v>
      </c>
      <c r="P41" s="36">
        <v>3376.5</v>
      </c>
      <c r="Q41" s="36">
        <v>21472.349999994902</v>
      </c>
    </row>
    <row r="42" spans="1:17" x14ac:dyDescent="0.3">
      <c r="A42" s="25">
        <v>2003</v>
      </c>
      <c r="B42" s="36">
        <v>68.2</v>
      </c>
      <c r="C42" s="36">
        <v>6.4</v>
      </c>
      <c r="D42" s="36">
        <v>0.8</v>
      </c>
      <c r="E42" s="39">
        <f t="shared" ca="1" si="1"/>
        <v>559.30805025494237</v>
      </c>
      <c r="F42" s="39">
        <f t="shared" ca="1" si="2"/>
        <v>634.70805025494235</v>
      </c>
      <c r="H42" s="45">
        <v>1</v>
      </c>
      <c r="I42" s="43" t="s">
        <v>177</v>
      </c>
      <c r="J42" s="25">
        <v>1973</v>
      </c>
      <c r="K42" s="36">
        <v>3646.02</v>
      </c>
      <c r="L42" s="38">
        <f t="shared" ca="1" si="0"/>
        <v>121920.34480006341</v>
      </c>
      <c r="M42" s="38">
        <f t="shared" ca="1" si="3"/>
        <v>121849.69640006148</v>
      </c>
      <c r="N42" s="39">
        <f t="shared" ca="1" si="4"/>
        <v>84.076290516042405</v>
      </c>
      <c r="P42" s="36">
        <v>3377</v>
      </c>
      <c r="Q42" s="36">
        <v>21562.299999996099</v>
      </c>
    </row>
    <row r="43" spans="1:17" x14ac:dyDescent="0.3">
      <c r="A43" s="25">
        <v>2004</v>
      </c>
      <c r="B43" s="36">
        <v>68.2</v>
      </c>
      <c r="C43" s="36">
        <v>7.8</v>
      </c>
      <c r="D43" s="36">
        <v>0.8</v>
      </c>
      <c r="E43" s="39">
        <f t="shared" ca="1" si="1"/>
        <v>475.72951813011338</v>
      </c>
      <c r="F43" s="39">
        <f t="shared" ca="1" si="2"/>
        <v>552.52951813011339</v>
      </c>
      <c r="H43" s="45">
        <v>1</v>
      </c>
      <c r="I43" s="43" t="s">
        <v>178</v>
      </c>
      <c r="J43" s="25">
        <v>1973</v>
      </c>
      <c r="K43" s="36">
        <v>3645.8</v>
      </c>
      <c r="L43" s="38">
        <f t="shared" ca="1" si="0"/>
        <v>121779.04800005956</v>
      </c>
      <c r="M43" s="38">
        <f t="shared" ca="1" si="3"/>
        <v>122116.22950002505</v>
      </c>
      <c r="N43" s="39">
        <f t="shared" ca="1" si="4"/>
        <v>63.500439340013031</v>
      </c>
      <c r="P43" s="36">
        <v>3377.5</v>
      </c>
      <c r="Q43" s="36">
        <v>21652.249999997399</v>
      </c>
    </row>
    <row r="44" spans="1:17" x14ac:dyDescent="0.3">
      <c r="A44" s="41">
        <v>2005</v>
      </c>
      <c r="B44" s="36">
        <v>76.400000000000006</v>
      </c>
      <c r="C44" s="36">
        <v>7.8</v>
      </c>
      <c r="D44" s="36">
        <v>0.8</v>
      </c>
      <c r="E44" s="39">
        <f t="shared" ca="1" si="1"/>
        <v>528.07572069289324</v>
      </c>
      <c r="F44" s="39">
        <f t="shared" ca="1" si="2"/>
        <v>613.07572069289324</v>
      </c>
      <c r="H44" s="45">
        <v>1</v>
      </c>
      <c r="I44" s="43" t="s">
        <v>179</v>
      </c>
      <c r="J44" s="25">
        <v>1973</v>
      </c>
      <c r="K44" s="36">
        <v>3646.85</v>
      </c>
      <c r="L44" s="38">
        <f t="shared" ca="1" si="0"/>
        <v>122453.41099999053</v>
      </c>
      <c r="M44" s="38">
        <f t="shared" ca="1" si="3"/>
        <v>123092.44970004307</v>
      </c>
      <c r="N44" s="39">
        <f t="shared" ca="1" si="4"/>
        <v>50.467904377017661</v>
      </c>
      <c r="P44" s="36">
        <v>3378</v>
      </c>
      <c r="Q44" s="36">
        <v>21742.199999998698</v>
      </c>
    </row>
    <row r="45" spans="1:17" x14ac:dyDescent="0.3">
      <c r="A45" s="25">
        <v>2006</v>
      </c>
      <c r="B45" s="36">
        <v>76.5</v>
      </c>
      <c r="C45" s="36">
        <v>8.8000000000000007</v>
      </c>
      <c r="D45" s="36">
        <v>0.8</v>
      </c>
      <c r="E45" s="39">
        <f t="shared" ca="1" si="1"/>
        <v>551.23607746985374</v>
      </c>
      <c r="F45" s="39">
        <f t="shared" ca="1" si="2"/>
        <v>637.33607746985376</v>
      </c>
      <c r="H45" s="45">
        <v>1</v>
      </c>
      <c r="I45" s="43" t="s">
        <v>180</v>
      </c>
      <c r="J45" s="25">
        <v>1973</v>
      </c>
      <c r="K45" s="36">
        <v>3648.84</v>
      </c>
      <c r="L45" s="38">
        <f t="shared" ca="1" si="0"/>
        <v>123731.48840009561</v>
      </c>
      <c r="M45" s="38">
        <f t="shared" ca="1" si="3"/>
        <v>123169.52000003797</v>
      </c>
      <c r="N45" s="39">
        <f t="shared" ca="1" si="4"/>
        <v>44.34102720001367</v>
      </c>
      <c r="P45" s="36">
        <v>3378.5</v>
      </c>
      <c r="Q45" s="36">
        <v>21832.1499999999</v>
      </c>
    </row>
    <row r="46" spans="1:17" x14ac:dyDescent="0.3">
      <c r="A46" s="25">
        <v>2007</v>
      </c>
      <c r="B46" s="36">
        <v>76.599999999999994</v>
      </c>
      <c r="C46" s="36">
        <v>8.6999999999999993</v>
      </c>
      <c r="D46" s="36">
        <v>0.8</v>
      </c>
      <c r="E46" s="39">
        <f t="shared" ca="1" si="1"/>
        <v>549.87879343995314</v>
      </c>
      <c r="F46" s="39">
        <f t="shared" ca="1" si="2"/>
        <v>635.97879343995317</v>
      </c>
      <c r="H46" s="45">
        <v>1</v>
      </c>
      <c r="I46" s="43" t="s">
        <v>170</v>
      </c>
      <c r="J46" s="25">
        <v>1974</v>
      </c>
      <c r="K46" s="36">
        <v>3647.09</v>
      </c>
      <c r="L46" s="38">
        <f t="shared" ca="1" si="0"/>
        <v>122607.55159998033</v>
      </c>
      <c r="M46" s="38">
        <f t="shared" ca="1" si="3"/>
        <v>123057.12460003025</v>
      </c>
      <c r="N46" s="39">
        <f t="shared" ca="1" si="4"/>
        <v>29.533709904007257</v>
      </c>
      <c r="P46" s="36">
        <v>3379</v>
      </c>
      <c r="Q46" s="36">
        <v>21922.100000001199</v>
      </c>
    </row>
    <row r="47" spans="1:17" x14ac:dyDescent="0.3">
      <c r="A47" s="25">
        <v>2008</v>
      </c>
      <c r="B47" s="36">
        <v>75.3</v>
      </c>
      <c r="C47" s="36">
        <v>8.1999999999999993</v>
      </c>
      <c r="D47" s="36">
        <v>0.8</v>
      </c>
      <c r="E47" s="39">
        <f t="shared" ca="1" si="1"/>
        <v>603.56653381596868</v>
      </c>
      <c r="F47" s="39">
        <f t="shared" ca="1" si="2"/>
        <v>687.86653381596864</v>
      </c>
      <c r="H47" s="45">
        <v>1</v>
      </c>
      <c r="I47" s="43" t="s">
        <v>171</v>
      </c>
      <c r="J47" s="25">
        <v>1974</v>
      </c>
      <c r="K47" s="36">
        <v>3648.49</v>
      </c>
      <c r="L47" s="38">
        <f t="shared" ca="1" si="0"/>
        <v>123506.69760008017</v>
      </c>
      <c r="M47" s="38">
        <f t="shared" ca="1" si="3"/>
        <v>124357.68060004222</v>
      </c>
      <c r="N47" s="39">
        <f t="shared" ca="1" si="4"/>
        <v>23.62795931400802</v>
      </c>
      <c r="P47" s="36">
        <v>3379.5</v>
      </c>
      <c r="Q47" s="36">
        <v>22012.050000002499</v>
      </c>
    </row>
    <row r="48" spans="1:17" x14ac:dyDescent="0.3">
      <c r="A48" s="25">
        <v>2009</v>
      </c>
      <c r="B48" s="36">
        <v>79.7</v>
      </c>
      <c r="C48" s="36">
        <v>8.8000000000000007</v>
      </c>
      <c r="D48" s="36">
        <v>0.8</v>
      </c>
      <c r="E48" s="39">
        <f t="shared" ca="1" si="1"/>
        <v>640.02969749291003</v>
      </c>
      <c r="F48" s="39">
        <f t="shared" ca="1" si="2"/>
        <v>729.32969749290999</v>
      </c>
      <c r="H48" s="45">
        <v>1</v>
      </c>
      <c r="I48" s="43" t="s">
        <v>172</v>
      </c>
      <c r="J48" s="25">
        <v>1974</v>
      </c>
      <c r="K48" s="36">
        <v>3651.14</v>
      </c>
      <c r="L48" s="38">
        <f t="shared" ca="1" si="0"/>
        <v>125208.66360000428</v>
      </c>
      <c r="M48" s="38">
        <f t="shared" ca="1" si="3"/>
        <v>125594.01260000048</v>
      </c>
      <c r="N48" s="39">
        <f t="shared" ca="1" si="4"/>
        <v>36.42226365400014</v>
      </c>
      <c r="P48" s="36">
        <v>3380</v>
      </c>
      <c r="Q48" s="36">
        <v>22102.0000000037</v>
      </c>
    </row>
    <row r="49" spans="1:17" x14ac:dyDescent="0.3">
      <c r="A49" s="25">
        <v>2010</v>
      </c>
      <c r="B49" s="36">
        <v>78.400000000000006</v>
      </c>
      <c r="C49" s="36">
        <v>8.4</v>
      </c>
      <c r="D49" s="36">
        <v>0.8</v>
      </c>
      <c r="E49" s="39">
        <f t="shared" ca="1" si="1"/>
        <v>638.76258389695874</v>
      </c>
      <c r="F49" s="39">
        <f t="shared" ca="1" si="2"/>
        <v>726.36258389695877</v>
      </c>
      <c r="H49" s="45">
        <v>1</v>
      </c>
      <c r="I49" s="43" t="s">
        <v>173</v>
      </c>
      <c r="J49" s="25">
        <v>1974</v>
      </c>
      <c r="K49" s="36">
        <v>3652.34</v>
      </c>
      <c r="L49" s="38">
        <f t="shared" ca="1" si="0"/>
        <v>125979.36159999669</v>
      </c>
      <c r="M49" s="38">
        <f t="shared" ca="1" si="3"/>
        <v>129287.19079994177</v>
      </c>
      <c r="N49" s="39">
        <f t="shared" ca="1" si="4"/>
        <v>49.129132503977878</v>
      </c>
      <c r="P49" s="36">
        <v>3380.5</v>
      </c>
      <c r="Q49" s="36">
        <v>22200.9999999994</v>
      </c>
    </row>
    <row r="50" spans="1:17" x14ac:dyDescent="0.3">
      <c r="A50" s="25">
        <v>2011</v>
      </c>
      <c r="B50" s="36">
        <v>81.400000000000006</v>
      </c>
      <c r="C50" s="36">
        <v>8.5</v>
      </c>
      <c r="D50" s="36">
        <v>0.8</v>
      </c>
      <c r="E50" s="39">
        <f t="shared" ca="1" si="1"/>
        <v>682.73439630818211</v>
      </c>
      <c r="F50" s="39">
        <f t="shared" ca="1" si="2"/>
        <v>773.43439630818216</v>
      </c>
      <c r="H50" s="45">
        <v>1</v>
      </c>
      <c r="I50" s="43" t="s">
        <v>164</v>
      </c>
      <c r="J50" s="25">
        <v>1974</v>
      </c>
      <c r="K50" s="36">
        <v>3662.3</v>
      </c>
      <c r="L50" s="38">
        <f t="shared" ca="1" si="0"/>
        <v>132595.01999988686</v>
      </c>
      <c r="M50" s="38">
        <f t="shared" ca="1" si="3"/>
        <v>134456.95499996329</v>
      </c>
      <c r="N50" s="39">
        <f t="shared" ca="1" si="4"/>
        <v>67.228477499981651</v>
      </c>
      <c r="P50" s="36">
        <v>3381</v>
      </c>
      <c r="Q50" s="36">
        <v>22299.999999995001</v>
      </c>
    </row>
    <row r="51" spans="1:17" x14ac:dyDescent="0.3">
      <c r="A51" s="25">
        <v>2012</v>
      </c>
      <c r="B51" s="36">
        <v>76.599999999999994</v>
      </c>
      <c r="C51" s="36">
        <v>7.2</v>
      </c>
      <c r="D51" s="36">
        <v>0.8</v>
      </c>
      <c r="E51" s="39">
        <f t="shared" ca="1" si="1"/>
        <v>620.37327575595134</v>
      </c>
      <c r="F51" s="39">
        <f t="shared" ca="1" si="2"/>
        <v>704.97327575595136</v>
      </c>
      <c r="H51" s="45">
        <v>1</v>
      </c>
      <c r="I51" s="43" t="s">
        <v>174</v>
      </c>
      <c r="J51" s="25">
        <v>1974</v>
      </c>
      <c r="K51" s="36">
        <v>3667.35</v>
      </c>
      <c r="L51" s="38">
        <f t="shared" ca="1" si="0"/>
        <v>136318.89000003971</v>
      </c>
      <c r="M51" s="38">
        <f t="shared" ca="1" si="3"/>
        <v>134574.93899996812</v>
      </c>
      <c r="N51" s="39">
        <f t="shared" ca="1" si="4"/>
        <v>84.782211569979921</v>
      </c>
      <c r="P51" s="36">
        <v>3381.5</v>
      </c>
      <c r="Q51" s="36">
        <v>22398.999999990701</v>
      </c>
    </row>
    <row r="52" spans="1:17" x14ac:dyDescent="0.3">
      <c r="A52" s="25">
        <v>2013</v>
      </c>
      <c r="B52" s="36">
        <v>72.599999999999994</v>
      </c>
      <c r="C52" s="36">
        <v>6.5</v>
      </c>
      <c r="D52" s="36">
        <v>0.8</v>
      </c>
      <c r="E52" s="39">
        <f t="shared" ca="1" si="1"/>
        <v>522.576812360095</v>
      </c>
      <c r="F52" s="39">
        <f t="shared" ca="1" si="2"/>
        <v>602.47681236009498</v>
      </c>
      <c r="H52" s="45">
        <v>1</v>
      </c>
      <c r="I52" s="43" t="s">
        <v>175</v>
      </c>
      <c r="J52" s="25">
        <v>1974</v>
      </c>
      <c r="K52" s="36">
        <v>3662.62</v>
      </c>
      <c r="L52" s="38">
        <f t="shared" ca="1" si="0"/>
        <v>132830.98799989652</v>
      </c>
      <c r="M52" s="38">
        <f t="shared" ca="1" si="3"/>
        <v>130522.69059999543</v>
      </c>
      <c r="N52" s="39">
        <f t="shared" ca="1" si="4"/>
        <v>91.365883419996791</v>
      </c>
      <c r="P52" s="36">
        <v>3382</v>
      </c>
      <c r="Q52" s="36">
        <v>22498.000000011001</v>
      </c>
    </row>
    <row r="53" spans="1:17" x14ac:dyDescent="0.3">
      <c r="A53" s="25">
        <v>2014</v>
      </c>
      <c r="B53" s="36">
        <v>78.3</v>
      </c>
      <c r="C53" s="36">
        <v>8.1</v>
      </c>
      <c r="D53" s="36">
        <v>0.8</v>
      </c>
      <c r="E53" s="39">
        <f t="shared" ca="1" si="1"/>
        <v>540.3298759750337</v>
      </c>
      <c r="F53" s="39">
        <f t="shared" ca="1" si="2"/>
        <v>627.52987597503375</v>
      </c>
      <c r="H53" s="45">
        <v>1</v>
      </c>
      <c r="I53" s="43" t="s">
        <v>176</v>
      </c>
      <c r="J53" s="25">
        <v>1974</v>
      </c>
      <c r="K53" s="36">
        <v>3655.82</v>
      </c>
      <c r="L53" s="38">
        <f t="shared" ca="1" si="0"/>
        <v>128214.39320009435</v>
      </c>
      <c r="M53" s="38">
        <f t="shared" ca="1" si="3"/>
        <v>126900.99150005355</v>
      </c>
      <c r="N53" s="39">
        <f t="shared" ca="1" si="4"/>
        <v>97.713763455041232</v>
      </c>
      <c r="P53" s="36">
        <v>3382.5</v>
      </c>
      <c r="Q53" s="36">
        <v>22597.000000006701</v>
      </c>
    </row>
    <row r="54" spans="1:17" x14ac:dyDescent="0.3">
      <c r="A54" s="25">
        <v>2015</v>
      </c>
      <c r="B54" s="36">
        <v>81.8</v>
      </c>
      <c r="C54" s="36">
        <v>8.9</v>
      </c>
      <c r="D54" s="36">
        <v>0.8</v>
      </c>
      <c r="E54" s="39">
        <f t="shared" ca="1" si="1"/>
        <v>554.92120859022498</v>
      </c>
      <c r="F54" s="39">
        <f t="shared" ca="1" si="2"/>
        <v>646.42120859022498</v>
      </c>
      <c r="H54" s="45">
        <v>1</v>
      </c>
      <c r="I54" s="43" t="s">
        <v>177</v>
      </c>
      <c r="J54" s="25">
        <v>1974</v>
      </c>
      <c r="K54" s="36">
        <v>3651.73</v>
      </c>
      <c r="L54" s="38">
        <f t="shared" ca="1" si="0"/>
        <v>125587.58980001276</v>
      </c>
      <c r="M54" s="38">
        <f t="shared" ca="1" si="3"/>
        <v>125260.04219998117</v>
      </c>
      <c r="N54" s="39">
        <f t="shared" ca="1" si="4"/>
        <v>86.429429117986999</v>
      </c>
      <c r="P54" s="36">
        <v>3383</v>
      </c>
      <c r="Q54" s="36">
        <v>22696.000000002299</v>
      </c>
    </row>
    <row r="55" spans="1:17" x14ac:dyDescent="0.3">
      <c r="A55" s="25">
        <v>2016</v>
      </c>
      <c r="B55" s="36">
        <v>79.7</v>
      </c>
      <c r="C55" s="36">
        <v>8.6</v>
      </c>
      <c r="D55" s="36">
        <v>0.8</v>
      </c>
      <c r="E55" s="39">
        <f t="shared" ca="1" si="1"/>
        <v>565.70287990095164</v>
      </c>
      <c r="F55" s="39">
        <f t="shared" ca="1" si="2"/>
        <v>654.80287990095167</v>
      </c>
      <c r="H55" s="45">
        <v>1</v>
      </c>
      <c r="I55" s="43" t="s">
        <v>178</v>
      </c>
      <c r="J55" s="25">
        <v>1974</v>
      </c>
      <c r="K55" s="36">
        <v>3650.71</v>
      </c>
      <c r="L55" s="38">
        <f t="shared" ca="1" si="0"/>
        <v>124932.49459994957</v>
      </c>
      <c r="M55" s="38">
        <f t="shared" ca="1" si="3"/>
        <v>124531.08749998477</v>
      </c>
      <c r="N55" s="39">
        <f t="shared" ca="1" si="4"/>
        <v>64.756165499992093</v>
      </c>
      <c r="P55" s="36">
        <v>3383.5</v>
      </c>
      <c r="Q55" s="36">
        <v>22794.999999997999</v>
      </c>
    </row>
    <row r="56" spans="1:17" x14ac:dyDescent="0.3">
      <c r="A56" s="25">
        <v>2017</v>
      </c>
      <c r="B56" s="36">
        <v>81.5</v>
      </c>
      <c r="C56" s="36">
        <v>8.9</v>
      </c>
      <c r="D56" s="36">
        <v>0.8</v>
      </c>
      <c r="E56" s="39">
        <f t="shared" ca="1" si="1"/>
        <v>615.5163010089974</v>
      </c>
      <c r="F56" s="39">
        <f t="shared" ca="1" si="2"/>
        <v>706.71630100899745</v>
      </c>
      <c r="H56" s="45">
        <v>1</v>
      </c>
      <c r="I56" s="43" t="s">
        <v>179</v>
      </c>
      <c r="J56" s="25">
        <v>1974</v>
      </c>
      <c r="K56" s="36">
        <v>3649.46</v>
      </c>
      <c r="L56" s="38">
        <f t="shared" ca="1" si="0"/>
        <v>124129.68040001998</v>
      </c>
      <c r="M56" s="38">
        <f t="shared" ca="1" si="3"/>
        <v>123747.54260001564</v>
      </c>
      <c r="N56" s="39">
        <f t="shared" ca="1" si="4"/>
        <v>50.73649246600641</v>
      </c>
      <c r="P56" s="36">
        <v>3384</v>
      </c>
      <c r="Q56" s="36">
        <v>22893.999999993601</v>
      </c>
    </row>
    <row r="57" spans="1:17" x14ac:dyDescent="0.3">
      <c r="A57" s="25">
        <v>2018</v>
      </c>
      <c r="B57" s="36">
        <v>81.8</v>
      </c>
      <c r="C57" s="36">
        <v>6.9</v>
      </c>
      <c r="D57" s="36">
        <v>0.8</v>
      </c>
      <c r="E57" s="39">
        <f t="shared" ca="1" si="1"/>
        <v>539.92177233488815</v>
      </c>
      <c r="F57" s="39">
        <f t="shared" ca="1" si="2"/>
        <v>629.42177233488815</v>
      </c>
      <c r="H57" s="45">
        <v>1</v>
      </c>
      <c r="I57" s="43" t="s">
        <v>180</v>
      </c>
      <c r="J57" s="25">
        <v>1974</v>
      </c>
      <c r="K57" s="36">
        <v>3648.27</v>
      </c>
      <c r="L57" s="38">
        <f t="shared" ca="1" si="0"/>
        <v>123365.40480001131</v>
      </c>
      <c r="M57" s="38">
        <f t="shared" ca="1" si="3"/>
        <v>122565.80380003527</v>
      </c>
      <c r="N57" s="39">
        <f t="shared" ca="1" si="4"/>
        <v>44.123689368012698</v>
      </c>
      <c r="P57" s="36">
        <v>3384.5</v>
      </c>
      <c r="Q57" s="36">
        <v>22992.999999989301</v>
      </c>
    </row>
    <row r="58" spans="1:17" x14ac:dyDescent="0.3">
      <c r="H58" s="45">
        <v>1</v>
      </c>
      <c r="I58" s="43" t="s">
        <v>170</v>
      </c>
      <c r="J58" s="25">
        <v>1975</v>
      </c>
      <c r="K58" s="36">
        <v>3645.78</v>
      </c>
      <c r="L58" s="38">
        <f t="shared" ca="1" si="0"/>
        <v>121766.20280005923</v>
      </c>
      <c r="M58" s="38">
        <f t="shared" ca="1" si="3"/>
        <v>121624.90720002889</v>
      </c>
      <c r="N58" s="39">
        <f t="shared" ca="1" si="4"/>
        <v>29.189977728006934</v>
      </c>
      <c r="P58" s="36">
        <v>3385</v>
      </c>
      <c r="Q58" s="36">
        <v>23092.000000009699</v>
      </c>
    </row>
    <row r="59" spans="1:17" x14ac:dyDescent="0.3">
      <c r="H59" s="45">
        <v>1</v>
      </c>
      <c r="I59" s="43" t="s">
        <v>171</v>
      </c>
      <c r="J59" s="25">
        <v>1975</v>
      </c>
      <c r="K59" s="36">
        <v>3645.34</v>
      </c>
      <c r="L59" s="38">
        <f t="shared" ca="1" si="0"/>
        <v>121483.61159999855</v>
      </c>
      <c r="M59" s="38">
        <f t="shared" ca="1" si="3"/>
        <v>121727.66780002369</v>
      </c>
      <c r="N59" s="39">
        <f t="shared" ca="1" si="4"/>
        <v>23.1282568820045</v>
      </c>
      <c r="P59" s="36">
        <v>3385.5</v>
      </c>
      <c r="Q59" s="36">
        <v>23191.000000005301</v>
      </c>
    </row>
    <row r="60" spans="1:17" x14ac:dyDescent="0.3">
      <c r="H60" s="45">
        <v>1</v>
      </c>
      <c r="I60" s="43" t="s">
        <v>172</v>
      </c>
      <c r="J60" s="25">
        <v>1975</v>
      </c>
      <c r="K60" s="36">
        <v>3646.1</v>
      </c>
      <c r="L60" s="38">
        <f t="shared" ca="1" si="0"/>
        <v>121971.72400004882</v>
      </c>
      <c r="M60" s="38">
        <f t="shared" ca="1" si="3"/>
        <v>122520.84729998396</v>
      </c>
      <c r="N60" s="39">
        <f t="shared" ca="1" si="4"/>
        <v>35.531045716995344</v>
      </c>
      <c r="P60" s="36">
        <v>3386</v>
      </c>
      <c r="Q60" s="36">
        <v>23290.000000001</v>
      </c>
    </row>
    <row r="61" spans="1:17" x14ac:dyDescent="0.3">
      <c r="H61" s="45">
        <v>1</v>
      </c>
      <c r="I61" s="43" t="s">
        <v>173</v>
      </c>
      <c r="J61" s="25">
        <v>1975</v>
      </c>
      <c r="K61" s="36">
        <v>3647.81</v>
      </c>
      <c r="L61" s="38">
        <f t="shared" ca="1" si="0"/>
        <v>123069.97059991909</v>
      </c>
      <c r="M61" s="38">
        <f t="shared" ca="1" si="3"/>
        <v>125571.53330000234</v>
      </c>
      <c r="N61" s="39">
        <f t="shared" ca="1" si="4"/>
        <v>47.717182654000894</v>
      </c>
      <c r="P61" s="36">
        <v>3386.5</v>
      </c>
      <c r="Q61" s="36">
        <v>23388.999999996598</v>
      </c>
    </row>
    <row r="62" spans="1:17" x14ac:dyDescent="0.3">
      <c r="H62" s="45">
        <v>1</v>
      </c>
      <c r="I62" s="43" t="s">
        <v>164</v>
      </c>
      <c r="J62" s="25">
        <v>1975</v>
      </c>
      <c r="K62" s="36">
        <v>3655.6</v>
      </c>
      <c r="L62" s="38">
        <f t="shared" ca="1" si="0"/>
        <v>128073.09600008558</v>
      </c>
      <c r="M62" s="38">
        <f t="shared" ca="1" si="3"/>
        <v>132767.4780000858</v>
      </c>
      <c r="N62" s="39">
        <f t="shared" ca="1" si="4"/>
        <v>66.383739000042894</v>
      </c>
      <c r="P62" s="36">
        <v>3387</v>
      </c>
      <c r="Q62" s="36">
        <v>23487.999999992298</v>
      </c>
    </row>
    <row r="63" spans="1:17" x14ac:dyDescent="0.3">
      <c r="H63" s="45">
        <v>1</v>
      </c>
      <c r="I63" s="43" t="s">
        <v>174</v>
      </c>
      <c r="J63" s="25">
        <v>1975</v>
      </c>
      <c r="K63" s="36">
        <v>3668.9</v>
      </c>
      <c r="L63" s="38">
        <f t="shared" ca="1" si="0"/>
        <v>137461.86000008602</v>
      </c>
      <c r="M63" s="38">
        <f t="shared" ca="1" si="3"/>
        <v>139640.87700005202</v>
      </c>
      <c r="N63" s="39">
        <f t="shared" ca="1" si="4"/>
        <v>87.973752510032782</v>
      </c>
      <c r="P63" s="36">
        <v>3387.5</v>
      </c>
      <c r="Q63" s="36">
        <v>23586.9999999879</v>
      </c>
    </row>
    <row r="64" spans="1:17" x14ac:dyDescent="0.3">
      <c r="H64" s="45">
        <v>1</v>
      </c>
      <c r="I64" s="43" t="s">
        <v>175</v>
      </c>
      <c r="J64" s="25">
        <v>1975</v>
      </c>
      <c r="K64" s="36">
        <v>3674.81</v>
      </c>
      <c r="L64" s="38">
        <f t="shared" ca="1" si="0"/>
        <v>141819.89400001802</v>
      </c>
      <c r="M64" s="38">
        <f t="shared" ca="1" si="3"/>
        <v>140743.28999997396</v>
      </c>
      <c r="N64" s="39">
        <f t="shared" ca="1" si="4"/>
        <v>98.520302999981766</v>
      </c>
      <c r="P64" s="36">
        <v>3388</v>
      </c>
      <c r="Q64" s="36">
        <v>23686.000000008298</v>
      </c>
    </row>
    <row r="65" spans="8:17" x14ac:dyDescent="0.3">
      <c r="H65" s="45">
        <v>1</v>
      </c>
      <c r="I65" s="43" t="s">
        <v>176</v>
      </c>
      <c r="J65" s="25">
        <v>1975</v>
      </c>
      <c r="K65" s="36">
        <v>3671.89</v>
      </c>
      <c r="L65" s="38">
        <f t="shared" ca="1" si="0"/>
        <v>139666.6859999299</v>
      </c>
      <c r="M65" s="38">
        <f t="shared" ca="1" si="3"/>
        <v>138254.56499999529</v>
      </c>
      <c r="N65" s="39">
        <f t="shared" ca="1" si="4"/>
        <v>106.45601504999638</v>
      </c>
      <c r="P65" s="36">
        <v>3388.5</v>
      </c>
      <c r="Q65" s="36">
        <v>23785.0000000039</v>
      </c>
    </row>
    <row r="66" spans="8:17" x14ac:dyDescent="0.3">
      <c r="H66" s="45">
        <v>1</v>
      </c>
      <c r="I66" s="43" t="s">
        <v>177</v>
      </c>
      <c r="J66" s="25">
        <v>1975</v>
      </c>
      <c r="K66" s="36">
        <v>3668.06</v>
      </c>
      <c r="L66" s="38">
        <f t="shared" ca="1" si="0"/>
        <v>136842.44400006067</v>
      </c>
      <c r="M66" s="38">
        <f t="shared" ca="1" si="3"/>
        <v>136293.08100003842</v>
      </c>
      <c r="N66" s="39">
        <f t="shared" ca="1" si="4"/>
        <v>94.042225890026501</v>
      </c>
      <c r="P66" s="36">
        <v>3389</v>
      </c>
      <c r="Q66" s="36">
        <v>23883.9999999996</v>
      </c>
    </row>
    <row r="67" spans="8:17" x14ac:dyDescent="0.3">
      <c r="H67" s="45">
        <v>1</v>
      </c>
      <c r="I67" s="43" t="s">
        <v>178</v>
      </c>
      <c r="J67" s="25">
        <v>1975</v>
      </c>
      <c r="K67" s="36">
        <v>3666.57</v>
      </c>
      <c r="L67" s="38">
        <f t="shared" ca="1" si="0"/>
        <v>135743.71800001618</v>
      </c>
      <c r="M67" s="38">
        <f t="shared" ca="1" si="3"/>
        <v>135957.56400002493</v>
      </c>
      <c r="N67" s="39">
        <f t="shared" ca="1" si="4"/>
        <v>70.697933280012961</v>
      </c>
      <c r="P67" s="36">
        <v>3389.5</v>
      </c>
      <c r="Q67" s="36">
        <v>23982.999999995202</v>
      </c>
    </row>
    <row r="68" spans="8:17" x14ac:dyDescent="0.3">
      <c r="H68" s="45">
        <v>1</v>
      </c>
      <c r="I68" s="43" t="s">
        <v>179</v>
      </c>
      <c r="J68" s="25">
        <v>1975</v>
      </c>
      <c r="K68" s="36">
        <v>3667.15</v>
      </c>
      <c r="L68" s="38">
        <f t="shared" ca="1" si="0"/>
        <v>136171.41000003368</v>
      </c>
      <c r="M68" s="38">
        <f t="shared" ca="1" si="3"/>
        <v>136440.56100004446</v>
      </c>
      <c r="N68" s="39">
        <f t="shared" ca="1" si="4"/>
        <v>55.940630010018225</v>
      </c>
      <c r="P68" s="36">
        <v>3390</v>
      </c>
      <c r="Q68" s="36">
        <v>24081.999999990901</v>
      </c>
    </row>
    <row r="69" spans="8:17" x14ac:dyDescent="0.3">
      <c r="H69" s="45">
        <v>1</v>
      </c>
      <c r="I69" s="43" t="s">
        <v>180</v>
      </c>
      <c r="J69" s="25">
        <v>1975</v>
      </c>
      <c r="K69" s="36">
        <v>3667.88</v>
      </c>
      <c r="L69" s="38">
        <f t="shared" ca="1" si="0"/>
        <v>136709.71200005524</v>
      </c>
      <c r="M69" s="38">
        <f t="shared" ca="1" si="3"/>
        <v>136300.45500003872</v>
      </c>
      <c r="N69" s="39">
        <f t="shared" ca="1" si="4"/>
        <v>49.068163800013934</v>
      </c>
      <c r="P69" s="36">
        <v>3390.5</v>
      </c>
      <c r="Q69" s="36">
        <v>24181.000000011201</v>
      </c>
    </row>
    <row r="70" spans="8:17" x14ac:dyDescent="0.3">
      <c r="H70" s="45">
        <v>1</v>
      </c>
      <c r="I70" s="43" t="s">
        <v>170</v>
      </c>
      <c r="J70" s="25">
        <v>1976</v>
      </c>
      <c r="K70" s="36">
        <v>3666.77</v>
      </c>
      <c r="L70" s="38">
        <f t="shared" ca="1" si="0"/>
        <v>135891.19800002221</v>
      </c>
      <c r="M70" s="38">
        <f t="shared" ca="1" si="3"/>
        <v>135397.14000000176</v>
      </c>
      <c r="N70" s="39">
        <f t="shared" ca="1" si="4"/>
        <v>32.495313600000422</v>
      </c>
      <c r="P70" s="36">
        <v>3391</v>
      </c>
      <c r="Q70" s="36">
        <v>24280.000000006901</v>
      </c>
    </row>
    <row r="71" spans="8:17" x14ac:dyDescent="0.3">
      <c r="H71" s="45">
        <v>1</v>
      </c>
      <c r="I71" s="43" t="s">
        <v>171</v>
      </c>
      <c r="J71" s="25">
        <v>1976</v>
      </c>
      <c r="K71" s="36">
        <v>3665.43</v>
      </c>
      <c r="L71" s="38">
        <f t="shared" ca="1" si="0"/>
        <v>134903.08199998131</v>
      </c>
      <c r="M71" s="38">
        <f t="shared" ca="1" si="3"/>
        <v>134633.9309999703</v>
      </c>
      <c r="N71" s="39">
        <f t="shared" ca="1" si="4"/>
        <v>25.580446889994356</v>
      </c>
      <c r="P71" s="36">
        <v>3391.5</v>
      </c>
      <c r="Q71" s="36">
        <v>24379.000000002499</v>
      </c>
    </row>
    <row r="72" spans="8:17" x14ac:dyDescent="0.3">
      <c r="H72" s="45">
        <v>1</v>
      </c>
      <c r="I72" s="43" t="s">
        <v>172</v>
      </c>
      <c r="J72" s="25">
        <v>1976</v>
      </c>
      <c r="K72" s="36">
        <v>3664.7</v>
      </c>
      <c r="L72" s="38">
        <f t="shared" ca="1" si="0"/>
        <v>134364.77999995928</v>
      </c>
      <c r="M72" s="38">
        <f t="shared" ca="1" si="3"/>
        <v>134169.36899995129</v>
      </c>
      <c r="N72" s="39">
        <f t="shared" ca="1" si="4"/>
        <v>38.90911700998587</v>
      </c>
      <c r="P72" s="36">
        <v>3392</v>
      </c>
      <c r="Q72" s="36">
        <v>24477.999999998199</v>
      </c>
    </row>
    <row r="73" spans="8:17" x14ac:dyDescent="0.3">
      <c r="H73" s="45">
        <v>1</v>
      </c>
      <c r="I73" s="43" t="s">
        <v>173</v>
      </c>
      <c r="J73" s="25">
        <v>1976</v>
      </c>
      <c r="K73" s="36">
        <v>3664.17</v>
      </c>
      <c r="L73" s="38">
        <f t="shared" ca="1" si="0"/>
        <v>133973.95799994329</v>
      </c>
      <c r="M73" s="38">
        <f t="shared" ca="1" si="3"/>
        <v>135297.59099999745</v>
      </c>
      <c r="N73" s="39">
        <f t="shared" ca="1" si="4"/>
        <v>51.413084579999037</v>
      </c>
      <c r="P73" s="36">
        <v>3392.5</v>
      </c>
      <c r="Q73" s="36">
        <v>24576.999999993801</v>
      </c>
    </row>
    <row r="74" spans="8:17" x14ac:dyDescent="0.3">
      <c r="H74" s="45">
        <v>1</v>
      </c>
      <c r="I74" s="43" t="s">
        <v>164</v>
      </c>
      <c r="J74" s="25">
        <v>1976</v>
      </c>
      <c r="K74" s="36">
        <v>3667.76</v>
      </c>
      <c r="L74" s="38">
        <f t="shared" ref="L74:L137" ca="1" si="5">FORECAST(K74,OFFSET($Q$28:$Q$712,MATCH(K74,$P$28:$P$712,1)-1,0,2), OFFSET($P$28:$P$712,MATCH(K74,$P$28:$P$712,1)-1,0,2))</f>
        <v>136621.22400005162</v>
      </c>
      <c r="M74" s="38">
        <f t="shared" ca="1" si="3"/>
        <v>138243.5039999946</v>
      </c>
      <c r="N74" s="39">
        <f t="shared" ca="1" si="4"/>
        <v>69.121751999997301</v>
      </c>
      <c r="P74" s="36">
        <v>3393</v>
      </c>
      <c r="Q74" s="36">
        <v>24675.999999989501</v>
      </c>
    </row>
    <row r="75" spans="8:17" x14ac:dyDescent="0.3">
      <c r="H75" s="45">
        <v>1</v>
      </c>
      <c r="I75" s="43" t="s">
        <v>174</v>
      </c>
      <c r="J75" s="25">
        <v>1976</v>
      </c>
      <c r="K75" s="36">
        <v>3672.16</v>
      </c>
      <c r="L75" s="38">
        <f t="shared" ca="1" si="5"/>
        <v>139865.78399993759</v>
      </c>
      <c r="M75" s="38">
        <f t="shared" ref="M75:M138" ca="1" si="6">(L75+L76)/2</f>
        <v>139213.18499993812</v>
      </c>
      <c r="N75" s="39">
        <f t="shared" ref="N75:N138" ca="1" si="7">VLOOKUP(I75,$P$10:$Q$21,2,FALSE)*M75/1000</f>
        <v>87.704306549961018</v>
      </c>
      <c r="P75" s="36">
        <v>3393.5</v>
      </c>
      <c r="Q75" s="36">
        <v>24775.000000009801</v>
      </c>
    </row>
    <row r="76" spans="8:17" x14ac:dyDescent="0.3">
      <c r="H76" s="45">
        <v>1</v>
      </c>
      <c r="I76" s="43" t="s">
        <v>175</v>
      </c>
      <c r="J76" s="25">
        <v>1976</v>
      </c>
      <c r="K76" s="36">
        <v>3670.39</v>
      </c>
      <c r="L76" s="38">
        <f t="shared" ca="1" si="5"/>
        <v>138560.58599993866</v>
      </c>
      <c r="M76" s="38">
        <f t="shared" ca="1" si="6"/>
        <v>137472.92099999054</v>
      </c>
      <c r="N76" s="39">
        <f t="shared" ca="1" si="7"/>
        <v>96.231044699993376</v>
      </c>
      <c r="P76" s="36">
        <v>3394</v>
      </c>
      <c r="Q76" s="36">
        <v>24874.000000054901</v>
      </c>
    </row>
    <row r="77" spans="8:17" x14ac:dyDescent="0.3">
      <c r="H77" s="45">
        <v>1</v>
      </c>
      <c r="I77" s="43" t="s">
        <v>176</v>
      </c>
      <c r="J77" s="25">
        <v>1976</v>
      </c>
      <c r="K77" s="36">
        <v>3667.44</v>
      </c>
      <c r="L77" s="38">
        <f t="shared" ca="1" si="5"/>
        <v>136385.25600004243</v>
      </c>
      <c r="M77" s="38">
        <f t="shared" ca="1" si="6"/>
        <v>135116.92799999029</v>
      </c>
      <c r="N77" s="39">
        <f t="shared" ca="1" si="7"/>
        <v>104.04003455999253</v>
      </c>
      <c r="P77" s="36">
        <v>3394.5</v>
      </c>
      <c r="Q77" s="36">
        <v>24973.000000100001</v>
      </c>
    </row>
    <row r="78" spans="8:17" x14ac:dyDescent="0.3">
      <c r="H78" s="45">
        <v>1</v>
      </c>
      <c r="I78" s="43" t="s">
        <v>177</v>
      </c>
      <c r="J78" s="25">
        <v>1976</v>
      </c>
      <c r="K78" s="36">
        <v>3664</v>
      </c>
      <c r="L78" s="38">
        <f t="shared" ca="1" si="5"/>
        <v>133848.59999993816</v>
      </c>
      <c r="M78" s="38">
        <f t="shared" ca="1" si="6"/>
        <v>132830.98800002015</v>
      </c>
      <c r="N78" s="39">
        <f t="shared" ca="1" si="7"/>
        <v>91.653381720013897</v>
      </c>
      <c r="P78" s="36">
        <v>3395</v>
      </c>
      <c r="Q78" s="36">
        <v>25071.999999897998</v>
      </c>
    </row>
    <row r="79" spans="8:17" x14ac:dyDescent="0.3">
      <c r="H79" s="45">
        <v>1</v>
      </c>
      <c r="I79" s="43" t="s">
        <v>178</v>
      </c>
      <c r="J79" s="25">
        <v>1976</v>
      </c>
      <c r="K79" s="36">
        <v>3661.24</v>
      </c>
      <c r="L79" s="38">
        <f t="shared" ca="1" si="5"/>
        <v>131813.37600010214</v>
      </c>
      <c r="M79" s="38">
        <f t="shared" ca="1" si="6"/>
        <v>130678.61370002851</v>
      </c>
      <c r="N79" s="39">
        <f t="shared" ca="1" si="7"/>
        <v>67.952879124014828</v>
      </c>
      <c r="P79" s="36">
        <v>3395.5</v>
      </c>
      <c r="Q79" s="36">
        <v>25170.999999943</v>
      </c>
    </row>
    <row r="80" spans="8:17" x14ac:dyDescent="0.3">
      <c r="H80" s="45">
        <v>1</v>
      </c>
      <c r="I80" s="43" t="s">
        <v>179</v>
      </c>
      <c r="J80" s="25">
        <v>1976</v>
      </c>
      <c r="K80" s="36">
        <v>3657.89</v>
      </c>
      <c r="L80" s="38">
        <f t="shared" ca="1" si="5"/>
        <v>129543.85139995487</v>
      </c>
      <c r="M80" s="38">
        <f t="shared" ca="1" si="6"/>
        <v>128715.34789998853</v>
      </c>
      <c r="N80" s="39">
        <f t="shared" ca="1" si="7"/>
        <v>52.773292638995294</v>
      </c>
      <c r="P80" s="36">
        <v>3396</v>
      </c>
      <c r="Q80" s="36">
        <v>25269.9999999881</v>
      </c>
    </row>
    <row r="81" spans="8:17" x14ac:dyDescent="0.3">
      <c r="H81" s="45">
        <v>1</v>
      </c>
      <c r="I81" s="43" t="s">
        <v>180</v>
      </c>
      <c r="J81" s="25">
        <v>1976</v>
      </c>
      <c r="K81" s="36">
        <v>3655.31</v>
      </c>
      <c r="L81" s="38">
        <f t="shared" ca="1" si="5"/>
        <v>127886.84440002218</v>
      </c>
      <c r="M81" s="38">
        <f t="shared" ca="1" si="6"/>
        <v>126753.27360000624</v>
      </c>
      <c r="N81" s="39">
        <f t="shared" ca="1" si="7"/>
        <v>45.631178496002249</v>
      </c>
      <c r="P81" s="36">
        <v>3396.5</v>
      </c>
      <c r="Q81" s="36">
        <v>25369.0000000332</v>
      </c>
    </row>
    <row r="82" spans="8:17" x14ac:dyDescent="0.3">
      <c r="H82" s="45">
        <v>1</v>
      </c>
      <c r="I82" s="43" t="s">
        <v>170</v>
      </c>
      <c r="J82" s="25">
        <v>1977</v>
      </c>
      <c r="K82" s="36">
        <v>3651.78</v>
      </c>
      <c r="L82" s="38">
        <f t="shared" ca="1" si="5"/>
        <v>125619.70279999031</v>
      </c>
      <c r="M82" s="38">
        <f t="shared" ca="1" si="6"/>
        <v>125539.42030004715</v>
      </c>
      <c r="N82" s="39">
        <f t="shared" ca="1" si="7"/>
        <v>30.129460872011315</v>
      </c>
      <c r="P82" s="36">
        <v>3397</v>
      </c>
      <c r="Q82" s="36">
        <v>25468.000000078198</v>
      </c>
    </row>
    <row r="83" spans="8:17" x14ac:dyDescent="0.3">
      <c r="H83" s="45">
        <v>1</v>
      </c>
      <c r="I83" s="43" t="s">
        <v>171</v>
      </c>
      <c r="J83" s="25">
        <v>1977</v>
      </c>
      <c r="K83" s="36">
        <v>3651.53</v>
      </c>
      <c r="L83" s="38">
        <f t="shared" ca="1" si="5"/>
        <v>125459.13780010398</v>
      </c>
      <c r="M83" s="38">
        <f t="shared" ca="1" si="6"/>
        <v>125353.16790006356</v>
      </c>
      <c r="N83" s="39">
        <f t="shared" ca="1" si="7"/>
        <v>23.817101901012077</v>
      </c>
      <c r="P83" s="36">
        <v>3397.5</v>
      </c>
      <c r="Q83" s="36">
        <v>25567.000000123298</v>
      </c>
    </row>
    <row r="84" spans="8:17" x14ac:dyDescent="0.3">
      <c r="H84" s="45">
        <v>1</v>
      </c>
      <c r="I84" s="43" t="s">
        <v>172</v>
      </c>
      <c r="J84" s="25">
        <v>1977</v>
      </c>
      <c r="K84" s="36">
        <v>3651.2</v>
      </c>
      <c r="L84" s="38">
        <f t="shared" ca="1" si="5"/>
        <v>125247.19800002314</v>
      </c>
      <c r="M84" s="38">
        <f t="shared" ca="1" si="6"/>
        <v>125706.40590003738</v>
      </c>
      <c r="N84" s="39">
        <f t="shared" ca="1" si="7"/>
        <v>36.454857711010838</v>
      </c>
      <c r="P84" s="36">
        <v>3398</v>
      </c>
      <c r="Q84" s="36">
        <v>25665.9999999213</v>
      </c>
    </row>
    <row r="85" spans="8:17" x14ac:dyDescent="0.3">
      <c r="H85" s="45">
        <v>1</v>
      </c>
      <c r="I85" s="43" t="s">
        <v>173</v>
      </c>
      <c r="J85" s="25">
        <v>1977</v>
      </c>
      <c r="K85" s="36">
        <v>3652.63</v>
      </c>
      <c r="L85" s="38">
        <f t="shared" ca="1" si="5"/>
        <v>126165.61380005162</v>
      </c>
      <c r="M85" s="38">
        <f t="shared" ca="1" si="6"/>
        <v>126692.25929999934</v>
      </c>
      <c r="N85" s="39">
        <f t="shared" ca="1" si="7"/>
        <v>48.143058533999749</v>
      </c>
      <c r="P85" s="36">
        <v>3398.5</v>
      </c>
      <c r="Q85" s="36">
        <v>25764.9999999664</v>
      </c>
    </row>
    <row r="86" spans="8:17" x14ac:dyDescent="0.3">
      <c r="H86" s="45">
        <v>1</v>
      </c>
      <c r="I86" s="43" t="s">
        <v>164</v>
      </c>
      <c r="J86" s="25">
        <v>1977</v>
      </c>
      <c r="K86" s="36">
        <v>3654.27</v>
      </c>
      <c r="L86" s="38">
        <f t="shared" ca="1" si="5"/>
        <v>127218.90479994705</v>
      </c>
      <c r="M86" s="38">
        <f t="shared" ca="1" si="6"/>
        <v>127019.80689996481</v>
      </c>
      <c r="N86" s="39">
        <f t="shared" ca="1" si="7"/>
        <v>63.509903449982403</v>
      </c>
      <c r="P86" s="36">
        <v>3399</v>
      </c>
      <c r="Q86" s="36">
        <v>25864.000000011401</v>
      </c>
    </row>
    <row r="87" spans="8:17" x14ac:dyDescent="0.3">
      <c r="H87" s="45">
        <v>1</v>
      </c>
      <c r="I87" s="43" t="s">
        <v>174</v>
      </c>
      <c r="J87" s="25">
        <v>1977</v>
      </c>
      <c r="K87" s="36">
        <v>3653.65</v>
      </c>
      <c r="L87" s="38">
        <f t="shared" ca="1" si="5"/>
        <v>126820.70899998257</v>
      </c>
      <c r="M87" s="38">
        <f t="shared" ca="1" si="6"/>
        <v>125443.08270001016</v>
      </c>
      <c r="N87" s="39">
        <f t="shared" ca="1" si="7"/>
        <v>79.0291421010064</v>
      </c>
      <c r="P87" s="36">
        <v>3399.5</v>
      </c>
      <c r="Q87" s="36">
        <v>25963.000000056501</v>
      </c>
    </row>
    <row r="88" spans="8:17" x14ac:dyDescent="0.3">
      <c r="H88" s="45">
        <v>1</v>
      </c>
      <c r="I88" s="43" t="s">
        <v>175</v>
      </c>
      <c r="J88" s="25">
        <v>1977</v>
      </c>
      <c r="K88" s="36">
        <v>3649.36</v>
      </c>
      <c r="L88" s="38">
        <f t="shared" ca="1" si="5"/>
        <v>124065.45640003774</v>
      </c>
      <c r="M88" s="38">
        <f t="shared" ca="1" si="6"/>
        <v>121856.1158000275</v>
      </c>
      <c r="N88" s="39">
        <f t="shared" ca="1" si="7"/>
        <v>85.29928106001924</v>
      </c>
      <c r="P88" s="36">
        <v>3400</v>
      </c>
      <c r="Q88" s="36">
        <v>26062.000000101601</v>
      </c>
    </row>
    <row r="89" spans="8:17" x14ac:dyDescent="0.3">
      <c r="H89" s="45">
        <v>1</v>
      </c>
      <c r="I89" s="43" t="s">
        <v>176</v>
      </c>
      <c r="J89" s="25">
        <v>1977</v>
      </c>
      <c r="K89" s="36">
        <v>3642.48</v>
      </c>
      <c r="L89" s="38">
        <f t="shared" ca="1" si="5"/>
        <v>119646.77520001726</v>
      </c>
      <c r="M89" s="38">
        <f t="shared" ca="1" si="6"/>
        <v>117850.07359998673</v>
      </c>
      <c r="N89" s="39">
        <f t="shared" ca="1" si="7"/>
        <v>90.744556671989784</v>
      </c>
      <c r="P89" s="36">
        <v>3400.5</v>
      </c>
      <c r="Q89" s="36">
        <v>26161.570000106902</v>
      </c>
    </row>
    <row r="90" spans="8:17" x14ac:dyDescent="0.3">
      <c r="H90" s="45">
        <v>1</v>
      </c>
      <c r="I90" s="43" t="s">
        <v>177</v>
      </c>
      <c r="J90" s="25">
        <v>1977</v>
      </c>
      <c r="K90" s="36">
        <v>3636.7</v>
      </c>
      <c r="L90" s="38">
        <f t="shared" ca="1" si="5"/>
        <v>116053.3719999562</v>
      </c>
      <c r="M90" s="38">
        <f t="shared" ca="1" si="6"/>
        <v>115735.09049995802</v>
      </c>
      <c r="N90" s="39">
        <f t="shared" ca="1" si="7"/>
        <v>79.857212444971026</v>
      </c>
      <c r="P90" s="36">
        <v>3401</v>
      </c>
      <c r="Q90" s="36">
        <v>26261.1499999728</v>
      </c>
    </row>
    <row r="91" spans="8:17" x14ac:dyDescent="0.3">
      <c r="H91" s="45">
        <v>1</v>
      </c>
      <c r="I91" s="43" t="s">
        <v>178</v>
      </c>
      <c r="J91" s="25">
        <v>1977</v>
      </c>
      <c r="K91" s="36">
        <v>3635.65</v>
      </c>
      <c r="L91" s="38">
        <f t="shared" ca="1" si="5"/>
        <v>115416.80899995985</v>
      </c>
      <c r="M91" s="38">
        <f t="shared" ca="1" si="6"/>
        <v>115104.59009996441</v>
      </c>
      <c r="N91" s="39">
        <f t="shared" ca="1" si="7"/>
        <v>59.854386851981495</v>
      </c>
      <c r="P91" s="36">
        <v>3401.5</v>
      </c>
      <c r="Q91" s="36">
        <v>26360.719999978199</v>
      </c>
    </row>
    <row r="92" spans="8:17" x14ac:dyDescent="0.3">
      <c r="H92" s="45">
        <v>1</v>
      </c>
      <c r="I92" s="43" t="s">
        <v>179</v>
      </c>
      <c r="J92" s="25">
        <v>1977</v>
      </c>
      <c r="K92" s="36">
        <v>3634.62</v>
      </c>
      <c r="L92" s="38">
        <f t="shared" ca="1" si="5"/>
        <v>114792.37119996897</v>
      </c>
      <c r="M92" s="38">
        <f t="shared" ca="1" si="6"/>
        <v>113407.09159996151</v>
      </c>
      <c r="N92" s="39">
        <f t="shared" ca="1" si="7"/>
        <v>46.496907555984215</v>
      </c>
      <c r="P92" s="36">
        <v>3402</v>
      </c>
      <c r="Q92" s="36">
        <v>26460.3000000912</v>
      </c>
    </row>
    <row r="93" spans="8:17" x14ac:dyDescent="0.3">
      <c r="H93" s="45">
        <v>1</v>
      </c>
      <c r="I93" s="43" t="s">
        <v>180</v>
      </c>
      <c r="J93" s="25">
        <v>1977</v>
      </c>
      <c r="K93" s="36">
        <v>3630.05</v>
      </c>
      <c r="L93" s="38">
        <f t="shared" ca="1" si="5"/>
        <v>112021.81199995405</v>
      </c>
      <c r="M93" s="38">
        <f t="shared" ca="1" si="6"/>
        <v>110497.09340000164</v>
      </c>
      <c r="N93" s="39">
        <f t="shared" ca="1" si="7"/>
        <v>39.778953624000593</v>
      </c>
      <c r="P93" s="36">
        <v>3402.5</v>
      </c>
      <c r="Q93" s="36">
        <v>26559.870000096598</v>
      </c>
    </row>
    <row r="94" spans="8:17" x14ac:dyDescent="0.3">
      <c r="H94" s="45">
        <v>1</v>
      </c>
      <c r="I94" s="43" t="s">
        <v>170</v>
      </c>
      <c r="J94" s="25">
        <v>1978</v>
      </c>
      <c r="K94" s="36">
        <v>3625.02</v>
      </c>
      <c r="L94" s="38">
        <f t="shared" ca="1" si="5"/>
        <v>108972.37480004923</v>
      </c>
      <c r="M94" s="38">
        <f t="shared" ca="1" si="6"/>
        <v>108272.15470001916</v>
      </c>
      <c r="N94" s="39">
        <f t="shared" ca="1" si="7"/>
        <v>25.985317128004596</v>
      </c>
      <c r="P94" s="36">
        <v>3403</v>
      </c>
      <c r="Q94" s="36">
        <v>26659.4499999625</v>
      </c>
    </row>
    <row r="95" spans="8:17" x14ac:dyDescent="0.3">
      <c r="H95" s="45">
        <v>1</v>
      </c>
      <c r="I95" s="43" t="s">
        <v>171</v>
      </c>
      <c r="J95" s="25">
        <v>1978</v>
      </c>
      <c r="K95" s="36">
        <v>3622.71</v>
      </c>
      <c r="L95" s="38">
        <f t="shared" ca="1" si="5"/>
        <v>107571.93459998909</v>
      </c>
      <c r="M95" s="38">
        <f t="shared" ca="1" si="6"/>
        <v>107565.87199998577</v>
      </c>
      <c r="N95" s="39">
        <f t="shared" ca="1" si="7"/>
        <v>20.437515679997297</v>
      </c>
      <c r="P95" s="36">
        <v>3403.5</v>
      </c>
      <c r="Q95" s="36">
        <v>26759.019999967801</v>
      </c>
    </row>
    <row r="96" spans="8:17" x14ac:dyDescent="0.3">
      <c r="H96" s="45">
        <v>1</v>
      </c>
      <c r="I96" s="43" t="s">
        <v>172</v>
      </c>
      <c r="J96" s="25">
        <v>1978</v>
      </c>
      <c r="K96" s="36">
        <v>3622.69</v>
      </c>
      <c r="L96" s="38">
        <f t="shared" ca="1" si="5"/>
        <v>107559.80939998245</v>
      </c>
      <c r="M96" s="38">
        <f t="shared" ca="1" si="6"/>
        <v>108820.81020000693</v>
      </c>
      <c r="N96" s="39">
        <f t="shared" ca="1" si="7"/>
        <v>31.558034958002008</v>
      </c>
      <c r="P96" s="36">
        <v>3404</v>
      </c>
      <c r="Q96" s="36">
        <v>26858.6000000809</v>
      </c>
    </row>
    <row r="97" spans="8:17" x14ac:dyDescent="0.3">
      <c r="H97" s="45">
        <v>1</v>
      </c>
      <c r="I97" s="43" t="s">
        <v>173</v>
      </c>
      <c r="J97" s="25">
        <v>1978</v>
      </c>
      <c r="K97" s="36">
        <v>3626.85</v>
      </c>
      <c r="L97" s="38">
        <f t="shared" ca="1" si="5"/>
        <v>110081.81100003142</v>
      </c>
      <c r="M97" s="38">
        <f t="shared" ca="1" si="6"/>
        <v>112740.21609999053</v>
      </c>
      <c r="N97" s="39">
        <f t="shared" ca="1" si="7"/>
        <v>42.8412821179964</v>
      </c>
      <c r="P97" s="36">
        <v>3404.5</v>
      </c>
      <c r="Q97" s="36">
        <v>26958.1700000862</v>
      </c>
    </row>
    <row r="98" spans="8:17" x14ac:dyDescent="0.3">
      <c r="H98" s="45">
        <v>1</v>
      </c>
      <c r="I98" s="43" t="s">
        <v>164</v>
      </c>
      <c r="J98" s="25">
        <v>1978</v>
      </c>
      <c r="K98" s="36">
        <v>3635.62</v>
      </c>
      <c r="L98" s="38">
        <f t="shared" ca="1" si="5"/>
        <v>115398.62119994964</v>
      </c>
      <c r="M98" s="38">
        <f t="shared" ca="1" si="6"/>
        <v>119825.16509998403</v>
      </c>
      <c r="N98" s="39">
        <f t="shared" ca="1" si="7"/>
        <v>59.912582549992017</v>
      </c>
      <c r="P98" s="36">
        <v>3405</v>
      </c>
      <c r="Q98" s="36">
        <v>27057.749999952099</v>
      </c>
    </row>
    <row r="99" spans="8:17" x14ac:dyDescent="0.3">
      <c r="H99" s="45">
        <v>1</v>
      </c>
      <c r="I99" s="43" t="s">
        <v>174</v>
      </c>
      <c r="J99" s="25">
        <v>1978</v>
      </c>
      <c r="K99" s="36">
        <v>3649.65</v>
      </c>
      <c r="L99" s="38">
        <f t="shared" ca="1" si="5"/>
        <v>124251.70900001843</v>
      </c>
      <c r="M99" s="38">
        <f t="shared" ca="1" si="6"/>
        <v>125099.47929999954</v>
      </c>
      <c r="N99" s="39">
        <f t="shared" ca="1" si="7"/>
        <v>78.812671958999715</v>
      </c>
      <c r="P99" s="36">
        <v>3405.5</v>
      </c>
      <c r="Q99" s="36">
        <v>27157.319999957501</v>
      </c>
    </row>
    <row r="100" spans="8:17" x14ac:dyDescent="0.3">
      <c r="H100" s="45">
        <v>1</v>
      </c>
      <c r="I100" s="43" t="s">
        <v>175</v>
      </c>
      <c r="J100" s="25">
        <v>1978</v>
      </c>
      <c r="K100" s="36">
        <v>3652.29</v>
      </c>
      <c r="L100" s="38">
        <f t="shared" ca="1" si="5"/>
        <v>125947.24959998066</v>
      </c>
      <c r="M100" s="38">
        <f t="shared" ca="1" si="6"/>
        <v>123863.14880002011</v>
      </c>
      <c r="N100" s="39">
        <f t="shared" ca="1" si="7"/>
        <v>86.704204160014072</v>
      </c>
      <c r="P100" s="36">
        <v>3406</v>
      </c>
      <c r="Q100" s="36">
        <v>27256.900000070498</v>
      </c>
    </row>
    <row r="101" spans="8:17" x14ac:dyDescent="0.3">
      <c r="H101" s="45">
        <v>1</v>
      </c>
      <c r="I101" s="43" t="s">
        <v>176</v>
      </c>
      <c r="J101" s="25">
        <v>1978</v>
      </c>
      <c r="K101" s="36">
        <v>3645.8</v>
      </c>
      <c r="L101" s="38">
        <f t="shared" ca="1" si="5"/>
        <v>121779.04800005956</v>
      </c>
      <c r="M101" s="38">
        <f t="shared" ca="1" si="6"/>
        <v>119971.11440001335</v>
      </c>
      <c r="N101" s="39">
        <f t="shared" ca="1" si="7"/>
        <v>92.377758088010282</v>
      </c>
      <c r="P101" s="36">
        <v>3406.5</v>
      </c>
      <c r="Q101" s="36">
        <v>27356.470000075798</v>
      </c>
    </row>
    <row r="102" spans="8:17" x14ac:dyDescent="0.3">
      <c r="H102" s="45">
        <v>1</v>
      </c>
      <c r="I102" s="43" t="s">
        <v>177</v>
      </c>
      <c r="J102" s="25">
        <v>1978</v>
      </c>
      <c r="K102" s="36">
        <v>3640.17</v>
      </c>
      <c r="L102" s="38">
        <f t="shared" ca="1" si="5"/>
        <v>118163.18079996714</v>
      </c>
      <c r="M102" s="38">
        <f t="shared" ca="1" si="6"/>
        <v>117284.08900002891</v>
      </c>
      <c r="N102" s="39">
        <f t="shared" ca="1" si="7"/>
        <v>80.926021410019942</v>
      </c>
      <c r="P102" s="36">
        <v>3407</v>
      </c>
      <c r="Q102" s="36">
        <v>27456.049999941799</v>
      </c>
    </row>
    <row r="103" spans="8:17" x14ac:dyDescent="0.3">
      <c r="H103" s="45">
        <v>1</v>
      </c>
      <c r="I103" s="43" t="s">
        <v>178</v>
      </c>
      <c r="J103" s="25">
        <v>1978</v>
      </c>
      <c r="K103" s="36">
        <v>3637.28</v>
      </c>
      <c r="L103" s="38">
        <f t="shared" ca="1" si="5"/>
        <v>116404.99720009067</v>
      </c>
      <c r="M103" s="38">
        <f t="shared" ca="1" si="6"/>
        <v>116041.24820006895</v>
      </c>
      <c r="N103" s="39">
        <f t="shared" ca="1" si="7"/>
        <v>60.341449064035857</v>
      </c>
      <c r="P103" s="36">
        <v>3407.5</v>
      </c>
      <c r="Q103" s="36">
        <v>27555.619999947099</v>
      </c>
    </row>
    <row r="104" spans="8:17" x14ac:dyDescent="0.3">
      <c r="H104" s="45">
        <v>1</v>
      </c>
      <c r="I104" s="43" t="s">
        <v>179</v>
      </c>
      <c r="J104" s="25">
        <v>1978</v>
      </c>
      <c r="K104" s="36">
        <v>3636.08</v>
      </c>
      <c r="L104" s="38">
        <f t="shared" ca="1" si="5"/>
        <v>115677.49920004723</v>
      </c>
      <c r="M104" s="38">
        <f t="shared" ca="1" si="6"/>
        <v>114692.34249998163</v>
      </c>
      <c r="N104" s="39">
        <f t="shared" ca="1" si="7"/>
        <v>47.023860424992471</v>
      </c>
      <c r="P104" s="36">
        <v>3408</v>
      </c>
      <c r="Q104" s="36">
        <v>27655.2000000601</v>
      </c>
    </row>
    <row r="105" spans="8:17" x14ac:dyDescent="0.3">
      <c r="H105" s="45">
        <v>1</v>
      </c>
      <c r="I105" s="43" t="s">
        <v>180</v>
      </c>
      <c r="J105" s="25">
        <v>1978</v>
      </c>
      <c r="K105" s="36">
        <v>3632.83</v>
      </c>
      <c r="L105" s="38">
        <f t="shared" ca="1" si="5"/>
        <v>113707.18579991604</v>
      </c>
      <c r="M105" s="38">
        <f t="shared" ca="1" si="6"/>
        <v>112497.71709995472</v>
      </c>
      <c r="N105" s="39">
        <f t="shared" ca="1" si="7"/>
        <v>40.499178155983699</v>
      </c>
      <c r="P105" s="36">
        <v>3408.5</v>
      </c>
      <c r="Q105" s="36">
        <v>27754.770000065499</v>
      </c>
    </row>
    <row r="106" spans="8:17" x14ac:dyDescent="0.3">
      <c r="H106" s="45">
        <v>1</v>
      </c>
      <c r="I106" s="43" t="s">
        <v>170</v>
      </c>
      <c r="J106" s="25">
        <v>1979</v>
      </c>
      <c r="K106" s="36">
        <v>3628.84</v>
      </c>
      <c r="L106" s="38">
        <f t="shared" ca="1" si="5"/>
        <v>111288.2483999934</v>
      </c>
      <c r="M106" s="38">
        <f t="shared" ca="1" si="6"/>
        <v>111030.59289999143</v>
      </c>
      <c r="N106" s="39">
        <f t="shared" ca="1" si="7"/>
        <v>26.647342295997944</v>
      </c>
      <c r="P106" s="36">
        <v>3409</v>
      </c>
      <c r="Q106" s="36">
        <v>27854.349999931401</v>
      </c>
    </row>
    <row r="107" spans="8:17" x14ac:dyDescent="0.3">
      <c r="H107" s="45">
        <v>1</v>
      </c>
      <c r="I107" s="43" t="s">
        <v>171</v>
      </c>
      <c r="J107" s="25">
        <v>1979</v>
      </c>
      <c r="K107" s="36">
        <v>3627.99</v>
      </c>
      <c r="L107" s="38">
        <f t="shared" ca="1" si="5"/>
        <v>110772.93739998946</v>
      </c>
      <c r="M107" s="38">
        <f t="shared" ca="1" si="6"/>
        <v>112906.93730003713</v>
      </c>
      <c r="N107" s="39">
        <f t="shared" ca="1" si="7"/>
        <v>21.452318087007054</v>
      </c>
      <c r="P107" s="36">
        <v>3409.5</v>
      </c>
      <c r="Q107" s="36">
        <v>27953.919999936701</v>
      </c>
    </row>
    <row r="108" spans="8:17" x14ac:dyDescent="0.3">
      <c r="H108" s="45">
        <v>1</v>
      </c>
      <c r="I108" s="43" t="s">
        <v>172</v>
      </c>
      <c r="J108" s="25">
        <v>1979</v>
      </c>
      <c r="K108" s="36">
        <v>3635.03</v>
      </c>
      <c r="L108" s="38">
        <f t="shared" ca="1" si="5"/>
        <v>115040.93720008479</v>
      </c>
      <c r="M108" s="38">
        <f t="shared" ca="1" si="6"/>
        <v>118564.13220005087</v>
      </c>
      <c r="N108" s="39">
        <f t="shared" ca="1" si="7"/>
        <v>34.38359833801475</v>
      </c>
      <c r="P108" s="36">
        <v>3410</v>
      </c>
      <c r="Q108" s="36">
        <v>28053.5000000498</v>
      </c>
    </row>
    <row r="109" spans="8:17" x14ac:dyDescent="0.3">
      <c r="H109" s="45">
        <v>1</v>
      </c>
      <c r="I109" s="43" t="s">
        <v>173</v>
      </c>
      <c r="J109" s="25">
        <v>1979</v>
      </c>
      <c r="K109" s="36">
        <v>3646.28</v>
      </c>
      <c r="L109" s="38">
        <f t="shared" ca="1" si="5"/>
        <v>122087.32720001694</v>
      </c>
      <c r="M109" s="38">
        <f t="shared" ca="1" si="6"/>
        <v>127879.47559997393</v>
      </c>
      <c r="N109" s="39">
        <f t="shared" ca="1" si="7"/>
        <v>48.594200727990092</v>
      </c>
      <c r="P109" s="36">
        <v>3410.5</v>
      </c>
      <c r="Q109" s="36">
        <v>28153.070000055101</v>
      </c>
    </row>
    <row r="110" spans="8:17" x14ac:dyDescent="0.3">
      <c r="H110" s="45">
        <v>1</v>
      </c>
      <c r="I110" s="43" t="s">
        <v>164</v>
      </c>
      <c r="J110" s="25">
        <v>1979</v>
      </c>
      <c r="K110" s="36">
        <v>3663.76</v>
      </c>
      <c r="L110" s="38">
        <f t="shared" ca="1" si="5"/>
        <v>133671.62399993092</v>
      </c>
      <c r="M110" s="38">
        <f t="shared" ca="1" si="6"/>
        <v>139810.67999999179</v>
      </c>
      <c r="N110" s="39">
        <f t="shared" ca="1" si="7"/>
        <v>69.905339999995888</v>
      </c>
      <c r="P110" s="36">
        <v>3411</v>
      </c>
      <c r="Q110" s="36">
        <v>28252.649999920999</v>
      </c>
    </row>
    <row r="111" spans="8:17" x14ac:dyDescent="0.3">
      <c r="H111" s="45">
        <v>1</v>
      </c>
      <c r="I111" s="43" t="s">
        <v>174</v>
      </c>
      <c r="J111" s="25">
        <v>1979</v>
      </c>
      <c r="K111" s="36">
        <v>3680.4</v>
      </c>
      <c r="L111" s="38">
        <f t="shared" ca="1" si="5"/>
        <v>145949.73600005265</v>
      </c>
      <c r="M111" s="38">
        <f t="shared" ca="1" si="6"/>
        <v>147433.16240001889</v>
      </c>
      <c r="N111" s="39">
        <f t="shared" ca="1" si="7"/>
        <v>92.882892312011904</v>
      </c>
      <c r="P111" s="36">
        <v>3411.5</v>
      </c>
      <c r="Q111" s="36">
        <v>28352.219999926401</v>
      </c>
    </row>
    <row r="112" spans="8:17" x14ac:dyDescent="0.3">
      <c r="H112" s="45">
        <v>1</v>
      </c>
      <c r="I112" s="43" t="s">
        <v>175</v>
      </c>
      <c r="J112" s="25">
        <v>1979</v>
      </c>
      <c r="K112" s="36">
        <v>3684.32</v>
      </c>
      <c r="L112" s="38">
        <f t="shared" ca="1" si="5"/>
        <v>148916.58879998513</v>
      </c>
      <c r="M112" s="38">
        <f t="shared" ca="1" si="6"/>
        <v>147580.74910003971</v>
      </c>
      <c r="N112" s="39">
        <f t="shared" ca="1" si="7"/>
        <v>103.30652437002779</v>
      </c>
      <c r="P112" s="36">
        <v>3412</v>
      </c>
      <c r="Q112" s="36">
        <v>28451.800000039399</v>
      </c>
    </row>
    <row r="113" spans="8:17" x14ac:dyDescent="0.3">
      <c r="H113" s="45">
        <v>1</v>
      </c>
      <c r="I113" s="43" t="s">
        <v>176</v>
      </c>
      <c r="J113" s="25">
        <v>1979</v>
      </c>
      <c r="K113" s="36">
        <v>3680.79</v>
      </c>
      <c r="L113" s="38">
        <f t="shared" ca="1" si="5"/>
        <v>146244.9094000943</v>
      </c>
      <c r="M113" s="38">
        <f t="shared" ca="1" si="6"/>
        <v>145245.42470008088</v>
      </c>
      <c r="N113" s="39">
        <f t="shared" ca="1" si="7"/>
        <v>111.83897701906228</v>
      </c>
      <c r="P113" s="36">
        <v>3412.5</v>
      </c>
      <c r="Q113" s="36">
        <v>28551.370000044801</v>
      </c>
    </row>
    <row r="114" spans="8:17" x14ac:dyDescent="0.3">
      <c r="H114" s="45">
        <v>1</v>
      </c>
      <c r="I114" s="43" t="s">
        <v>177</v>
      </c>
      <c r="J114" s="25">
        <v>1979</v>
      </c>
      <c r="K114" s="36">
        <v>3678.1</v>
      </c>
      <c r="L114" s="38">
        <f t="shared" ca="1" si="5"/>
        <v>144245.94000006747</v>
      </c>
      <c r="M114" s="38">
        <f t="shared" ca="1" si="6"/>
        <v>143519.60100006289</v>
      </c>
      <c r="N114" s="39">
        <f t="shared" ca="1" si="7"/>
        <v>99.028524690043383</v>
      </c>
      <c r="P114" s="36">
        <v>3413</v>
      </c>
      <c r="Q114" s="36">
        <v>28650.949999910699</v>
      </c>
    </row>
    <row r="115" spans="8:17" x14ac:dyDescent="0.3">
      <c r="H115" s="45">
        <v>1</v>
      </c>
      <c r="I115" s="43" t="s">
        <v>178</v>
      </c>
      <c r="J115" s="25">
        <v>1979</v>
      </c>
      <c r="K115" s="36">
        <v>3676.13</v>
      </c>
      <c r="L115" s="38">
        <f t="shared" ca="1" si="5"/>
        <v>142793.26200005831</v>
      </c>
      <c r="M115" s="38">
        <f t="shared" ca="1" si="6"/>
        <v>141823.58100001817</v>
      </c>
      <c r="N115" s="39">
        <f t="shared" ca="1" si="7"/>
        <v>73.748262120009443</v>
      </c>
      <c r="P115" s="36">
        <v>3413.5</v>
      </c>
      <c r="Q115" s="36">
        <v>28750.519999916</v>
      </c>
    </row>
    <row r="116" spans="8:17" x14ac:dyDescent="0.3">
      <c r="H116" s="45">
        <v>1</v>
      </c>
      <c r="I116" s="43" t="s">
        <v>179</v>
      </c>
      <c r="J116" s="25">
        <v>1979</v>
      </c>
      <c r="K116" s="36">
        <v>3673.5</v>
      </c>
      <c r="L116" s="38">
        <f t="shared" ca="1" si="5"/>
        <v>140853.89999997802</v>
      </c>
      <c r="M116" s="38">
        <f t="shared" ca="1" si="6"/>
        <v>140551.56599996542</v>
      </c>
      <c r="N116" s="39">
        <f t="shared" ca="1" si="7"/>
        <v>57.626142059985817</v>
      </c>
      <c r="P116" s="36">
        <v>3414</v>
      </c>
      <c r="Q116" s="36">
        <v>28850.100000029099</v>
      </c>
    </row>
    <row r="117" spans="8:17" x14ac:dyDescent="0.3">
      <c r="H117" s="45">
        <v>1</v>
      </c>
      <c r="I117" s="43" t="s">
        <v>180</v>
      </c>
      <c r="J117" s="25">
        <v>1979</v>
      </c>
      <c r="K117" s="36">
        <v>3672.68</v>
      </c>
      <c r="L117" s="38">
        <f t="shared" ca="1" si="5"/>
        <v>140249.23199995281</v>
      </c>
      <c r="M117" s="38">
        <f t="shared" ca="1" si="6"/>
        <v>140378.27699995833</v>
      </c>
      <c r="N117" s="39">
        <f t="shared" ca="1" si="7"/>
        <v>50.536179719985</v>
      </c>
      <c r="P117" s="36">
        <v>3414.5</v>
      </c>
      <c r="Q117" s="36">
        <v>28949.670000034399</v>
      </c>
    </row>
    <row r="118" spans="8:17" x14ac:dyDescent="0.3">
      <c r="H118" s="45">
        <v>1</v>
      </c>
      <c r="I118" s="43" t="s">
        <v>170</v>
      </c>
      <c r="J118" s="25">
        <v>1980</v>
      </c>
      <c r="K118" s="36">
        <v>3673.03</v>
      </c>
      <c r="L118" s="38">
        <f t="shared" ca="1" si="5"/>
        <v>140507.32199996384</v>
      </c>
      <c r="M118" s="38">
        <f t="shared" ca="1" si="6"/>
        <v>140960.8229999824</v>
      </c>
      <c r="N118" s="39">
        <f t="shared" ca="1" si="7"/>
        <v>33.830597519995777</v>
      </c>
      <c r="P118" s="36">
        <v>3415</v>
      </c>
      <c r="Q118" s="36">
        <v>29049.249999900301</v>
      </c>
    </row>
    <row r="119" spans="8:17" x14ac:dyDescent="0.3">
      <c r="H119" s="45">
        <v>1</v>
      </c>
      <c r="I119" s="43" t="s">
        <v>171</v>
      </c>
      <c r="J119" s="25">
        <v>1980</v>
      </c>
      <c r="K119" s="36">
        <v>3674.26</v>
      </c>
      <c r="L119" s="38">
        <f t="shared" ca="1" si="5"/>
        <v>141414.32400000095</v>
      </c>
      <c r="M119" s="38">
        <f t="shared" ca="1" si="6"/>
        <v>141886.2600000205</v>
      </c>
      <c r="N119" s="39">
        <f t="shared" ca="1" si="7"/>
        <v>26.958389400003895</v>
      </c>
      <c r="P119" s="36">
        <v>3415.5</v>
      </c>
      <c r="Q119" s="36">
        <v>29148.8199999057</v>
      </c>
    </row>
    <row r="120" spans="8:17" x14ac:dyDescent="0.3">
      <c r="H120" s="45">
        <v>1</v>
      </c>
      <c r="I120" s="43" t="s">
        <v>172</v>
      </c>
      <c r="J120" s="25">
        <v>1980</v>
      </c>
      <c r="K120" s="36">
        <v>3675.54</v>
      </c>
      <c r="L120" s="38">
        <f t="shared" ca="1" si="5"/>
        <v>142358.19600004004</v>
      </c>
      <c r="M120" s="38">
        <f t="shared" ca="1" si="6"/>
        <v>143132.46600007173</v>
      </c>
      <c r="N120" s="39">
        <f t="shared" ca="1" si="7"/>
        <v>41.508415140020801</v>
      </c>
      <c r="P120" s="36">
        <v>3416</v>
      </c>
      <c r="Q120" s="36">
        <v>29248.400000018701</v>
      </c>
    </row>
    <row r="121" spans="8:17" x14ac:dyDescent="0.3">
      <c r="H121" s="45">
        <v>1</v>
      </c>
      <c r="I121" s="43" t="s">
        <v>173</v>
      </c>
      <c r="J121" s="25">
        <v>1980</v>
      </c>
      <c r="K121" s="36">
        <v>3677.64</v>
      </c>
      <c r="L121" s="38">
        <f t="shared" ca="1" si="5"/>
        <v>143906.73600010341</v>
      </c>
      <c r="M121" s="38">
        <f t="shared" ca="1" si="6"/>
        <v>149212.00760006951</v>
      </c>
      <c r="N121" s="39">
        <f t="shared" ca="1" si="7"/>
        <v>56.700562888026411</v>
      </c>
      <c r="P121" s="36">
        <v>3416.5</v>
      </c>
      <c r="Q121" s="36">
        <v>29347.970000024001</v>
      </c>
    </row>
    <row r="122" spans="8:17" x14ac:dyDescent="0.3">
      <c r="H122" s="45">
        <v>1</v>
      </c>
      <c r="I122" s="43" t="s">
        <v>164</v>
      </c>
      <c r="J122" s="25">
        <v>1980</v>
      </c>
      <c r="K122" s="36">
        <v>3691.72</v>
      </c>
      <c r="L122" s="38">
        <f t="shared" ca="1" si="5"/>
        <v>154517.27920003561</v>
      </c>
      <c r="M122" s="38">
        <f t="shared" ca="1" si="6"/>
        <v>157854.19960003626</v>
      </c>
      <c r="N122" s="39">
        <f t="shared" ca="1" si="7"/>
        <v>78.927099800018127</v>
      </c>
      <c r="P122" s="36">
        <v>3417</v>
      </c>
      <c r="Q122" s="36">
        <v>29447.549999890001</v>
      </c>
    </row>
    <row r="123" spans="8:17" x14ac:dyDescent="0.3">
      <c r="H123" s="45">
        <v>1</v>
      </c>
      <c r="I123" s="43" t="s">
        <v>174</v>
      </c>
      <c r="J123" s="25">
        <v>1980</v>
      </c>
      <c r="K123" s="36">
        <v>3700.5</v>
      </c>
      <c r="L123" s="38">
        <f t="shared" ca="1" si="5"/>
        <v>161191.1200000369</v>
      </c>
      <c r="M123" s="38">
        <f t="shared" ca="1" si="6"/>
        <v>159625.22799998405</v>
      </c>
      <c r="N123" s="39">
        <f t="shared" ca="1" si="7"/>
        <v>100.56389363998996</v>
      </c>
      <c r="P123" s="36">
        <v>3417.5</v>
      </c>
      <c r="Q123" s="36">
        <v>29547.119999895302</v>
      </c>
    </row>
    <row r="124" spans="8:17" x14ac:dyDescent="0.3">
      <c r="H124" s="45">
        <v>1</v>
      </c>
      <c r="I124" s="43" t="s">
        <v>175</v>
      </c>
      <c r="J124" s="25">
        <v>1980</v>
      </c>
      <c r="K124" s="36">
        <v>3696.4</v>
      </c>
      <c r="L124" s="38">
        <f t="shared" ca="1" si="5"/>
        <v>158059.33599993121</v>
      </c>
      <c r="M124" s="38">
        <f t="shared" ca="1" si="6"/>
        <v>155819.05960001284</v>
      </c>
      <c r="N124" s="39">
        <f t="shared" ca="1" si="7"/>
        <v>109.07334172000898</v>
      </c>
      <c r="P124" s="36">
        <v>3418</v>
      </c>
      <c r="Q124" s="36">
        <v>29646.700000008299</v>
      </c>
    </row>
    <row r="125" spans="8:17" x14ac:dyDescent="0.3">
      <c r="H125" s="45">
        <v>1</v>
      </c>
      <c r="I125" s="43" t="s">
        <v>176</v>
      </c>
      <c r="J125" s="25">
        <v>1980</v>
      </c>
      <c r="K125" s="36">
        <v>3690.48</v>
      </c>
      <c r="L125" s="38">
        <f t="shared" ca="1" si="5"/>
        <v>153578.78320009448</v>
      </c>
      <c r="M125" s="38">
        <f t="shared" ca="1" si="6"/>
        <v>152557.03700008802</v>
      </c>
      <c r="N125" s="39">
        <f t="shared" ca="1" si="7"/>
        <v>117.46891849006778</v>
      </c>
      <c r="P125" s="36">
        <v>3418.5</v>
      </c>
      <c r="Q125" s="36">
        <v>29746.270000013701</v>
      </c>
    </row>
    <row r="126" spans="8:17" x14ac:dyDescent="0.3">
      <c r="H126" s="45">
        <v>1</v>
      </c>
      <c r="I126" s="43" t="s">
        <v>177</v>
      </c>
      <c r="J126" s="25">
        <v>1980</v>
      </c>
      <c r="K126" s="36">
        <v>3687.78</v>
      </c>
      <c r="L126" s="38">
        <f t="shared" ca="1" si="5"/>
        <v>151535.29080008157</v>
      </c>
      <c r="M126" s="38">
        <f t="shared" ca="1" si="6"/>
        <v>150661.12780002784</v>
      </c>
      <c r="N126" s="39">
        <f t="shared" ca="1" si="7"/>
        <v>103.9561781820192</v>
      </c>
      <c r="P126" s="36">
        <v>3419</v>
      </c>
      <c r="Q126" s="36">
        <v>29845.8499998796</v>
      </c>
    </row>
    <row r="127" spans="8:17" x14ac:dyDescent="0.3">
      <c r="H127" s="45">
        <v>1</v>
      </c>
      <c r="I127" s="43" t="s">
        <v>178</v>
      </c>
      <c r="J127" s="25">
        <v>1980</v>
      </c>
      <c r="K127" s="36">
        <v>3685.47</v>
      </c>
      <c r="L127" s="38">
        <f t="shared" ca="1" si="5"/>
        <v>149786.96479997411</v>
      </c>
      <c r="M127" s="38">
        <f t="shared" ca="1" si="6"/>
        <v>148780.35569996201</v>
      </c>
      <c r="N127" s="39">
        <f t="shared" ca="1" si="7"/>
        <v>77.365784963980246</v>
      </c>
      <c r="P127" s="36">
        <v>3419.5</v>
      </c>
      <c r="Q127" s="36">
        <v>29945.419999885002</v>
      </c>
    </row>
    <row r="128" spans="8:17" x14ac:dyDescent="0.3">
      <c r="H128" s="45">
        <v>1</v>
      </c>
      <c r="I128" s="43" t="s">
        <v>179</v>
      </c>
      <c r="J128" s="25">
        <v>1980</v>
      </c>
      <c r="K128" s="36">
        <v>3682.81</v>
      </c>
      <c r="L128" s="38">
        <f t="shared" ca="1" si="5"/>
        <v>147773.7465999499</v>
      </c>
      <c r="M128" s="38">
        <f t="shared" ca="1" si="6"/>
        <v>147194.75590000092</v>
      </c>
      <c r="N128" s="39">
        <f t="shared" ca="1" si="7"/>
        <v>60.34984991900037</v>
      </c>
      <c r="P128" s="36">
        <v>3420</v>
      </c>
      <c r="Q128" s="36">
        <v>30044.999999997999</v>
      </c>
    </row>
    <row r="129" spans="8:17" x14ac:dyDescent="0.3">
      <c r="H129" s="45">
        <v>1</v>
      </c>
      <c r="I129" s="43" t="s">
        <v>180</v>
      </c>
      <c r="J129" s="25">
        <v>1980</v>
      </c>
      <c r="K129" s="36">
        <v>3681.28</v>
      </c>
      <c r="L129" s="38">
        <f t="shared" ca="1" si="5"/>
        <v>146615.76520005194</v>
      </c>
      <c r="M129" s="38">
        <f t="shared" ca="1" si="6"/>
        <v>145972.84159998293</v>
      </c>
      <c r="N129" s="39">
        <f t="shared" ca="1" si="7"/>
        <v>52.550222975993854</v>
      </c>
      <c r="P129" s="36">
        <v>3420.5</v>
      </c>
      <c r="Q129" s="36">
        <v>30161.350000060698</v>
      </c>
    </row>
    <row r="130" spans="8:17" x14ac:dyDescent="0.3">
      <c r="H130" s="45">
        <v>1</v>
      </c>
      <c r="I130" s="43" t="s">
        <v>170</v>
      </c>
      <c r="J130" s="25">
        <v>1981</v>
      </c>
      <c r="K130" s="36">
        <v>3679.57</v>
      </c>
      <c r="L130" s="38">
        <f t="shared" ca="1" si="5"/>
        <v>145329.91799991392</v>
      </c>
      <c r="M130" s="38">
        <f t="shared" ca="1" si="6"/>
        <v>144784.2419999931</v>
      </c>
      <c r="N130" s="39">
        <f t="shared" ca="1" si="7"/>
        <v>34.748218079998338</v>
      </c>
      <c r="P130" s="36">
        <v>3421</v>
      </c>
      <c r="Q130" s="36">
        <v>30277.700000123401</v>
      </c>
    </row>
    <row r="131" spans="8:17" x14ac:dyDescent="0.3">
      <c r="H131" s="45">
        <v>1</v>
      </c>
      <c r="I131" s="43" t="s">
        <v>171</v>
      </c>
      <c r="J131" s="25">
        <v>1981</v>
      </c>
      <c r="K131" s="36">
        <v>3678.09</v>
      </c>
      <c r="L131" s="38">
        <f t="shared" ca="1" si="5"/>
        <v>144238.56600007229</v>
      </c>
      <c r="M131" s="38">
        <f t="shared" ca="1" si="6"/>
        <v>144113.20800008951</v>
      </c>
      <c r="N131" s="39">
        <f t="shared" ca="1" si="7"/>
        <v>27.381509520017008</v>
      </c>
      <c r="P131" s="36">
        <v>3421.5</v>
      </c>
      <c r="Q131" s="36">
        <v>30394.049999939001</v>
      </c>
    </row>
    <row r="132" spans="8:17" x14ac:dyDescent="0.3">
      <c r="H132" s="45">
        <v>1</v>
      </c>
      <c r="I132" s="43" t="s">
        <v>172</v>
      </c>
      <c r="J132" s="25">
        <v>1981</v>
      </c>
      <c r="K132" s="36">
        <v>3677.75</v>
      </c>
      <c r="L132" s="38">
        <f t="shared" ca="1" si="5"/>
        <v>143987.85000010673</v>
      </c>
      <c r="M132" s="38">
        <f t="shared" ca="1" si="6"/>
        <v>143803.50000009919</v>
      </c>
      <c r="N132" s="39">
        <f t="shared" ca="1" si="7"/>
        <v>41.703015000028763</v>
      </c>
      <c r="P132" s="36">
        <v>3422</v>
      </c>
      <c r="Q132" s="36">
        <v>30510.4000000017</v>
      </c>
    </row>
    <row r="133" spans="8:17" x14ac:dyDescent="0.3">
      <c r="H133" s="45">
        <v>1</v>
      </c>
      <c r="I133" s="43" t="s">
        <v>173</v>
      </c>
      <c r="J133" s="25">
        <v>1981</v>
      </c>
      <c r="K133" s="36">
        <v>3677.25</v>
      </c>
      <c r="L133" s="38">
        <f t="shared" ca="1" si="5"/>
        <v>143619.15000009164</v>
      </c>
      <c r="M133" s="38">
        <f t="shared" ca="1" si="6"/>
        <v>143807.18700009934</v>
      </c>
      <c r="N133" s="39">
        <f t="shared" ca="1" si="7"/>
        <v>54.646731060037744</v>
      </c>
      <c r="P133" s="36">
        <v>3422.5</v>
      </c>
      <c r="Q133" s="36">
        <v>30626.7500000644</v>
      </c>
    </row>
    <row r="134" spans="8:17" x14ac:dyDescent="0.3">
      <c r="H134" s="45">
        <v>1</v>
      </c>
      <c r="I134" s="43" t="s">
        <v>164</v>
      </c>
      <c r="J134" s="25">
        <v>1981</v>
      </c>
      <c r="K134" s="36">
        <v>3677.76</v>
      </c>
      <c r="L134" s="38">
        <f t="shared" ca="1" si="5"/>
        <v>143995.22400010703</v>
      </c>
      <c r="M134" s="38">
        <f t="shared" ca="1" si="6"/>
        <v>145051.94930009753</v>
      </c>
      <c r="N134" s="39">
        <f t="shared" ca="1" si="7"/>
        <v>72.525974650048767</v>
      </c>
      <c r="P134" s="36">
        <v>3423</v>
      </c>
      <c r="Q134" s="36">
        <v>30743.09999988</v>
      </c>
    </row>
    <row r="135" spans="8:17" x14ac:dyDescent="0.3">
      <c r="H135" s="45">
        <v>1</v>
      </c>
      <c r="I135" s="43" t="s">
        <v>174</v>
      </c>
      <c r="J135" s="25">
        <v>1981</v>
      </c>
      <c r="K135" s="36">
        <v>3680.61</v>
      </c>
      <c r="L135" s="38">
        <f t="shared" ca="1" si="5"/>
        <v>146108.67460008804</v>
      </c>
      <c r="M135" s="38">
        <f t="shared" ca="1" si="6"/>
        <v>145063.01030009799</v>
      </c>
      <c r="N135" s="39">
        <f t="shared" ca="1" si="7"/>
        <v>91.389696489061734</v>
      </c>
      <c r="P135" s="36">
        <v>3423.5</v>
      </c>
      <c r="Q135" s="36">
        <v>30859.449999942699</v>
      </c>
    </row>
    <row r="136" spans="8:17" x14ac:dyDescent="0.3">
      <c r="H136" s="45">
        <v>1</v>
      </c>
      <c r="I136" s="43" t="s">
        <v>175</v>
      </c>
      <c r="J136" s="25">
        <v>1981</v>
      </c>
      <c r="K136" s="36">
        <v>3677.79</v>
      </c>
      <c r="L136" s="38">
        <f t="shared" ca="1" si="5"/>
        <v>144017.34600010794</v>
      </c>
      <c r="M136" s="38">
        <f t="shared" ca="1" si="6"/>
        <v>142413.50100004207</v>
      </c>
      <c r="N136" s="39">
        <f t="shared" ca="1" si="7"/>
        <v>99.68945070002944</v>
      </c>
      <c r="P136" s="36">
        <v>3424</v>
      </c>
      <c r="Q136" s="36">
        <v>30975.800000005402</v>
      </c>
    </row>
    <row r="137" spans="8:17" x14ac:dyDescent="0.3">
      <c r="H137" s="45">
        <v>1</v>
      </c>
      <c r="I137" s="43" t="s">
        <v>176</v>
      </c>
      <c r="J137" s="25">
        <v>1981</v>
      </c>
      <c r="K137" s="36">
        <v>3673.44</v>
      </c>
      <c r="L137" s="38">
        <f t="shared" ca="1" si="5"/>
        <v>140809.65599997621</v>
      </c>
      <c r="M137" s="38">
        <f t="shared" ca="1" si="6"/>
        <v>140263.97999995411</v>
      </c>
      <c r="N137" s="39">
        <f t="shared" ca="1" si="7"/>
        <v>108.00326459996467</v>
      </c>
      <c r="P137" s="36">
        <v>3424.5</v>
      </c>
      <c r="Q137" s="36">
        <v>31092.150000068101</v>
      </c>
    </row>
    <row r="138" spans="8:17" x14ac:dyDescent="0.3">
      <c r="H138" s="45">
        <v>1</v>
      </c>
      <c r="I138" s="43" t="s">
        <v>177</v>
      </c>
      <c r="J138" s="25">
        <v>1981</v>
      </c>
      <c r="K138" s="36">
        <v>3671.96</v>
      </c>
      <c r="L138" s="38">
        <f t="shared" ref="L138:L201" ca="1" si="8">FORECAST(K138,OFFSET($Q$28:$Q$712,MATCH(K138,$P$28:$P$712,1)-1,0,2), OFFSET($P$28:$P$712,MATCH(K138,$P$28:$P$712,1)-1,0,2))</f>
        <v>139718.30399993202</v>
      </c>
      <c r="M138" s="38">
        <f t="shared" ca="1" si="6"/>
        <v>139710.92999993172</v>
      </c>
      <c r="N138" s="39">
        <f t="shared" ca="1" si="7"/>
        <v>96.400541699952882</v>
      </c>
      <c r="P138" s="36">
        <v>3425</v>
      </c>
      <c r="Q138" s="36">
        <v>31208.499999883701</v>
      </c>
    </row>
    <row r="139" spans="8:17" x14ac:dyDescent="0.3">
      <c r="H139" s="45">
        <v>1</v>
      </c>
      <c r="I139" s="43" t="s">
        <v>178</v>
      </c>
      <c r="J139" s="25">
        <v>1981</v>
      </c>
      <c r="K139" s="36">
        <v>3671.94</v>
      </c>
      <c r="L139" s="38">
        <f t="shared" ca="1" si="8"/>
        <v>139703.55599993141</v>
      </c>
      <c r="M139" s="38">
        <f t="shared" ref="M139:M202" ca="1" si="9">(L139+L140)/2</f>
        <v>139238.9939999124</v>
      </c>
      <c r="N139" s="39">
        <f t="shared" ref="N139:N202" ca="1" si="10">VLOOKUP(I139,$P$10:$Q$21,2,FALSE)*M139/1000</f>
        <v>72.404276879954452</v>
      </c>
      <c r="P139" s="36">
        <v>3425.5</v>
      </c>
      <c r="Q139" s="36">
        <v>31324.8499999464</v>
      </c>
    </row>
    <row r="140" spans="8:17" x14ac:dyDescent="0.3">
      <c r="H140" s="45">
        <v>1</v>
      </c>
      <c r="I140" s="43" t="s">
        <v>179</v>
      </c>
      <c r="J140" s="25">
        <v>1981</v>
      </c>
      <c r="K140" s="36">
        <v>3670.68</v>
      </c>
      <c r="L140" s="38">
        <f t="shared" ca="1" si="8"/>
        <v>138774.43199989339</v>
      </c>
      <c r="M140" s="38">
        <f t="shared" ca="1" si="9"/>
        <v>137590.90499996813</v>
      </c>
      <c r="N140" s="39">
        <f t="shared" ca="1" si="10"/>
        <v>56.412271049986927</v>
      </c>
      <c r="P140" s="36">
        <v>3426</v>
      </c>
      <c r="Q140" s="36">
        <v>31441.200000009099</v>
      </c>
    </row>
    <row r="141" spans="8:17" x14ac:dyDescent="0.3">
      <c r="H141" s="45">
        <v>1</v>
      </c>
      <c r="I141" s="43" t="s">
        <v>180</v>
      </c>
      <c r="J141" s="25">
        <v>1981</v>
      </c>
      <c r="K141" s="36">
        <v>3667.47</v>
      </c>
      <c r="L141" s="38">
        <f t="shared" ca="1" si="8"/>
        <v>136407.37800004287</v>
      </c>
      <c r="M141" s="38">
        <f t="shared" ca="1" si="9"/>
        <v>135035.81399998674</v>
      </c>
      <c r="N141" s="39">
        <f t="shared" ca="1" si="10"/>
        <v>48.612893039995221</v>
      </c>
      <c r="P141" s="36">
        <v>3426.5</v>
      </c>
      <c r="Q141" s="36">
        <v>31557.550000071798</v>
      </c>
    </row>
    <row r="142" spans="8:17" x14ac:dyDescent="0.3">
      <c r="H142" s="45">
        <v>1</v>
      </c>
      <c r="I142" s="43" t="s">
        <v>170</v>
      </c>
      <c r="J142" s="25">
        <v>1982</v>
      </c>
      <c r="K142" s="36">
        <v>3663.75</v>
      </c>
      <c r="L142" s="38">
        <f t="shared" ca="1" si="8"/>
        <v>133664.24999993062</v>
      </c>
      <c r="M142" s="38">
        <f t="shared" ca="1" si="9"/>
        <v>133295.54999991553</v>
      </c>
      <c r="N142" s="39">
        <f t="shared" ca="1" si="10"/>
        <v>31.990931999979725</v>
      </c>
      <c r="P142" s="36">
        <v>3427</v>
      </c>
      <c r="Q142" s="36">
        <v>31673.899999887399</v>
      </c>
    </row>
    <row r="143" spans="8:17" x14ac:dyDescent="0.3">
      <c r="H143" s="45">
        <v>1</v>
      </c>
      <c r="I143" s="43" t="s">
        <v>171</v>
      </c>
      <c r="J143" s="25">
        <v>1982</v>
      </c>
      <c r="K143" s="36">
        <v>3662.75</v>
      </c>
      <c r="L143" s="38">
        <f t="shared" ca="1" si="8"/>
        <v>132926.84999990044</v>
      </c>
      <c r="M143" s="38">
        <f t="shared" ca="1" si="9"/>
        <v>133372.9769999187</v>
      </c>
      <c r="N143" s="39">
        <f t="shared" ca="1" si="10"/>
        <v>25.340865629984552</v>
      </c>
      <c r="P143" s="36">
        <v>3427.5</v>
      </c>
      <c r="Q143" s="36">
        <v>31790.249999950101</v>
      </c>
    </row>
    <row r="144" spans="8:17" x14ac:dyDescent="0.3">
      <c r="H144" s="45">
        <v>1</v>
      </c>
      <c r="I144" s="43" t="s">
        <v>172</v>
      </c>
      <c r="J144" s="25">
        <v>1982</v>
      </c>
      <c r="K144" s="36">
        <v>3663.96</v>
      </c>
      <c r="L144" s="38">
        <f t="shared" ca="1" si="8"/>
        <v>133819.10399993695</v>
      </c>
      <c r="M144" s="38">
        <f t="shared" ca="1" si="9"/>
        <v>134420.08499996201</v>
      </c>
      <c r="N144" s="39">
        <f t="shared" ca="1" si="10"/>
        <v>38.98182464998898</v>
      </c>
      <c r="P144" s="36">
        <v>3428</v>
      </c>
      <c r="Q144" s="36">
        <v>31906.600000012801</v>
      </c>
    </row>
    <row r="145" spans="8:17" x14ac:dyDescent="0.3">
      <c r="H145" s="45">
        <v>1</v>
      </c>
      <c r="I145" s="43" t="s">
        <v>173</v>
      </c>
      <c r="J145" s="25">
        <v>1982</v>
      </c>
      <c r="K145" s="36">
        <v>3665.59</v>
      </c>
      <c r="L145" s="38">
        <f t="shared" ca="1" si="8"/>
        <v>135021.06599998707</v>
      </c>
      <c r="M145" s="38">
        <f t="shared" ca="1" si="9"/>
        <v>138339.36599999922</v>
      </c>
      <c r="N145" s="39">
        <f t="shared" ca="1" si="10"/>
        <v>52.568959079999701</v>
      </c>
      <c r="P145" s="36">
        <v>3428.5</v>
      </c>
      <c r="Q145" s="36">
        <v>32022.9500000755</v>
      </c>
    </row>
    <row r="146" spans="8:17" x14ac:dyDescent="0.3">
      <c r="H146" s="45">
        <v>1</v>
      </c>
      <c r="I146" s="43" t="s">
        <v>164</v>
      </c>
      <c r="J146" s="25">
        <v>1982</v>
      </c>
      <c r="K146" s="36">
        <v>3674.59</v>
      </c>
      <c r="L146" s="38">
        <f t="shared" ca="1" si="8"/>
        <v>141657.66600001138</v>
      </c>
      <c r="M146" s="38">
        <f t="shared" ca="1" si="9"/>
        <v>145514.18360003387</v>
      </c>
      <c r="N146" s="39">
        <f t="shared" ca="1" si="10"/>
        <v>72.757091800016937</v>
      </c>
      <c r="P146" s="36">
        <v>3429</v>
      </c>
      <c r="Q146" s="36">
        <v>32139.2999998911</v>
      </c>
    </row>
    <row r="147" spans="8:17" x14ac:dyDescent="0.3">
      <c r="H147" s="45">
        <v>1</v>
      </c>
      <c r="I147" s="43" t="s">
        <v>174</v>
      </c>
      <c r="J147" s="25">
        <v>1982</v>
      </c>
      <c r="K147" s="36">
        <v>3684.92</v>
      </c>
      <c r="L147" s="38">
        <f t="shared" ca="1" si="8"/>
        <v>149370.70120005636</v>
      </c>
      <c r="M147" s="38">
        <f t="shared" ca="1" si="9"/>
        <v>150290.27260004031</v>
      </c>
      <c r="N147" s="39">
        <f t="shared" ca="1" si="10"/>
        <v>94.682871738025398</v>
      </c>
      <c r="P147" s="36">
        <v>3429.5</v>
      </c>
      <c r="Q147" s="36">
        <v>32255.649999953901</v>
      </c>
    </row>
    <row r="148" spans="8:17" x14ac:dyDescent="0.3">
      <c r="H148" s="45">
        <v>1</v>
      </c>
      <c r="I148" s="43" t="s">
        <v>175</v>
      </c>
      <c r="J148" s="25">
        <v>1982</v>
      </c>
      <c r="K148" s="36">
        <v>3687.35</v>
      </c>
      <c r="L148" s="38">
        <f t="shared" ca="1" si="8"/>
        <v>151209.84400002426</v>
      </c>
      <c r="M148" s="38">
        <f t="shared" ca="1" si="9"/>
        <v>150941.16219996242</v>
      </c>
      <c r="N148" s="39">
        <f t="shared" ca="1" si="10"/>
        <v>105.65881353997369</v>
      </c>
      <c r="P148" s="36">
        <v>3430</v>
      </c>
      <c r="Q148" s="36">
        <v>32372.0000000166</v>
      </c>
    </row>
    <row r="149" spans="8:17" x14ac:dyDescent="0.3">
      <c r="H149" s="45">
        <v>1</v>
      </c>
      <c r="I149" s="43" t="s">
        <v>176</v>
      </c>
      <c r="J149" s="25">
        <v>1982</v>
      </c>
      <c r="K149" s="36">
        <v>3686.64</v>
      </c>
      <c r="L149" s="38">
        <f t="shared" ca="1" si="8"/>
        <v>150672.48039990058</v>
      </c>
      <c r="M149" s="38">
        <f t="shared" ca="1" si="9"/>
        <v>150910.88859994989</v>
      </c>
      <c r="N149" s="39">
        <f t="shared" ca="1" si="10"/>
        <v>116.20138422196142</v>
      </c>
      <c r="P149" s="36">
        <v>3430.5</v>
      </c>
      <c r="Q149" s="36">
        <v>32488.350000079299</v>
      </c>
    </row>
    <row r="150" spans="8:17" x14ac:dyDescent="0.3">
      <c r="H150" s="45">
        <v>1</v>
      </c>
      <c r="I150" s="43" t="s">
        <v>177</v>
      </c>
      <c r="J150" s="25">
        <v>1982</v>
      </c>
      <c r="K150" s="36">
        <v>3687.27</v>
      </c>
      <c r="L150" s="38">
        <f t="shared" ca="1" si="8"/>
        <v>151149.2967999992</v>
      </c>
      <c r="M150" s="38">
        <f t="shared" ca="1" si="9"/>
        <v>151293.09790003789</v>
      </c>
      <c r="N150" s="39">
        <f t="shared" ca="1" si="10"/>
        <v>104.39223755102613</v>
      </c>
      <c r="P150" s="36">
        <v>3431</v>
      </c>
      <c r="Q150" s="36">
        <v>32604.6999998949</v>
      </c>
    </row>
    <row r="151" spans="8:17" x14ac:dyDescent="0.3">
      <c r="H151" s="45">
        <v>1</v>
      </c>
      <c r="I151" s="43" t="s">
        <v>178</v>
      </c>
      <c r="J151" s="25">
        <v>1982</v>
      </c>
      <c r="K151" s="36">
        <v>3687.65</v>
      </c>
      <c r="L151" s="38">
        <f t="shared" ca="1" si="8"/>
        <v>151436.89900007658</v>
      </c>
      <c r="M151" s="38">
        <f t="shared" ca="1" si="9"/>
        <v>150910.88870000816</v>
      </c>
      <c r="N151" s="39">
        <f t="shared" ca="1" si="10"/>
        <v>78.47366212400425</v>
      </c>
      <c r="P151" s="36">
        <v>3431.5</v>
      </c>
      <c r="Q151" s="36">
        <v>32721.049999957599</v>
      </c>
    </row>
    <row r="152" spans="8:17" x14ac:dyDescent="0.3">
      <c r="H152" s="45">
        <v>1</v>
      </c>
      <c r="I152" s="43" t="s">
        <v>179</v>
      </c>
      <c r="J152" s="25">
        <v>1982</v>
      </c>
      <c r="K152" s="36">
        <v>3686.26</v>
      </c>
      <c r="L152" s="38">
        <f t="shared" ca="1" si="8"/>
        <v>150384.87839993974</v>
      </c>
      <c r="M152" s="38">
        <f t="shared" ca="1" si="9"/>
        <v>149809.67239999468</v>
      </c>
      <c r="N152" s="39">
        <f t="shared" ca="1" si="10"/>
        <v>61.421965683997819</v>
      </c>
      <c r="P152" s="36">
        <v>3432</v>
      </c>
      <c r="Q152" s="36">
        <v>32837.400000020301</v>
      </c>
    </row>
    <row r="153" spans="8:17" x14ac:dyDescent="0.3">
      <c r="H153" s="45">
        <v>1</v>
      </c>
      <c r="I153" s="43" t="s">
        <v>180</v>
      </c>
      <c r="J153" s="25">
        <v>1982</v>
      </c>
      <c r="K153" s="36">
        <v>3684.74</v>
      </c>
      <c r="L153" s="38">
        <f t="shared" ca="1" si="8"/>
        <v>149234.46640004963</v>
      </c>
      <c r="M153" s="38">
        <f t="shared" ca="1" si="9"/>
        <v>148697.10260005365</v>
      </c>
      <c r="N153" s="39">
        <f t="shared" ca="1" si="10"/>
        <v>53.530956936019315</v>
      </c>
      <c r="P153" s="36">
        <v>3432.5</v>
      </c>
      <c r="Q153" s="36">
        <v>32953.750000082997</v>
      </c>
    </row>
    <row r="154" spans="8:17" x14ac:dyDescent="0.3">
      <c r="H154" s="45">
        <v>1</v>
      </c>
      <c r="I154" s="43" t="s">
        <v>170</v>
      </c>
      <c r="J154" s="25">
        <v>1983</v>
      </c>
      <c r="K154" s="36">
        <v>3683.32</v>
      </c>
      <c r="L154" s="38">
        <f t="shared" ca="1" si="8"/>
        <v>148159.73880005768</v>
      </c>
      <c r="M154" s="38">
        <f t="shared" ca="1" si="9"/>
        <v>147709.414000032</v>
      </c>
      <c r="N154" s="39">
        <f t="shared" ca="1" si="10"/>
        <v>35.450259360007678</v>
      </c>
      <c r="P154" s="36">
        <v>3433</v>
      </c>
      <c r="Q154" s="36">
        <v>33070.099999898601</v>
      </c>
    </row>
    <row r="155" spans="8:17" x14ac:dyDescent="0.3">
      <c r="H155" s="45">
        <v>1</v>
      </c>
      <c r="I155" s="43" t="s">
        <v>171</v>
      </c>
      <c r="J155" s="25">
        <v>1983</v>
      </c>
      <c r="K155" s="36">
        <v>3682.13</v>
      </c>
      <c r="L155" s="38">
        <f t="shared" ca="1" si="8"/>
        <v>147259.08920000633</v>
      </c>
      <c r="M155" s="38">
        <f t="shared" ca="1" si="9"/>
        <v>148201.36620002612</v>
      </c>
      <c r="N155" s="39">
        <f t="shared" ca="1" si="10"/>
        <v>28.158259578004962</v>
      </c>
      <c r="P155" s="36">
        <v>3433.5</v>
      </c>
      <c r="Q155" s="36">
        <v>33186.449999961304</v>
      </c>
    </row>
    <row r="156" spans="8:17" x14ac:dyDescent="0.3">
      <c r="H156" s="45">
        <v>1</v>
      </c>
      <c r="I156" s="43" t="s">
        <v>172</v>
      </c>
      <c r="J156" s="25">
        <v>1983</v>
      </c>
      <c r="K156" s="36">
        <v>3684.62</v>
      </c>
      <c r="L156" s="38">
        <f t="shared" ca="1" si="8"/>
        <v>149143.64320004592</v>
      </c>
      <c r="M156" s="38">
        <f t="shared" ca="1" si="9"/>
        <v>149590.18560001301</v>
      </c>
      <c r="N156" s="39">
        <f t="shared" ca="1" si="10"/>
        <v>43.381153824003768</v>
      </c>
      <c r="P156" s="36">
        <v>3434</v>
      </c>
      <c r="Q156" s="36">
        <v>33302.800000023999</v>
      </c>
    </row>
    <row r="157" spans="8:17" x14ac:dyDescent="0.3">
      <c r="H157" s="45">
        <v>1</v>
      </c>
      <c r="I157" s="43" t="s">
        <v>173</v>
      </c>
      <c r="J157" s="25">
        <v>1983</v>
      </c>
      <c r="K157" s="36">
        <v>3685.8</v>
      </c>
      <c r="L157" s="38">
        <f t="shared" ca="1" si="8"/>
        <v>150036.7279999801</v>
      </c>
      <c r="M157" s="38">
        <f t="shared" ca="1" si="9"/>
        <v>153548.51260002004</v>
      </c>
      <c r="N157" s="39">
        <f t="shared" ca="1" si="10"/>
        <v>58.348434788007616</v>
      </c>
      <c r="P157" s="36">
        <v>3434.5</v>
      </c>
      <c r="Q157" s="36">
        <v>33419.150000086702</v>
      </c>
    </row>
    <row r="158" spans="8:17" x14ac:dyDescent="0.3">
      <c r="H158" s="45">
        <v>1</v>
      </c>
      <c r="I158" s="43" t="s">
        <v>164</v>
      </c>
      <c r="J158" s="25">
        <v>1983</v>
      </c>
      <c r="K158" s="36">
        <v>3695.08</v>
      </c>
      <c r="L158" s="38">
        <f t="shared" ca="1" si="8"/>
        <v>157060.29720005998</v>
      </c>
      <c r="M158" s="38">
        <f t="shared" ca="1" si="9"/>
        <v>161824.94920004066</v>
      </c>
      <c r="N158" s="39">
        <f t="shared" ca="1" si="10"/>
        <v>80.912474600020332</v>
      </c>
      <c r="P158" s="36">
        <v>3435</v>
      </c>
      <c r="Q158" s="36">
        <v>33535.499999902298</v>
      </c>
    </row>
    <row r="159" spans="8:17" x14ac:dyDescent="0.3">
      <c r="H159" s="45">
        <v>1</v>
      </c>
      <c r="I159" s="43" t="s">
        <v>174</v>
      </c>
      <c r="J159" s="25">
        <v>1983</v>
      </c>
      <c r="K159" s="36">
        <v>3707.13</v>
      </c>
      <c r="L159" s="38">
        <f t="shared" ca="1" si="8"/>
        <v>166589.60120002134</v>
      </c>
      <c r="M159" s="38">
        <f t="shared" ca="1" si="9"/>
        <v>166719.87959996681</v>
      </c>
      <c r="N159" s="39">
        <f t="shared" ca="1" si="10"/>
        <v>105.03352414797908</v>
      </c>
      <c r="P159" s="36">
        <v>3435.5</v>
      </c>
      <c r="Q159" s="36">
        <v>33651.849999965001</v>
      </c>
    </row>
    <row r="160" spans="8:17" x14ac:dyDescent="0.3">
      <c r="H160" s="45">
        <v>1</v>
      </c>
      <c r="I160" s="43" t="s">
        <v>175</v>
      </c>
      <c r="J160" s="25">
        <v>1983</v>
      </c>
      <c r="K160" s="36">
        <v>3707.45</v>
      </c>
      <c r="L160" s="38">
        <f t="shared" ca="1" si="8"/>
        <v>166850.15799991228</v>
      </c>
      <c r="M160" s="38">
        <f t="shared" ca="1" si="9"/>
        <v>165616.56939999829</v>
      </c>
      <c r="N160" s="39">
        <f t="shared" ca="1" si="10"/>
        <v>115.93159857999879</v>
      </c>
      <c r="P160" s="36">
        <v>3436</v>
      </c>
      <c r="Q160" s="36">
        <v>33768.200000027697</v>
      </c>
    </row>
    <row r="161" spans="8:17" x14ac:dyDescent="0.3">
      <c r="H161" s="45">
        <v>1</v>
      </c>
      <c r="I161" s="43" t="s">
        <v>176</v>
      </c>
      <c r="J161" s="25">
        <v>1983</v>
      </c>
      <c r="K161" s="36">
        <v>3704.42</v>
      </c>
      <c r="L161" s="38">
        <f t="shared" ca="1" si="8"/>
        <v>164382.9808000843</v>
      </c>
      <c r="M161" s="38">
        <f t="shared" ca="1" si="9"/>
        <v>162152.08520005574</v>
      </c>
      <c r="N161" s="39">
        <f t="shared" ca="1" si="10"/>
        <v>124.85710560404293</v>
      </c>
      <c r="P161" s="36">
        <v>3436.5</v>
      </c>
      <c r="Q161" s="36">
        <v>33884.550000090399</v>
      </c>
    </row>
    <row r="162" spans="8:17" x14ac:dyDescent="0.3">
      <c r="H162" s="45">
        <v>1</v>
      </c>
      <c r="I162" s="43" t="s">
        <v>177</v>
      </c>
      <c r="J162" s="25">
        <v>1983</v>
      </c>
      <c r="K162" s="36">
        <v>3698.86</v>
      </c>
      <c r="L162" s="38">
        <f t="shared" ca="1" si="8"/>
        <v>159921.18960002717</v>
      </c>
      <c r="M162" s="38">
        <f t="shared" ca="1" si="9"/>
        <v>158169.08140000026</v>
      </c>
      <c r="N162" s="39">
        <f t="shared" ca="1" si="10"/>
        <v>109.13666616600017</v>
      </c>
      <c r="P162" s="36">
        <v>3437</v>
      </c>
      <c r="Q162" s="36">
        <v>34000.899999906003</v>
      </c>
    </row>
    <row r="163" spans="8:17" x14ac:dyDescent="0.3">
      <c r="H163" s="45">
        <v>1</v>
      </c>
      <c r="I163" s="43" t="s">
        <v>178</v>
      </c>
      <c r="J163" s="25">
        <v>1983</v>
      </c>
      <c r="K163" s="36">
        <v>3694.23</v>
      </c>
      <c r="L163" s="38">
        <f t="shared" ca="1" si="8"/>
        <v>156416.97319997335</v>
      </c>
      <c r="M163" s="38">
        <f t="shared" ca="1" si="9"/>
        <v>154748.11919995537</v>
      </c>
      <c r="N163" s="39">
        <f t="shared" ca="1" si="10"/>
        <v>80.469021983976802</v>
      </c>
      <c r="P163" s="36">
        <v>3437.5</v>
      </c>
      <c r="Q163" s="36">
        <v>34117.249999968699</v>
      </c>
    </row>
    <row r="164" spans="8:17" x14ac:dyDescent="0.3">
      <c r="H164" s="45">
        <v>1</v>
      </c>
      <c r="I164" s="43" t="s">
        <v>179</v>
      </c>
      <c r="J164" s="25">
        <v>1983</v>
      </c>
      <c r="K164" s="36">
        <v>3689.82</v>
      </c>
      <c r="L164" s="38">
        <f t="shared" ca="1" si="8"/>
        <v>153079.26519993739</v>
      </c>
      <c r="M164" s="38">
        <f t="shared" ca="1" si="9"/>
        <v>151346.07839997648</v>
      </c>
      <c r="N164" s="39">
        <f t="shared" ca="1" si="10"/>
        <v>62.051892143990358</v>
      </c>
      <c r="P164" s="36">
        <v>3438</v>
      </c>
      <c r="Q164" s="36">
        <v>34233.600000031402</v>
      </c>
    </row>
    <row r="165" spans="8:17" x14ac:dyDescent="0.3">
      <c r="H165" s="45">
        <v>1</v>
      </c>
      <c r="I165" s="43" t="s">
        <v>180</v>
      </c>
      <c r="J165" s="25">
        <v>1983</v>
      </c>
      <c r="K165" s="36">
        <v>3685.24</v>
      </c>
      <c r="L165" s="38">
        <f t="shared" ca="1" si="8"/>
        <v>149612.89160001557</v>
      </c>
      <c r="M165" s="38">
        <f t="shared" ca="1" si="9"/>
        <v>147830.50870005041</v>
      </c>
      <c r="N165" s="39">
        <f t="shared" ca="1" si="10"/>
        <v>53.218983132018145</v>
      </c>
      <c r="P165" s="36">
        <v>3438.5</v>
      </c>
      <c r="Q165" s="36">
        <v>34349.950000094097</v>
      </c>
    </row>
    <row r="166" spans="8:17" x14ac:dyDescent="0.3">
      <c r="H166" s="45">
        <v>1</v>
      </c>
      <c r="I166" s="43" t="s">
        <v>170</v>
      </c>
      <c r="J166" s="25">
        <v>1984</v>
      </c>
      <c r="K166" s="36">
        <v>3680.53</v>
      </c>
      <c r="L166" s="38">
        <f t="shared" ca="1" si="8"/>
        <v>146048.12580008525</v>
      </c>
      <c r="M166" s="38">
        <f t="shared" ca="1" si="9"/>
        <v>144748.83690008498</v>
      </c>
      <c r="N166" s="39">
        <f t="shared" ca="1" si="10"/>
        <v>34.739720856020398</v>
      </c>
      <c r="P166" s="36">
        <v>3439</v>
      </c>
      <c r="Q166" s="36">
        <v>34466.299999909701</v>
      </c>
    </row>
    <row r="167" spans="8:17" x14ac:dyDescent="0.3">
      <c r="H167" s="45">
        <v>1</v>
      </c>
      <c r="I167" s="43" t="s">
        <v>171</v>
      </c>
      <c r="J167" s="25">
        <v>1984</v>
      </c>
      <c r="K167" s="36">
        <v>3677.02</v>
      </c>
      <c r="L167" s="38">
        <f t="shared" ca="1" si="8"/>
        <v>143449.5480000847</v>
      </c>
      <c r="M167" s="38">
        <f t="shared" ca="1" si="9"/>
        <v>142372.94400004041</v>
      </c>
      <c r="N167" s="39">
        <f t="shared" ca="1" si="10"/>
        <v>27.050859360007678</v>
      </c>
      <c r="P167" s="36">
        <v>3439.5</v>
      </c>
      <c r="Q167" s="36">
        <v>34582.649999972396</v>
      </c>
    </row>
    <row r="168" spans="8:17" x14ac:dyDescent="0.3">
      <c r="H168" s="45">
        <v>1</v>
      </c>
      <c r="I168" s="43" t="s">
        <v>172</v>
      </c>
      <c r="J168" s="25">
        <v>1984</v>
      </c>
      <c r="K168" s="36">
        <v>3674.1</v>
      </c>
      <c r="L168" s="38">
        <f t="shared" ca="1" si="8"/>
        <v>141296.33999999613</v>
      </c>
      <c r="M168" s="38">
        <f t="shared" ca="1" si="9"/>
        <v>141322.14899999718</v>
      </c>
      <c r="N168" s="39">
        <f t="shared" ca="1" si="10"/>
        <v>40.983423209999181</v>
      </c>
      <c r="P168" s="36">
        <v>3440</v>
      </c>
      <c r="Q168" s="36">
        <v>34699.000000035099</v>
      </c>
    </row>
    <row r="169" spans="8:17" x14ac:dyDescent="0.3">
      <c r="H169" s="45">
        <v>1</v>
      </c>
      <c r="I169" s="43" t="s">
        <v>173</v>
      </c>
      <c r="J169" s="25">
        <v>1984</v>
      </c>
      <c r="K169" s="36">
        <v>3674.17</v>
      </c>
      <c r="L169" s="38">
        <f t="shared" ca="1" si="8"/>
        <v>141347.95799999824</v>
      </c>
      <c r="M169" s="38">
        <f t="shared" ca="1" si="9"/>
        <v>146460.54590004054</v>
      </c>
      <c r="N169" s="39">
        <f t="shared" ca="1" si="10"/>
        <v>55.655007442015403</v>
      </c>
      <c r="P169" s="36">
        <v>3440.5</v>
      </c>
      <c r="Q169" s="36">
        <v>34840.549999889197</v>
      </c>
    </row>
    <row r="170" spans="8:17" x14ac:dyDescent="0.3">
      <c r="H170" s="45">
        <v>1</v>
      </c>
      <c r="I170" s="43" t="s">
        <v>164</v>
      </c>
      <c r="J170" s="25">
        <v>1984</v>
      </c>
      <c r="K170" s="36">
        <v>3687.83</v>
      </c>
      <c r="L170" s="38">
        <f t="shared" ca="1" si="8"/>
        <v>151573.13380008284</v>
      </c>
      <c r="M170" s="38">
        <f t="shared" ca="1" si="9"/>
        <v>156699.68550005066</v>
      </c>
      <c r="N170" s="39">
        <f t="shared" ca="1" si="10"/>
        <v>78.349842750025331</v>
      </c>
      <c r="P170" s="36">
        <v>3441</v>
      </c>
      <c r="Q170" s="36">
        <v>34982.0999999903</v>
      </c>
    </row>
    <row r="171" spans="8:17" x14ac:dyDescent="0.3">
      <c r="H171" s="45">
        <v>1</v>
      </c>
      <c r="I171" s="43" t="s">
        <v>174</v>
      </c>
      <c r="J171" s="25">
        <v>1984</v>
      </c>
      <c r="K171" s="36">
        <v>3701.28</v>
      </c>
      <c r="L171" s="38">
        <f t="shared" ca="1" si="8"/>
        <v>161826.23720001848</v>
      </c>
      <c r="M171" s="38">
        <f t="shared" ca="1" si="9"/>
        <v>162180.43660001573</v>
      </c>
      <c r="N171" s="39">
        <f t="shared" ca="1" si="10"/>
        <v>102.17367505800992</v>
      </c>
      <c r="P171" s="36">
        <v>3441.5</v>
      </c>
      <c r="Q171" s="36">
        <v>35123.650000091402</v>
      </c>
    </row>
    <row r="172" spans="8:17" x14ac:dyDescent="0.3">
      <c r="H172" s="45">
        <v>1</v>
      </c>
      <c r="I172" s="43" t="s">
        <v>175</v>
      </c>
      <c r="J172" s="25">
        <v>1984</v>
      </c>
      <c r="K172" s="36">
        <v>3702.15</v>
      </c>
      <c r="L172" s="38">
        <f t="shared" ca="1" si="8"/>
        <v>162534.63600001298</v>
      </c>
      <c r="M172" s="38">
        <f t="shared" ca="1" si="9"/>
        <v>161805.88120001438</v>
      </c>
      <c r="N172" s="39">
        <f t="shared" ca="1" si="10"/>
        <v>113.26411684001006</v>
      </c>
      <c r="P172" s="36">
        <v>3442</v>
      </c>
      <c r="Q172" s="36">
        <v>35265.1999999455</v>
      </c>
    </row>
    <row r="173" spans="8:17" x14ac:dyDescent="0.3">
      <c r="H173" s="45">
        <v>1</v>
      </c>
      <c r="I173" s="43" t="s">
        <v>176</v>
      </c>
      <c r="J173" s="25">
        <v>1984</v>
      </c>
      <c r="K173" s="36">
        <v>3700.36</v>
      </c>
      <c r="L173" s="38">
        <f t="shared" ca="1" si="8"/>
        <v>161077.12640001578</v>
      </c>
      <c r="M173" s="38">
        <f t="shared" ca="1" si="9"/>
        <v>159382.804500008</v>
      </c>
      <c r="N173" s="39">
        <f t="shared" ca="1" si="10"/>
        <v>122.72475946500616</v>
      </c>
      <c r="P173" s="36">
        <v>3442.5</v>
      </c>
      <c r="Q173" s="36">
        <v>35406.750000046603</v>
      </c>
    </row>
    <row r="174" spans="8:17" x14ac:dyDescent="0.3">
      <c r="H174" s="45">
        <v>1</v>
      </c>
      <c r="I174" s="43" t="s">
        <v>177</v>
      </c>
      <c r="J174" s="25">
        <v>1984</v>
      </c>
      <c r="K174" s="36">
        <v>3695.91</v>
      </c>
      <c r="L174" s="38">
        <f t="shared" ca="1" si="8"/>
        <v>157688.48260000022</v>
      </c>
      <c r="M174" s="38">
        <f t="shared" ca="1" si="9"/>
        <v>156697.00809996063</v>
      </c>
      <c r="N174" s="39">
        <f t="shared" ca="1" si="10"/>
        <v>108.12093558897283</v>
      </c>
      <c r="P174" s="36">
        <v>3443</v>
      </c>
      <c r="Q174" s="36">
        <v>35548.299999900599</v>
      </c>
    </row>
    <row r="175" spans="8:17" x14ac:dyDescent="0.3">
      <c r="H175" s="45">
        <v>1</v>
      </c>
      <c r="I175" s="43" t="s">
        <v>178</v>
      </c>
      <c r="J175" s="25">
        <v>1984</v>
      </c>
      <c r="K175" s="36">
        <v>3693.29</v>
      </c>
      <c r="L175" s="38">
        <f t="shared" ca="1" si="8"/>
        <v>155705.53359992104</v>
      </c>
      <c r="M175" s="38">
        <f t="shared" ca="1" si="9"/>
        <v>154157.77579995058</v>
      </c>
      <c r="N175" s="39">
        <f t="shared" ca="1" si="10"/>
        <v>80.162043415974296</v>
      </c>
      <c r="P175" s="36">
        <v>3443.5</v>
      </c>
      <c r="Q175" s="36">
        <v>35689.850000001803</v>
      </c>
    </row>
    <row r="176" spans="8:17" x14ac:dyDescent="0.3">
      <c r="H176" s="45">
        <v>1</v>
      </c>
      <c r="I176" s="43" t="s">
        <v>179</v>
      </c>
      <c r="J176" s="25">
        <v>1984</v>
      </c>
      <c r="K176" s="36">
        <v>3689.2</v>
      </c>
      <c r="L176" s="38">
        <f t="shared" ca="1" si="8"/>
        <v>152610.01799998013</v>
      </c>
      <c r="M176" s="38">
        <f t="shared" ca="1" si="9"/>
        <v>150929.81080001546</v>
      </c>
      <c r="N176" s="39">
        <f t="shared" ca="1" si="10"/>
        <v>61.881222428006339</v>
      </c>
      <c r="P176" s="36">
        <v>3444</v>
      </c>
      <c r="Q176" s="36">
        <v>35831.400000102898</v>
      </c>
    </row>
    <row r="177" spans="8:17" x14ac:dyDescent="0.3">
      <c r="H177" s="45">
        <v>1</v>
      </c>
      <c r="I177" s="43" t="s">
        <v>180</v>
      </c>
      <c r="J177" s="25">
        <v>1984</v>
      </c>
      <c r="K177" s="36">
        <v>3684.76</v>
      </c>
      <c r="L177" s="38">
        <f t="shared" ca="1" si="8"/>
        <v>149249.60360005079</v>
      </c>
      <c r="M177" s="38">
        <f t="shared" ca="1" si="9"/>
        <v>147637.51180006727</v>
      </c>
      <c r="N177" s="39">
        <f t="shared" ca="1" si="10"/>
        <v>53.149504248024215</v>
      </c>
      <c r="P177" s="36">
        <v>3444.5</v>
      </c>
      <c r="Q177" s="36">
        <v>35972.949999956902</v>
      </c>
    </row>
    <row r="178" spans="8:17" x14ac:dyDescent="0.3">
      <c r="H178" s="45">
        <v>1</v>
      </c>
      <c r="I178" s="43" t="s">
        <v>170</v>
      </c>
      <c r="J178" s="25">
        <v>1985</v>
      </c>
      <c r="K178" s="36">
        <v>3680.5</v>
      </c>
      <c r="L178" s="38">
        <f t="shared" ca="1" si="8"/>
        <v>146025.42000008374</v>
      </c>
      <c r="M178" s="38">
        <f t="shared" ca="1" si="9"/>
        <v>144405.65400007064</v>
      </c>
      <c r="N178" s="39">
        <f t="shared" ca="1" si="10"/>
        <v>34.657356960016948</v>
      </c>
      <c r="P178" s="36">
        <v>3445</v>
      </c>
      <c r="Q178" s="36">
        <v>36114.500000058099</v>
      </c>
    </row>
    <row r="179" spans="8:17" x14ac:dyDescent="0.3">
      <c r="H179" s="45">
        <v>1</v>
      </c>
      <c r="I179" s="43" t="s">
        <v>171</v>
      </c>
      <c r="J179" s="25">
        <v>1985</v>
      </c>
      <c r="K179" s="36">
        <v>3676.12</v>
      </c>
      <c r="L179" s="38">
        <f t="shared" ca="1" si="8"/>
        <v>142785.88800005754</v>
      </c>
      <c r="M179" s="38">
        <f t="shared" ca="1" si="9"/>
        <v>142914.93300006283</v>
      </c>
      <c r="N179" s="39">
        <f t="shared" ca="1" si="10"/>
        <v>27.153837270011937</v>
      </c>
      <c r="P179" s="36">
        <v>3445.5</v>
      </c>
      <c r="Q179" s="36">
        <v>36256.049999912102</v>
      </c>
    </row>
    <row r="180" spans="8:17" x14ac:dyDescent="0.3">
      <c r="H180" s="45">
        <v>1</v>
      </c>
      <c r="I180" s="43" t="s">
        <v>172</v>
      </c>
      <c r="J180" s="25">
        <v>1985</v>
      </c>
      <c r="K180" s="36">
        <v>3676.47</v>
      </c>
      <c r="L180" s="38">
        <f t="shared" ca="1" si="8"/>
        <v>143043.97800006811</v>
      </c>
      <c r="M180" s="38">
        <f t="shared" ca="1" si="9"/>
        <v>146082.45770005649</v>
      </c>
      <c r="N180" s="39">
        <f t="shared" ca="1" si="10"/>
        <v>42.363912733016377</v>
      </c>
      <c r="P180" s="36">
        <v>3446</v>
      </c>
      <c r="Q180" s="36">
        <v>36397.600000013197</v>
      </c>
    </row>
    <row r="181" spans="8:17" x14ac:dyDescent="0.3">
      <c r="H181" s="45">
        <v>1</v>
      </c>
      <c r="I181" s="43" t="s">
        <v>173</v>
      </c>
      <c r="J181" s="25">
        <v>1985</v>
      </c>
      <c r="K181" s="36">
        <v>3684.59</v>
      </c>
      <c r="L181" s="38">
        <f t="shared" ca="1" si="8"/>
        <v>149120.93740004487</v>
      </c>
      <c r="M181" s="38">
        <f t="shared" ca="1" si="9"/>
        <v>153279.82810001657</v>
      </c>
      <c r="N181" s="39">
        <f t="shared" ca="1" si="10"/>
        <v>58.246334678006299</v>
      </c>
      <c r="P181" s="36">
        <v>3446.5</v>
      </c>
      <c r="Q181" s="36">
        <v>36539.150000114401</v>
      </c>
    </row>
    <row r="182" spans="8:17" x14ac:dyDescent="0.3">
      <c r="H182" s="45">
        <v>1</v>
      </c>
      <c r="I182" s="43" t="s">
        <v>164</v>
      </c>
      <c r="J182" s="25">
        <v>1985</v>
      </c>
      <c r="K182" s="36">
        <v>3695.58</v>
      </c>
      <c r="L182" s="38">
        <f t="shared" ca="1" si="8"/>
        <v>157438.71879998827</v>
      </c>
      <c r="M182" s="38">
        <f t="shared" ca="1" si="9"/>
        <v>159156.14259998268</v>
      </c>
      <c r="N182" s="39">
        <f t="shared" ca="1" si="10"/>
        <v>79.578071299991336</v>
      </c>
      <c r="P182" s="36">
        <v>3447</v>
      </c>
      <c r="Q182" s="36">
        <v>36680.699999968398</v>
      </c>
    </row>
    <row r="183" spans="8:17" x14ac:dyDescent="0.3">
      <c r="H183" s="45">
        <v>1</v>
      </c>
      <c r="I183" s="43" t="s">
        <v>174</v>
      </c>
      <c r="J183" s="25">
        <v>1985</v>
      </c>
      <c r="K183" s="36">
        <v>3700.11</v>
      </c>
      <c r="L183" s="38">
        <f t="shared" ca="1" si="8"/>
        <v>160873.56639997708</v>
      </c>
      <c r="M183" s="38">
        <f t="shared" ca="1" si="9"/>
        <v>159738.9185999725</v>
      </c>
      <c r="N183" s="39">
        <f t="shared" ca="1" si="10"/>
        <v>100.63551871798268</v>
      </c>
      <c r="P183" s="36">
        <v>3447.5</v>
      </c>
      <c r="Q183" s="36">
        <v>36822.2500000695</v>
      </c>
    </row>
    <row r="184" spans="8:17" x14ac:dyDescent="0.3">
      <c r="H184" s="45">
        <v>1</v>
      </c>
      <c r="I184" s="43" t="s">
        <v>175</v>
      </c>
      <c r="J184" s="25">
        <v>1985</v>
      </c>
      <c r="K184" s="36">
        <v>3697.12</v>
      </c>
      <c r="L184" s="38">
        <f t="shared" ca="1" si="8"/>
        <v>158604.27079996793</v>
      </c>
      <c r="M184" s="38">
        <f t="shared" ca="1" si="9"/>
        <v>156189.91860003863</v>
      </c>
      <c r="N184" s="39">
        <f t="shared" ca="1" si="10"/>
        <v>109.33294302002703</v>
      </c>
      <c r="P184" s="36">
        <v>3448</v>
      </c>
      <c r="Q184" s="36">
        <v>36963.799999923598</v>
      </c>
    </row>
    <row r="185" spans="8:17" x14ac:dyDescent="0.3">
      <c r="H185" s="45">
        <v>1</v>
      </c>
      <c r="I185" s="43" t="s">
        <v>176</v>
      </c>
      <c r="J185" s="25">
        <v>1985</v>
      </c>
      <c r="K185" s="36">
        <v>3690.74</v>
      </c>
      <c r="L185" s="38">
        <f t="shared" ca="1" si="8"/>
        <v>153775.56640010932</v>
      </c>
      <c r="M185" s="38">
        <f t="shared" ca="1" si="9"/>
        <v>151853.16700004204</v>
      </c>
      <c r="N185" s="39">
        <f t="shared" ca="1" si="10"/>
        <v>116.92693859003236</v>
      </c>
      <c r="P185" s="36">
        <v>3448.5</v>
      </c>
      <c r="Q185" s="36">
        <v>37105.3500000247</v>
      </c>
    </row>
    <row r="186" spans="8:17" x14ac:dyDescent="0.3">
      <c r="H186" s="45">
        <v>1</v>
      </c>
      <c r="I186" s="43" t="s">
        <v>177</v>
      </c>
      <c r="J186" s="25">
        <v>1985</v>
      </c>
      <c r="K186" s="36">
        <v>3685.66</v>
      </c>
      <c r="L186" s="38">
        <f t="shared" ca="1" si="8"/>
        <v>149930.76759997476</v>
      </c>
      <c r="M186" s="38">
        <f t="shared" ca="1" si="9"/>
        <v>150146.47039995994</v>
      </c>
      <c r="N186" s="39">
        <f t="shared" ca="1" si="10"/>
        <v>103.60106457597236</v>
      </c>
      <c r="P186" s="36">
        <v>3449</v>
      </c>
      <c r="Q186" s="36">
        <v>37246.899999878697</v>
      </c>
    </row>
    <row r="187" spans="8:17" x14ac:dyDescent="0.3">
      <c r="H187" s="45">
        <v>1</v>
      </c>
      <c r="I187" s="43" t="s">
        <v>178</v>
      </c>
      <c r="J187" s="25">
        <v>1985</v>
      </c>
      <c r="K187" s="36">
        <v>3686.23</v>
      </c>
      <c r="L187" s="38">
        <f t="shared" ca="1" si="8"/>
        <v>150362.17319994513</v>
      </c>
      <c r="M187" s="38">
        <f t="shared" ca="1" si="9"/>
        <v>150452.99399992335</v>
      </c>
      <c r="N187" s="39">
        <f t="shared" ca="1" si="10"/>
        <v>78.235556879960143</v>
      </c>
      <c r="P187" s="36">
        <v>3449.5</v>
      </c>
      <c r="Q187" s="36">
        <v>37388.449999979901</v>
      </c>
    </row>
    <row r="188" spans="8:17" x14ac:dyDescent="0.3">
      <c r="H188" s="45">
        <v>1</v>
      </c>
      <c r="I188" s="43" t="s">
        <v>179</v>
      </c>
      <c r="J188" s="25">
        <v>1985</v>
      </c>
      <c r="K188" s="36">
        <v>3686.47</v>
      </c>
      <c r="L188" s="38">
        <f t="shared" ca="1" si="8"/>
        <v>150543.81479990156</v>
      </c>
      <c r="M188" s="38">
        <f t="shared" ca="1" si="9"/>
        <v>150816.28219993785</v>
      </c>
      <c r="N188" s="39">
        <f t="shared" ca="1" si="10"/>
        <v>61.834675701974511</v>
      </c>
      <c r="P188" s="36">
        <v>3450</v>
      </c>
      <c r="Q188" s="36">
        <v>37530.000000081003</v>
      </c>
    </row>
    <row r="189" spans="8:17" x14ac:dyDescent="0.3">
      <c r="H189" s="45">
        <v>1</v>
      </c>
      <c r="I189" s="43" t="s">
        <v>180</v>
      </c>
      <c r="J189" s="25">
        <v>1985</v>
      </c>
      <c r="K189" s="36">
        <v>3687.19</v>
      </c>
      <c r="L189" s="38">
        <f t="shared" ca="1" si="8"/>
        <v>151088.74959997414</v>
      </c>
      <c r="M189" s="38">
        <f t="shared" ca="1" si="9"/>
        <v>150483.26849997323</v>
      </c>
      <c r="N189" s="39">
        <f t="shared" ca="1" si="10"/>
        <v>54.173976659990359</v>
      </c>
      <c r="P189" s="36">
        <v>3450.5</v>
      </c>
      <c r="Q189" s="36">
        <v>37671.549999935</v>
      </c>
    </row>
    <row r="190" spans="8:17" x14ac:dyDescent="0.3">
      <c r="H190" s="45">
        <v>1</v>
      </c>
      <c r="I190" s="43" t="s">
        <v>170</v>
      </c>
      <c r="J190" s="25">
        <v>1986</v>
      </c>
      <c r="K190" s="36">
        <v>3685.59</v>
      </c>
      <c r="L190" s="38">
        <f t="shared" ca="1" si="8"/>
        <v>149877.78739997232</v>
      </c>
      <c r="M190" s="38">
        <f t="shared" ca="1" si="9"/>
        <v>149113.3688000273</v>
      </c>
      <c r="N190" s="39">
        <f t="shared" ca="1" si="10"/>
        <v>35.787208512006551</v>
      </c>
      <c r="P190" s="36">
        <v>3451</v>
      </c>
      <c r="Q190" s="36">
        <v>37813.100000036196</v>
      </c>
    </row>
    <row r="191" spans="8:17" x14ac:dyDescent="0.3">
      <c r="H191" s="45">
        <v>1</v>
      </c>
      <c r="I191" s="43" t="s">
        <v>171</v>
      </c>
      <c r="J191" s="25">
        <v>1986</v>
      </c>
      <c r="K191" s="36">
        <v>3683.57</v>
      </c>
      <c r="L191" s="38">
        <f t="shared" ca="1" si="8"/>
        <v>148348.95020008227</v>
      </c>
      <c r="M191" s="38">
        <f t="shared" ca="1" si="9"/>
        <v>147255.30250008614</v>
      </c>
      <c r="N191" s="39">
        <f t="shared" ca="1" si="10"/>
        <v>27.978507475016364</v>
      </c>
      <c r="P191" s="36">
        <v>3451.5</v>
      </c>
      <c r="Q191" s="36">
        <v>37954.6499998902</v>
      </c>
    </row>
    <row r="192" spans="8:17" x14ac:dyDescent="0.3">
      <c r="H192" s="45">
        <v>1</v>
      </c>
      <c r="I192" s="43" t="s">
        <v>172</v>
      </c>
      <c r="J192" s="25">
        <v>1986</v>
      </c>
      <c r="K192" s="36">
        <v>3680.68</v>
      </c>
      <c r="L192" s="38">
        <f t="shared" ca="1" si="8"/>
        <v>146161.65480009001</v>
      </c>
      <c r="M192" s="38">
        <f t="shared" ca="1" si="9"/>
        <v>146683.88260005461</v>
      </c>
      <c r="N192" s="39">
        <f t="shared" ca="1" si="10"/>
        <v>42.538325954015832</v>
      </c>
      <c r="P192" s="36">
        <v>3452</v>
      </c>
      <c r="Q192" s="36">
        <v>38096.199999991302</v>
      </c>
    </row>
    <row r="193" spans="8:17" x14ac:dyDescent="0.3">
      <c r="H193" s="45">
        <v>1</v>
      </c>
      <c r="I193" s="43" t="s">
        <v>173</v>
      </c>
      <c r="J193" s="25">
        <v>1986</v>
      </c>
      <c r="K193" s="36">
        <v>3682.06</v>
      </c>
      <c r="L193" s="38">
        <f t="shared" ca="1" si="8"/>
        <v>147206.11040001921</v>
      </c>
      <c r="M193" s="38">
        <f t="shared" ca="1" si="9"/>
        <v>148352.73800003109</v>
      </c>
      <c r="N193" s="39">
        <f t="shared" ca="1" si="10"/>
        <v>56.374040440011811</v>
      </c>
      <c r="P193" s="36">
        <v>3452.5</v>
      </c>
      <c r="Q193" s="36">
        <v>38237.750000092499</v>
      </c>
    </row>
    <row r="194" spans="8:17" x14ac:dyDescent="0.3">
      <c r="H194" s="45">
        <v>1</v>
      </c>
      <c r="I194" s="43" t="s">
        <v>164</v>
      </c>
      <c r="J194" s="25">
        <v>1986</v>
      </c>
      <c r="K194" s="36">
        <v>3685.09</v>
      </c>
      <c r="L194" s="38">
        <f t="shared" ca="1" si="8"/>
        <v>149499.36560004298</v>
      </c>
      <c r="M194" s="38">
        <f t="shared" ca="1" si="9"/>
        <v>153245.7735000588</v>
      </c>
      <c r="N194" s="39">
        <f t="shared" ca="1" si="10"/>
        <v>76.622886750029394</v>
      </c>
      <c r="P194" s="36">
        <v>3453</v>
      </c>
      <c r="Q194" s="36">
        <v>38379.299999946503</v>
      </c>
    </row>
    <row r="195" spans="8:17" x14ac:dyDescent="0.3">
      <c r="H195" s="45">
        <v>1</v>
      </c>
      <c r="I195" s="43" t="s">
        <v>174</v>
      </c>
      <c r="J195" s="25">
        <v>1986</v>
      </c>
      <c r="K195" s="36">
        <v>3694.99</v>
      </c>
      <c r="L195" s="38">
        <f t="shared" ca="1" si="8"/>
        <v>156992.18140007462</v>
      </c>
      <c r="M195" s="38">
        <f t="shared" ca="1" si="9"/>
        <v>158778.34600001224</v>
      </c>
      <c r="N195" s="39">
        <f t="shared" ca="1" si="10"/>
        <v>100.03035798000771</v>
      </c>
      <c r="P195" s="36">
        <v>3453.5</v>
      </c>
      <c r="Q195" s="36">
        <v>38520.850000047598</v>
      </c>
    </row>
    <row r="196" spans="8:17" x14ac:dyDescent="0.3">
      <c r="H196" s="45">
        <v>1</v>
      </c>
      <c r="I196" s="43" t="s">
        <v>175</v>
      </c>
      <c r="J196" s="25">
        <v>1986</v>
      </c>
      <c r="K196" s="36">
        <v>3699.71</v>
      </c>
      <c r="L196" s="38">
        <f t="shared" ca="1" si="8"/>
        <v>160564.51059994986</v>
      </c>
      <c r="M196" s="38">
        <f t="shared" ca="1" si="9"/>
        <v>158676.16990000778</v>
      </c>
      <c r="N196" s="39">
        <f t="shared" ca="1" si="10"/>
        <v>111.07331893000544</v>
      </c>
      <c r="P196" s="36">
        <v>3454</v>
      </c>
      <c r="Q196" s="36">
        <v>38662.399999901703</v>
      </c>
    </row>
    <row r="197" spans="8:17" x14ac:dyDescent="0.3">
      <c r="H197" s="45">
        <v>1</v>
      </c>
      <c r="I197" s="43" t="s">
        <v>176</v>
      </c>
      <c r="J197" s="25">
        <v>1986</v>
      </c>
      <c r="K197" s="36">
        <v>3694.72</v>
      </c>
      <c r="L197" s="38">
        <f t="shared" ca="1" si="8"/>
        <v>156787.82920006569</v>
      </c>
      <c r="M197" s="38">
        <f t="shared" ca="1" si="9"/>
        <v>154857.86119999783</v>
      </c>
      <c r="N197" s="39">
        <f t="shared" ca="1" si="10"/>
        <v>119.24055312399834</v>
      </c>
      <c r="P197" s="36">
        <v>3454.5</v>
      </c>
      <c r="Q197" s="36">
        <v>38803.950000002798</v>
      </c>
    </row>
    <row r="198" spans="8:17" x14ac:dyDescent="0.3">
      <c r="H198" s="45">
        <v>1</v>
      </c>
      <c r="I198" s="43" t="s">
        <v>177</v>
      </c>
      <c r="J198" s="25">
        <v>1986</v>
      </c>
      <c r="K198" s="36">
        <v>3689.62</v>
      </c>
      <c r="L198" s="38">
        <f t="shared" ca="1" si="8"/>
        <v>152927.89319992997</v>
      </c>
      <c r="M198" s="38">
        <f t="shared" ca="1" si="9"/>
        <v>152776.52399995318</v>
      </c>
      <c r="N198" s="39">
        <f t="shared" ca="1" si="10"/>
        <v>105.41580155996769</v>
      </c>
      <c r="P198" s="36">
        <v>3455</v>
      </c>
      <c r="Q198" s="36">
        <v>38945.500000103901</v>
      </c>
    </row>
    <row r="199" spans="8:17" x14ac:dyDescent="0.3">
      <c r="H199" s="45">
        <v>1</v>
      </c>
      <c r="I199" s="43" t="s">
        <v>178</v>
      </c>
      <c r="J199" s="25">
        <v>1986</v>
      </c>
      <c r="K199" s="36">
        <v>3689.22</v>
      </c>
      <c r="L199" s="38">
        <f t="shared" ca="1" si="8"/>
        <v>152625.15479997639</v>
      </c>
      <c r="M199" s="38">
        <f t="shared" ca="1" si="9"/>
        <v>152186.18260002742</v>
      </c>
      <c r="N199" s="39">
        <f t="shared" ca="1" si="10"/>
        <v>79.136814952014262</v>
      </c>
      <c r="P199" s="36">
        <v>3455.5</v>
      </c>
      <c r="Q199" s="36">
        <v>39087.049999957999</v>
      </c>
    </row>
    <row r="200" spans="8:17" x14ac:dyDescent="0.3">
      <c r="H200" s="45">
        <v>1</v>
      </c>
      <c r="I200" s="43" t="s">
        <v>179</v>
      </c>
      <c r="J200" s="25">
        <v>1986</v>
      </c>
      <c r="K200" s="36">
        <v>3688.06</v>
      </c>
      <c r="L200" s="38">
        <f t="shared" ca="1" si="8"/>
        <v>151747.21040007845</v>
      </c>
      <c r="M200" s="38">
        <f t="shared" ca="1" si="9"/>
        <v>150347.03640003805</v>
      </c>
      <c r="N200" s="39">
        <f t="shared" ca="1" si="10"/>
        <v>61.642284924015598</v>
      </c>
      <c r="P200" s="36">
        <v>3456</v>
      </c>
      <c r="Q200" s="36">
        <v>39228.600000059101</v>
      </c>
    </row>
    <row r="201" spans="8:17" x14ac:dyDescent="0.3">
      <c r="H201" s="45">
        <v>1</v>
      </c>
      <c r="I201" s="43" t="s">
        <v>180</v>
      </c>
      <c r="J201" s="25">
        <v>1986</v>
      </c>
      <c r="K201" s="36">
        <v>3684.36</v>
      </c>
      <c r="L201" s="38">
        <f t="shared" ca="1" si="8"/>
        <v>148946.86239999766</v>
      </c>
      <c r="M201" s="38">
        <f t="shared" ca="1" si="9"/>
        <v>146954.04019994871</v>
      </c>
      <c r="N201" s="39">
        <f t="shared" ca="1" si="10"/>
        <v>52.903454471981533</v>
      </c>
      <c r="P201" s="36">
        <v>3456.5</v>
      </c>
      <c r="Q201" s="36">
        <v>39370.149999913097</v>
      </c>
    </row>
    <row r="202" spans="8:17" x14ac:dyDescent="0.3">
      <c r="H202" s="45">
        <v>1</v>
      </c>
      <c r="I202" s="43" t="s">
        <v>170</v>
      </c>
      <c r="J202" s="25">
        <v>1987</v>
      </c>
      <c r="K202" s="36">
        <v>3679.07</v>
      </c>
      <c r="L202" s="38">
        <f t="shared" ref="L202:L265" ca="1" si="11">FORECAST(K202,OFFSET($Q$28:$Q$712,MATCH(K202,$P$28:$P$712,1)-1,0,2), OFFSET($P$28:$P$712,MATCH(K202,$P$28:$P$712,1)-1,0,2))</f>
        <v>144961.21799989976</v>
      </c>
      <c r="M202" s="38">
        <f t="shared" ca="1" si="9"/>
        <v>144437.66400000174</v>
      </c>
      <c r="N202" s="39">
        <f t="shared" ca="1" si="10"/>
        <v>34.665039360000421</v>
      </c>
      <c r="P202" s="36">
        <v>3457</v>
      </c>
      <c r="Q202" s="36">
        <v>39511.700000014302</v>
      </c>
    </row>
    <row r="203" spans="8:17" x14ac:dyDescent="0.3">
      <c r="H203" s="45">
        <v>1</v>
      </c>
      <c r="I203" s="43" t="s">
        <v>171</v>
      </c>
      <c r="J203" s="25">
        <v>1987</v>
      </c>
      <c r="K203" s="36">
        <v>3677.65</v>
      </c>
      <c r="L203" s="38">
        <f t="shared" ca="1" si="11"/>
        <v>143914.11000010371</v>
      </c>
      <c r="M203" s="38">
        <f t="shared" ref="M203:M266" ca="1" si="12">(L203+L204)/2</f>
        <v>144566.70900000678</v>
      </c>
      <c r="N203" s="39">
        <f t="shared" ref="N203:N266" ca="1" si="13">VLOOKUP(I203,$P$10:$Q$21,2,FALSE)*M203/1000</f>
        <v>27.46767471000129</v>
      </c>
      <c r="P203" s="36">
        <v>3457.5</v>
      </c>
      <c r="Q203" s="36">
        <v>39653.250000115397</v>
      </c>
    </row>
    <row r="204" spans="8:17" x14ac:dyDescent="0.3">
      <c r="H204" s="45">
        <v>1</v>
      </c>
      <c r="I204" s="43" t="s">
        <v>172</v>
      </c>
      <c r="J204" s="25">
        <v>1987</v>
      </c>
      <c r="K204" s="36">
        <v>3679.42</v>
      </c>
      <c r="L204" s="38">
        <f t="shared" ca="1" si="11"/>
        <v>145219.30799990986</v>
      </c>
      <c r="M204" s="38">
        <f t="shared" ca="1" si="12"/>
        <v>147117.14299996803</v>
      </c>
      <c r="N204" s="39">
        <f t="shared" ca="1" si="13"/>
        <v>42.663971469990727</v>
      </c>
      <c r="P204" s="36">
        <v>3458</v>
      </c>
      <c r="Q204" s="36">
        <v>39794.7999999694</v>
      </c>
    </row>
    <row r="205" spans="8:17" x14ac:dyDescent="0.3">
      <c r="H205" s="45">
        <v>1</v>
      </c>
      <c r="I205" s="43" t="s">
        <v>173</v>
      </c>
      <c r="J205" s="25">
        <v>1987</v>
      </c>
      <c r="K205" s="36">
        <v>3684.45</v>
      </c>
      <c r="L205" s="38">
        <f t="shared" ca="1" si="11"/>
        <v>149014.9780000262</v>
      </c>
      <c r="M205" s="38">
        <f t="shared" ca="1" si="12"/>
        <v>152844.63910004357</v>
      </c>
      <c r="N205" s="39">
        <f t="shared" ca="1" si="13"/>
        <v>58.080962858016562</v>
      </c>
      <c r="P205" s="36">
        <v>3458.5</v>
      </c>
      <c r="Q205" s="36">
        <v>39936.350000070597</v>
      </c>
    </row>
    <row r="206" spans="8:17" x14ac:dyDescent="0.3">
      <c r="H206" s="45">
        <v>1</v>
      </c>
      <c r="I206" s="43" t="s">
        <v>164</v>
      </c>
      <c r="J206" s="25">
        <v>1987</v>
      </c>
      <c r="K206" s="36">
        <v>3694.57</v>
      </c>
      <c r="L206" s="38">
        <f t="shared" ca="1" si="11"/>
        <v>156674.30020006094</v>
      </c>
      <c r="M206" s="38">
        <f t="shared" ca="1" si="12"/>
        <v>158112.31550004962</v>
      </c>
      <c r="N206" s="39">
        <f t="shared" ca="1" si="13"/>
        <v>79.056157750024809</v>
      </c>
      <c r="P206" s="36">
        <v>3459</v>
      </c>
      <c r="Q206" s="36">
        <v>40077.899999924601</v>
      </c>
    </row>
    <row r="207" spans="8:17" x14ac:dyDescent="0.3">
      <c r="H207" s="45">
        <v>1</v>
      </c>
      <c r="I207" s="43" t="s">
        <v>174</v>
      </c>
      <c r="J207" s="25">
        <v>1987</v>
      </c>
      <c r="K207" s="36">
        <v>3698.37</v>
      </c>
      <c r="L207" s="38">
        <f t="shared" ca="1" si="11"/>
        <v>159550.3308000383</v>
      </c>
      <c r="M207" s="38">
        <f t="shared" ca="1" si="12"/>
        <v>158687.52320001274</v>
      </c>
      <c r="N207" s="39">
        <f t="shared" ca="1" si="13"/>
        <v>99.973139616008027</v>
      </c>
      <c r="P207" s="36">
        <v>3459.5</v>
      </c>
      <c r="Q207" s="36">
        <v>40219.450000025703</v>
      </c>
    </row>
    <row r="208" spans="8:17" x14ac:dyDescent="0.3">
      <c r="H208" s="45">
        <v>1</v>
      </c>
      <c r="I208" s="43" t="s">
        <v>175</v>
      </c>
      <c r="J208" s="25">
        <v>1987</v>
      </c>
      <c r="K208" s="36">
        <v>3696.09</v>
      </c>
      <c r="L208" s="38">
        <f t="shared" ca="1" si="11"/>
        <v>157824.71559998719</v>
      </c>
      <c r="M208" s="38">
        <f t="shared" ca="1" si="12"/>
        <v>156129.37010000972</v>
      </c>
      <c r="N208" s="39">
        <f t="shared" ca="1" si="13"/>
        <v>109.29055907000679</v>
      </c>
      <c r="P208" s="36">
        <v>3460</v>
      </c>
      <c r="Q208" s="36">
        <v>40360.999999879801</v>
      </c>
    </row>
    <row r="209" spans="8:17" x14ac:dyDescent="0.3">
      <c r="H209" s="45">
        <v>1</v>
      </c>
      <c r="I209" s="43" t="s">
        <v>176</v>
      </c>
      <c r="J209" s="25">
        <v>1987</v>
      </c>
      <c r="K209" s="36">
        <v>3691.61</v>
      </c>
      <c r="L209" s="38">
        <f t="shared" ca="1" si="11"/>
        <v>154434.02460003225</v>
      </c>
      <c r="M209" s="38">
        <f t="shared" ca="1" si="12"/>
        <v>153048.99080005987</v>
      </c>
      <c r="N209" s="39">
        <f t="shared" ca="1" si="13"/>
        <v>117.8477229160461</v>
      </c>
      <c r="P209" s="36">
        <v>3460.5</v>
      </c>
      <c r="Q209" s="36">
        <v>40508.850000113998</v>
      </c>
    </row>
    <row r="210" spans="8:17" x14ac:dyDescent="0.3">
      <c r="H210" s="45">
        <v>1</v>
      </c>
      <c r="I210" s="43" t="s">
        <v>177</v>
      </c>
      <c r="J210" s="25">
        <v>1987</v>
      </c>
      <c r="K210" s="36">
        <v>3687.95</v>
      </c>
      <c r="L210" s="38">
        <f t="shared" ca="1" si="11"/>
        <v>151663.95700008748</v>
      </c>
      <c r="M210" s="38">
        <f t="shared" ca="1" si="12"/>
        <v>151603.40820008446</v>
      </c>
      <c r="N210" s="39">
        <f t="shared" ca="1" si="13"/>
        <v>104.60635165805826</v>
      </c>
      <c r="P210" s="36">
        <v>3461</v>
      </c>
      <c r="Q210" s="36">
        <v>40656.700000101198</v>
      </c>
    </row>
    <row r="211" spans="8:17" x14ac:dyDescent="0.3">
      <c r="H211" s="45">
        <v>1</v>
      </c>
      <c r="I211" s="43" t="s">
        <v>178</v>
      </c>
      <c r="J211" s="25">
        <v>1987</v>
      </c>
      <c r="K211" s="36">
        <v>3687.79</v>
      </c>
      <c r="L211" s="38">
        <f t="shared" ca="1" si="11"/>
        <v>151542.85940008145</v>
      </c>
      <c r="M211" s="38">
        <f t="shared" ca="1" si="12"/>
        <v>151406.62530006538</v>
      </c>
      <c r="N211" s="39">
        <f t="shared" ca="1" si="13"/>
        <v>78.731445156033999</v>
      </c>
      <c r="P211" s="36">
        <v>3461.5</v>
      </c>
      <c r="Q211" s="36">
        <v>40804.550000088399</v>
      </c>
    </row>
    <row r="212" spans="8:17" x14ac:dyDescent="0.3">
      <c r="H212" s="45">
        <v>1</v>
      </c>
      <c r="I212" s="43" t="s">
        <v>179</v>
      </c>
      <c r="J212" s="25">
        <v>1987</v>
      </c>
      <c r="K212" s="36">
        <v>3687.43</v>
      </c>
      <c r="L212" s="38">
        <f t="shared" ca="1" si="11"/>
        <v>151270.39120004931</v>
      </c>
      <c r="M212" s="38">
        <f t="shared" ca="1" si="12"/>
        <v>150464.34660002729</v>
      </c>
      <c r="N212" s="39">
        <f t="shared" ca="1" si="13"/>
        <v>61.690382106011185</v>
      </c>
      <c r="P212" s="36">
        <v>3462</v>
      </c>
      <c r="Q212" s="36">
        <v>40952.400000075599</v>
      </c>
    </row>
    <row r="213" spans="8:17" x14ac:dyDescent="0.3">
      <c r="H213" s="45">
        <v>1</v>
      </c>
      <c r="I213" s="43" t="s">
        <v>180</v>
      </c>
      <c r="J213" s="25">
        <v>1987</v>
      </c>
      <c r="K213" s="36">
        <v>3685.3</v>
      </c>
      <c r="L213" s="38">
        <f t="shared" ca="1" si="11"/>
        <v>149658.30200000526</v>
      </c>
      <c r="M213" s="38">
        <f t="shared" ca="1" si="12"/>
        <v>148803.06279998738</v>
      </c>
      <c r="N213" s="39">
        <f t="shared" ca="1" si="13"/>
        <v>53.569102607995454</v>
      </c>
      <c r="P213" s="36">
        <v>3462.5</v>
      </c>
      <c r="Q213" s="36">
        <v>41100.250000062799</v>
      </c>
    </row>
    <row r="214" spans="8:17" x14ac:dyDescent="0.3">
      <c r="H214" s="45">
        <v>1</v>
      </c>
      <c r="I214" s="43" t="s">
        <v>170</v>
      </c>
      <c r="J214" s="25">
        <v>1988</v>
      </c>
      <c r="K214" s="36">
        <v>3683.04</v>
      </c>
      <c r="L214" s="38">
        <f t="shared" ca="1" si="11"/>
        <v>147947.8235999695</v>
      </c>
      <c r="M214" s="38">
        <f t="shared" ca="1" si="12"/>
        <v>147459.65429999516</v>
      </c>
      <c r="N214" s="39">
        <f t="shared" ca="1" si="13"/>
        <v>35.390317031998833</v>
      </c>
      <c r="P214" s="36">
        <v>3463</v>
      </c>
      <c r="Q214" s="36">
        <v>41248.100000049999</v>
      </c>
    </row>
    <row r="215" spans="8:17" x14ac:dyDescent="0.3">
      <c r="H215" s="45">
        <v>1</v>
      </c>
      <c r="I215" s="43" t="s">
        <v>171</v>
      </c>
      <c r="J215" s="25">
        <v>1988</v>
      </c>
      <c r="K215" s="36">
        <v>3681.75</v>
      </c>
      <c r="L215" s="38">
        <f t="shared" ca="1" si="11"/>
        <v>146971.48500002082</v>
      </c>
      <c r="M215" s="38">
        <f t="shared" ca="1" si="12"/>
        <v>146948.77920001978</v>
      </c>
      <c r="N215" s="39">
        <f t="shared" ca="1" si="13"/>
        <v>27.920268048003759</v>
      </c>
      <c r="P215" s="36">
        <v>3463.5</v>
      </c>
      <c r="Q215" s="36">
        <v>41395.950000037199</v>
      </c>
    </row>
    <row r="216" spans="8:17" x14ac:dyDescent="0.3">
      <c r="H216" s="45">
        <v>1</v>
      </c>
      <c r="I216" s="43" t="s">
        <v>172</v>
      </c>
      <c r="J216" s="25">
        <v>1988</v>
      </c>
      <c r="K216" s="36">
        <v>3681.69</v>
      </c>
      <c r="L216" s="38">
        <f t="shared" ca="1" si="11"/>
        <v>146926.07340001874</v>
      </c>
      <c r="M216" s="38">
        <f t="shared" ca="1" si="12"/>
        <v>147652.64900004119</v>
      </c>
      <c r="N216" s="39">
        <f t="shared" ca="1" si="13"/>
        <v>42.819268210011941</v>
      </c>
      <c r="P216" s="36">
        <v>3464</v>
      </c>
      <c r="Q216" s="36">
        <v>41543.800000024399</v>
      </c>
    </row>
    <row r="217" spans="8:17" x14ac:dyDescent="0.3">
      <c r="H217" s="45">
        <v>1</v>
      </c>
      <c r="I217" s="43" t="s">
        <v>173</v>
      </c>
      <c r="J217" s="25">
        <v>1988</v>
      </c>
      <c r="K217" s="36">
        <v>3683.61</v>
      </c>
      <c r="L217" s="38">
        <f t="shared" ca="1" si="11"/>
        <v>148379.22460006364</v>
      </c>
      <c r="M217" s="38">
        <f t="shared" ca="1" si="12"/>
        <v>150044.29650007561</v>
      </c>
      <c r="N217" s="39">
        <f t="shared" ca="1" si="13"/>
        <v>57.016832670028727</v>
      </c>
      <c r="P217" s="36">
        <v>3464.5</v>
      </c>
      <c r="Q217" s="36">
        <v>41691.650000011599</v>
      </c>
    </row>
    <row r="218" spans="8:17" x14ac:dyDescent="0.3">
      <c r="H218" s="45">
        <v>1</v>
      </c>
      <c r="I218" s="43" t="s">
        <v>164</v>
      </c>
      <c r="J218" s="25">
        <v>1988</v>
      </c>
      <c r="K218" s="36">
        <v>3688.01</v>
      </c>
      <c r="L218" s="38">
        <f t="shared" ca="1" si="11"/>
        <v>151709.36840008758</v>
      </c>
      <c r="M218" s="38">
        <f t="shared" ca="1" si="12"/>
        <v>153559.86620002869</v>
      </c>
      <c r="N218" s="39">
        <f t="shared" ca="1" si="13"/>
        <v>76.779933100014347</v>
      </c>
      <c r="P218" s="36">
        <v>3465</v>
      </c>
      <c r="Q218" s="36">
        <v>41839.499999998799</v>
      </c>
    </row>
    <row r="219" spans="8:17" x14ac:dyDescent="0.3">
      <c r="H219" s="45">
        <v>1</v>
      </c>
      <c r="I219" s="43" t="s">
        <v>174</v>
      </c>
      <c r="J219" s="25">
        <v>1988</v>
      </c>
      <c r="K219" s="36">
        <v>3692.9</v>
      </c>
      <c r="L219" s="38">
        <f t="shared" ca="1" si="11"/>
        <v>155410.36399996979</v>
      </c>
      <c r="M219" s="38">
        <f t="shared" ca="1" si="12"/>
        <v>154683.78840004373</v>
      </c>
      <c r="N219" s="39">
        <f t="shared" ca="1" si="13"/>
        <v>97.450786692027549</v>
      </c>
      <c r="P219" s="36">
        <v>3465.5</v>
      </c>
      <c r="Q219" s="36">
        <v>41987.349999985898</v>
      </c>
    </row>
    <row r="220" spans="8:17" x14ac:dyDescent="0.3">
      <c r="H220" s="45">
        <v>1</v>
      </c>
      <c r="I220" s="43" t="s">
        <v>175</v>
      </c>
      <c r="J220" s="25">
        <v>1988</v>
      </c>
      <c r="K220" s="36">
        <v>3690.98</v>
      </c>
      <c r="L220" s="38">
        <f t="shared" ca="1" si="11"/>
        <v>153957.21280011768</v>
      </c>
      <c r="M220" s="38">
        <f t="shared" ca="1" si="12"/>
        <v>152859.78000009619</v>
      </c>
      <c r="N220" s="39">
        <f t="shared" ca="1" si="13"/>
        <v>107.00184600006732</v>
      </c>
      <c r="P220" s="36">
        <v>3466</v>
      </c>
      <c r="Q220" s="36">
        <v>42135.199999973098</v>
      </c>
    </row>
    <row r="221" spans="8:17" x14ac:dyDescent="0.3">
      <c r="H221" s="45">
        <v>1</v>
      </c>
      <c r="I221" s="43" t="s">
        <v>176</v>
      </c>
      <c r="J221" s="25">
        <v>1988</v>
      </c>
      <c r="K221" s="36">
        <v>3688.08</v>
      </c>
      <c r="L221" s="38">
        <f t="shared" ca="1" si="11"/>
        <v>151762.3472000747</v>
      </c>
      <c r="M221" s="38">
        <f t="shared" ca="1" si="12"/>
        <v>150827.63590002386</v>
      </c>
      <c r="N221" s="39">
        <f t="shared" ca="1" si="13"/>
        <v>116.13727964301837</v>
      </c>
      <c r="P221" s="36">
        <v>3466.5</v>
      </c>
      <c r="Q221" s="36">
        <v>42283.049999960298</v>
      </c>
    </row>
    <row r="222" spans="8:17" x14ac:dyDescent="0.3">
      <c r="H222" s="45">
        <v>1</v>
      </c>
      <c r="I222" s="43" t="s">
        <v>177</v>
      </c>
      <c r="J222" s="25">
        <v>1988</v>
      </c>
      <c r="K222" s="36">
        <v>3685.61</v>
      </c>
      <c r="L222" s="38">
        <f t="shared" ca="1" si="11"/>
        <v>149892.92459997302</v>
      </c>
      <c r="M222" s="38">
        <f t="shared" ca="1" si="12"/>
        <v>149355.56209995854</v>
      </c>
      <c r="N222" s="39">
        <f t="shared" ca="1" si="13"/>
        <v>103.05533784897138</v>
      </c>
      <c r="P222" s="36">
        <v>3467</v>
      </c>
      <c r="Q222" s="36">
        <v>42430.899999947498</v>
      </c>
    </row>
    <row r="223" spans="8:17" x14ac:dyDescent="0.3">
      <c r="H223" s="45">
        <v>1</v>
      </c>
      <c r="I223" s="43" t="s">
        <v>178</v>
      </c>
      <c r="J223" s="25">
        <v>1988</v>
      </c>
      <c r="K223" s="36">
        <v>3684.19</v>
      </c>
      <c r="L223" s="38">
        <f t="shared" ca="1" si="11"/>
        <v>148818.19959994406</v>
      </c>
      <c r="M223" s="38">
        <f t="shared" ca="1" si="12"/>
        <v>148027.29179997789</v>
      </c>
      <c r="N223" s="39">
        <f t="shared" ca="1" si="13"/>
        <v>76.974191735988498</v>
      </c>
      <c r="P223" s="36">
        <v>3467.5</v>
      </c>
      <c r="Q223" s="36">
        <v>42578.749999934698</v>
      </c>
    </row>
    <row r="224" spans="8:17" x14ac:dyDescent="0.3">
      <c r="H224" s="45">
        <v>1</v>
      </c>
      <c r="I224" s="43" t="s">
        <v>179</v>
      </c>
      <c r="J224" s="25">
        <v>1988</v>
      </c>
      <c r="K224" s="36">
        <v>3682.1</v>
      </c>
      <c r="L224" s="38">
        <f t="shared" ca="1" si="11"/>
        <v>147236.38400001172</v>
      </c>
      <c r="M224" s="38">
        <f t="shared" ca="1" si="12"/>
        <v>146353.20399996568</v>
      </c>
      <c r="N224" s="39">
        <f t="shared" ca="1" si="13"/>
        <v>60.004813639985926</v>
      </c>
      <c r="P224" s="36">
        <v>3468</v>
      </c>
      <c r="Q224" s="36">
        <v>42726.599999921898</v>
      </c>
    </row>
    <row r="225" spans="8:17" x14ac:dyDescent="0.3">
      <c r="H225" s="45">
        <v>1</v>
      </c>
      <c r="I225" s="43" t="s">
        <v>180</v>
      </c>
      <c r="J225" s="25">
        <v>1988</v>
      </c>
      <c r="K225" s="36">
        <v>3679.76</v>
      </c>
      <c r="L225" s="38">
        <f t="shared" ca="1" si="11"/>
        <v>145470.02399991965</v>
      </c>
      <c r="M225" s="38">
        <f t="shared" ca="1" si="12"/>
        <v>144301.24499999592</v>
      </c>
      <c r="N225" s="39">
        <f t="shared" ca="1" si="13"/>
        <v>51.948448199998531</v>
      </c>
      <c r="P225" s="36">
        <v>3468.5</v>
      </c>
      <c r="Q225" s="36">
        <v>42874.449999909099</v>
      </c>
    </row>
    <row r="226" spans="8:17" x14ac:dyDescent="0.3">
      <c r="H226" s="45">
        <v>1</v>
      </c>
      <c r="I226" s="43" t="s">
        <v>170</v>
      </c>
      <c r="J226" s="25">
        <v>1989</v>
      </c>
      <c r="K226" s="36">
        <v>3676.59</v>
      </c>
      <c r="L226" s="38">
        <f t="shared" ca="1" si="11"/>
        <v>143132.46600007219</v>
      </c>
      <c r="M226" s="38">
        <f t="shared" ca="1" si="12"/>
        <v>142402.44000004209</v>
      </c>
      <c r="N226" s="39">
        <f t="shared" ca="1" si="13"/>
        <v>34.1765856000101</v>
      </c>
      <c r="P226" s="36">
        <v>3469</v>
      </c>
      <c r="Q226" s="36">
        <v>43022.299999896299</v>
      </c>
    </row>
    <row r="227" spans="8:17" x14ac:dyDescent="0.3">
      <c r="H227" s="45">
        <v>1</v>
      </c>
      <c r="I227" s="43" t="s">
        <v>171</v>
      </c>
      <c r="J227" s="25">
        <v>1989</v>
      </c>
      <c r="K227" s="36">
        <v>3674.61</v>
      </c>
      <c r="L227" s="38">
        <f t="shared" ca="1" si="11"/>
        <v>141672.41400001198</v>
      </c>
      <c r="M227" s="38">
        <f t="shared" ca="1" si="12"/>
        <v>141668.7270000116</v>
      </c>
      <c r="N227" s="39">
        <f t="shared" ca="1" si="13"/>
        <v>26.917058130002204</v>
      </c>
      <c r="P227" s="36">
        <v>3469.5</v>
      </c>
      <c r="Q227" s="36">
        <v>43170.149999883499</v>
      </c>
    </row>
    <row r="228" spans="8:17" x14ac:dyDescent="0.3">
      <c r="H228" s="45">
        <v>1</v>
      </c>
      <c r="I228" s="43" t="s">
        <v>172</v>
      </c>
      <c r="J228" s="25">
        <v>1989</v>
      </c>
      <c r="K228" s="36">
        <v>3674.6</v>
      </c>
      <c r="L228" s="38">
        <f t="shared" ca="1" si="11"/>
        <v>141665.04000001121</v>
      </c>
      <c r="M228" s="38">
        <f t="shared" ca="1" si="12"/>
        <v>142125.91500003007</v>
      </c>
      <c r="N228" s="39">
        <f t="shared" ca="1" si="13"/>
        <v>41.21651535000872</v>
      </c>
      <c r="P228" s="36">
        <v>3470</v>
      </c>
      <c r="Q228" s="36">
        <v>43318.000000117798</v>
      </c>
    </row>
    <row r="229" spans="8:17" x14ac:dyDescent="0.3">
      <c r="H229" s="45">
        <v>1</v>
      </c>
      <c r="I229" s="43" t="s">
        <v>173</v>
      </c>
      <c r="J229" s="25">
        <v>1989</v>
      </c>
      <c r="K229" s="36">
        <v>3675.85</v>
      </c>
      <c r="L229" s="38">
        <f t="shared" ca="1" si="11"/>
        <v>142586.79000004893</v>
      </c>
      <c r="M229" s="38">
        <f t="shared" ca="1" si="12"/>
        <v>143320.50300007919</v>
      </c>
      <c r="N229" s="39">
        <f t="shared" ca="1" si="13"/>
        <v>54.461791140030094</v>
      </c>
      <c r="P229" s="36">
        <v>3470.5</v>
      </c>
      <c r="Q229" s="36">
        <v>43465.850000104903</v>
      </c>
    </row>
    <row r="230" spans="8:17" x14ac:dyDescent="0.3">
      <c r="H230" s="45">
        <v>1</v>
      </c>
      <c r="I230" s="43" t="s">
        <v>164</v>
      </c>
      <c r="J230" s="25">
        <v>1989</v>
      </c>
      <c r="K230" s="36">
        <v>3677.84</v>
      </c>
      <c r="L230" s="38">
        <f t="shared" ca="1" si="11"/>
        <v>144054.21600010945</v>
      </c>
      <c r="M230" s="38">
        <f t="shared" ca="1" si="12"/>
        <v>143991.53700010688</v>
      </c>
      <c r="N230" s="39">
        <f t="shared" ca="1" si="13"/>
        <v>71.995768500053444</v>
      </c>
      <c r="P230" s="36">
        <v>3471</v>
      </c>
      <c r="Q230" s="36">
        <v>43613.700000092103</v>
      </c>
    </row>
    <row r="231" spans="8:17" x14ac:dyDescent="0.3">
      <c r="H231" s="45">
        <v>1</v>
      </c>
      <c r="I231" s="43" t="s">
        <v>174</v>
      </c>
      <c r="J231" s="25">
        <v>1989</v>
      </c>
      <c r="K231" s="36">
        <v>3677.67</v>
      </c>
      <c r="L231" s="38">
        <f t="shared" ca="1" si="11"/>
        <v>143928.85800010432</v>
      </c>
      <c r="M231" s="38">
        <f t="shared" ca="1" si="12"/>
        <v>142424.56200004276</v>
      </c>
      <c r="N231" s="39">
        <f t="shared" ca="1" si="13"/>
        <v>89.72747406002695</v>
      </c>
      <c r="P231" s="36">
        <v>3471.5</v>
      </c>
      <c r="Q231" s="36">
        <v>43761.550000079304</v>
      </c>
    </row>
    <row r="232" spans="8:17" x14ac:dyDescent="0.3">
      <c r="H232" s="45">
        <v>1</v>
      </c>
      <c r="I232" s="43" t="s">
        <v>175</v>
      </c>
      <c r="J232" s="25">
        <v>1989</v>
      </c>
      <c r="K232" s="36">
        <v>3673.59</v>
      </c>
      <c r="L232" s="38">
        <f t="shared" ca="1" si="11"/>
        <v>140920.2659999812</v>
      </c>
      <c r="M232" s="38">
        <f t="shared" ca="1" si="12"/>
        <v>139508.14500004705</v>
      </c>
      <c r="N232" s="39">
        <f t="shared" ca="1" si="13"/>
        <v>97.655701500032933</v>
      </c>
      <c r="P232" s="36">
        <v>3472</v>
      </c>
      <c r="Q232" s="36">
        <v>43909.400000066496</v>
      </c>
    </row>
    <row r="233" spans="8:17" x14ac:dyDescent="0.3">
      <c r="H233" s="45">
        <v>1</v>
      </c>
      <c r="I233" s="43" t="s">
        <v>176</v>
      </c>
      <c r="J233" s="25">
        <v>1989</v>
      </c>
      <c r="K233" s="36">
        <v>3669.76</v>
      </c>
      <c r="L233" s="38">
        <f t="shared" ca="1" si="11"/>
        <v>138096.0240001129</v>
      </c>
      <c r="M233" s="38">
        <f t="shared" ca="1" si="12"/>
        <v>136414.75200004363</v>
      </c>
      <c r="N233" s="39">
        <f t="shared" ca="1" si="13"/>
        <v>105.0393590400336</v>
      </c>
      <c r="P233" s="36">
        <v>3472.5</v>
      </c>
      <c r="Q233" s="36">
        <v>44057.250000053697</v>
      </c>
    </row>
    <row r="234" spans="8:17" x14ac:dyDescent="0.3">
      <c r="H234" s="45">
        <v>1</v>
      </c>
      <c r="I234" s="43" t="s">
        <v>177</v>
      </c>
      <c r="J234" s="25">
        <v>1989</v>
      </c>
      <c r="K234" s="36">
        <v>3665.2</v>
      </c>
      <c r="L234" s="38">
        <f t="shared" ca="1" si="11"/>
        <v>134733.47999997437</v>
      </c>
      <c r="M234" s="38">
        <f t="shared" ca="1" si="12"/>
        <v>134084.56799994782</v>
      </c>
      <c r="N234" s="39">
        <f t="shared" ca="1" si="13"/>
        <v>92.51835191996399</v>
      </c>
      <c r="P234" s="36">
        <v>3473</v>
      </c>
      <c r="Q234" s="36">
        <v>44205.100000040897</v>
      </c>
    </row>
    <row r="235" spans="8:17" x14ac:dyDescent="0.3">
      <c r="H235" s="45">
        <v>1</v>
      </c>
      <c r="I235" s="43" t="s">
        <v>178</v>
      </c>
      <c r="J235" s="25">
        <v>1989</v>
      </c>
      <c r="K235" s="36">
        <v>3663.44</v>
      </c>
      <c r="L235" s="38">
        <f t="shared" ca="1" si="11"/>
        <v>133435.65599992126</v>
      </c>
      <c r="M235" s="38">
        <f t="shared" ca="1" si="12"/>
        <v>132661.38600001321</v>
      </c>
      <c r="N235" s="39">
        <f t="shared" ca="1" si="13"/>
        <v>68.983920720006878</v>
      </c>
      <c r="P235" s="36">
        <v>3473.5</v>
      </c>
      <c r="Q235" s="36">
        <v>44352.950000028097</v>
      </c>
    </row>
    <row r="236" spans="8:17" x14ac:dyDescent="0.3">
      <c r="H236" s="45">
        <v>1</v>
      </c>
      <c r="I236" s="43" t="s">
        <v>179</v>
      </c>
      <c r="J236" s="25">
        <v>1989</v>
      </c>
      <c r="K236" s="36">
        <v>3661.34</v>
      </c>
      <c r="L236" s="38">
        <f t="shared" ca="1" si="11"/>
        <v>131887.11600010516</v>
      </c>
      <c r="M236" s="38">
        <f t="shared" ca="1" si="12"/>
        <v>130898.52320010494</v>
      </c>
      <c r="N236" s="39">
        <f t="shared" ca="1" si="13"/>
        <v>53.668394512043022</v>
      </c>
      <c r="P236" s="36">
        <v>3474</v>
      </c>
      <c r="Q236" s="36">
        <v>44500.800000015297</v>
      </c>
    </row>
    <row r="237" spans="8:17" x14ac:dyDescent="0.3">
      <c r="H237" s="45">
        <v>1</v>
      </c>
      <c r="I237" s="43" t="s">
        <v>180</v>
      </c>
      <c r="J237" s="25">
        <v>1989</v>
      </c>
      <c r="K237" s="36">
        <v>3658.46</v>
      </c>
      <c r="L237" s="38">
        <f t="shared" ca="1" si="11"/>
        <v>129909.93040010473</v>
      </c>
      <c r="M237" s="38">
        <f t="shared" ca="1" si="12"/>
        <v>128991.51320009516</v>
      </c>
      <c r="N237" s="39">
        <f t="shared" ca="1" si="13"/>
        <v>46.43694475203425</v>
      </c>
      <c r="P237" s="36">
        <v>3474.5</v>
      </c>
      <c r="Q237" s="36">
        <v>44648.650000002497</v>
      </c>
    </row>
    <row r="238" spans="8:17" x14ac:dyDescent="0.3">
      <c r="H238" s="45">
        <v>1</v>
      </c>
      <c r="I238" s="43" t="s">
        <v>170</v>
      </c>
      <c r="J238" s="25">
        <v>1990</v>
      </c>
      <c r="K238" s="36">
        <v>3655.6</v>
      </c>
      <c r="L238" s="38">
        <f t="shared" ca="1" si="11"/>
        <v>128073.09600008558</v>
      </c>
      <c r="M238" s="38">
        <f t="shared" ca="1" si="12"/>
        <v>127292.76340006059</v>
      </c>
      <c r="N238" s="39">
        <f t="shared" ca="1" si="13"/>
        <v>30.550263216014539</v>
      </c>
      <c r="P238" s="36">
        <v>3475</v>
      </c>
      <c r="Q238" s="36">
        <v>44796.499999989697</v>
      </c>
    </row>
    <row r="239" spans="8:17" x14ac:dyDescent="0.3">
      <c r="H239" s="45">
        <v>1</v>
      </c>
      <c r="I239" s="43" t="s">
        <v>171</v>
      </c>
      <c r="J239" s="25">
        <v>1990</v>
      </c>
      <c r="K239" s="36">
        <v>3653.17</v>
      </c>
      <c r="L239" s="38">
        <f t="shared" ca="1" si="11"/>
        <v>126512.4308000356</v>
      </c>
      <c r="M239" s="38">
        <f t="shared" ca="1" si="12"/>
        <v>125825.22400000272</v>
      </c>
      <c r="N239" s="39">
        <f t="shared" ca="1" si="13"/>
        <v>23.906792560000518</v>
      </c>
      <c r="P239" s="36">
        <v>3475.5</v>
      </c>
      <c r="Q239" s="36">
        <v>44944.349999976897</v>
      </c>
    </row>
    <row r="240" spans="8:17" x14ac:dyDescent="0.3">
      <c r="H240" s="45">
        <v>1</v>
      </c>
      <c r="I240" s="43" t="s">
        <v>172</v>
      </c>
      <c r="J240" s="25">
        <v>1990</v>
      </c>
      <c r="K240" s="36">
        <v>3651.03</v>
      </c>
      <c r="L240" s="38">
        <f t="shared" ca="1" si="11"/>
        <v>125138.01719996985</v>
      </c>
      <c r="M240" s="38">
        <f t="shared" ca="1" si="12"/>
        <v>124649.90489999158</v>
      </c>
      <c r="N240" s="39">
        <f t="shared" ca="1" si="13"/>
        <v>36.148472420997557</v>
      </c>
      <c r="P240" s="36">
        <v>3476</v>
      </c>
      <c r="Q240" s="36">
        <v>45092.199999964003</v>
      </c>
    </row>
    <row r="241" spans="8:17" x14ac:dyDescent="0.3">
      <c r="H241" s="45">
        <v>1</v>
      </c>
      <c r="I241" s="43" t="s">
        <v>173</v>
      </c>
      <c r="J241" s="25">
        <v>1990</v>
      </c>
      <c r="K241" s="36">
        <v>3649.51</v>
      </c>
      <c r="L241" s="38">
        <f t="shared" ca="1" si="11"/>
        <v>124161.79260001332</v>
      </c>
      <c r="M241" s="38">
        <f t="shared" ca="1" si="12"/>
        <v>123930.58400005335</v>
      </c>
      <c r="N241" s="39">
        <f t="shared" ca="1" si="13"/>
        <v>47.093621920020276</v>
      </c>
      <c r="P241" s="36">
        <v>3476.5</v>
      </c>
      <c r="Q241" s="36">
        <v>45240.049999951203</v>
      </c>
    </row>
    <row r="242" spans="8:17" x14ac:dyDescent="0.3">
      <c r="H242" s="45">
        <v>1</v>
      </c>
      <c r="I242" s="43" t="s">
        <v>164</v>
      </c>
      <c r="J242" s="25">
        <v>1990</v>
      </c>
      <c r="K242" s="36">
        <v>3648.79</v>
      </c>
      <c r="L242" s="38">
        <f t="shared" ca="1" si="11"/>
        <v>123699.37540009338</v>
      </c>
      <c r="M242" s="38">
        <f t="shared" ca="1" si="12"/>
        <v>124251.70900001796</v>
      </c>
      <c r="N242" s="39">
        <f t="shared" ca="1" si="13"/>
        <v>62.125854500008977</v>
      </c>
      <c r="P242" s="36">
        <v>3477</v>
      </c>
      <c r="Q242" s="36">
        <v>45387.899999938403</v>
      </c>
    </row>
    <row r="243" spans="8:17" x14ac:dyDescent="0.3">
      <c r="H243" s="45">
        <v>1</v>
      </c>
      <c r="I243" s="43" t="s">
        <v>174</v>
      </c>
      <c r="J243" s="25">
        <v>1990</v>
      </c>
      <c r="K243" s="36">
        <v>3650.51</v>
      </c>
      <c r="L243" s="38">
        <f t="shared" ca="1" si="11"/>
        <v>124804.04259994254</v>
      </c>
      <c r="M243" s="38">
        <f t="shared" ca="1" si="12"/>
        <v>123776.44349994184</v>
      </c>
      <c r="N243" s="39">
        <f t="shared" ca="1" si="13"/>
        <v>77.979159404963355</v>
      </c>
      <c r="P243" s="36">
        <v>3477.5</v>
      </c>
      <c r="Q243" s="36">
        <v>45535.749999925603</v>
      </c>
    </row>
    <row r="244" spans="8:17" x14ac:dyDescent="0.3">
      <c r="H244" s="45">
        <v>1</v>
      </c>
      <c r="I244" s="43" t="s">
        <v>175</v>
      </c>
      <c r="J244" s="25">
        <v>1990</v>
      </c>
      <c r="K244" s="36">
        <v>3647.31</v>
      </c>
      <c r="L244" s="38">
        <f t="shared" ca="1" si="11"/>
        <v>122748.84439994115</v>
      </c>
      <c r="M244" s="38">
        <f t="shared" ca="1" si="12"/>
        <v>120741.81439994345</v>
      </c>
      <c r="N244" s="39">
        <f t="shared" ca="1" si="13"/>
        <v>84.519270079960407</v>
      </c>
      <c r="P244" s="36">
        <v>3478</v>
      </c>
      <c r="Q244" s="36">
        <v>45683.599999912803</v>
      </c>
    </row>
    <row r="245" spans="8:17" x14ac:dyDescent="0.3">
      <c r="H245" s="45">
        <v>1</v>
      </c>
      <c r="I245" s="43" t="s">
        <v>176</v>
      </c>
      <c r="J245" s="25">
        <v>1990</v>
      </c>
      <c r="K245" s="36">
        <v>3641.06</v>
      </c>
      <c r="L245" s="38">
        <f t="shared" ca="1" si="11"/>
        <v>118734.78439994575</v>
      </c>
      <c r="M245" s="38">
        <f t="shared" ca="1" si="12"/>
        <v>117669.92150002276</v>
      </c>
      <c r="N245" s="39">
        <f t="shared" ca="1" si="13"/>
        <v>90.605839555017525</v>
      </c>
      <c r="P245" s="36">
        <v>3478.5</v>
      </c>
      <c r="Q245" s="36">
        <v>45831.449999900004</v>
      </c>
    </row>
    <row r="246" spans="8:17" x14ac:dyDescent="0.3">
      <c r="H246" s="45">
        <v>1</v>
      </c>
      <c r="I246" s="43" t="s">
        <v>177</v>
      </c>
      <c r="J246" s="25">
        <v>1990</v>
      </c>
      <c r="K246" s="36">
        <v>3637.61</v>
      </c>
      <c r="L246" s="38">
        <f t="shared" ca="1" si="11"/>
        <v>116605.05860009976</v>
      </c>
      <c r="M246" s="38">
        <f t="shared" ca="1" si="12"/>
        <v>116538.37110010174</v>
      </c>
      <c r="N246" s="39">
        <f t="shared" ca="1" si="13"/>
        <v>80.411476059070196</v>
      </c>
      <c r="P246" s="36">
        <v>3479</v>
      </c>
      <c r="Q246" s="36">
        <v>45979.299999887196</v>
      </c>
    </row>
    <row r="247" spans="8:17" x14ac:dyDescent="0.3">
      <c r="H247" s="45">
        <v>1</v>
      </c>
      <c r="I247" s="43" t="s">
        <v>178</v>
      </c>
      <c r="J247" s="25">
        <v>1990</v>
      </c>
      <c r="K247" s="36">
        <v>3637.39</v>
      </c>
      <c r="L247" s="38">
        <f t="shared" ca="1" si="11"/>
        <v>116471.68360010372</v>
      </c>
      <c r="M247" s="38">
        <f t="shared" ca="1" si="12"/>
        <v>116123.09060004517</v>
      </c>
      <c r="N247" s="39">
        <f t="shared" ca="1" si="13"/>
        <v>60.38400711202349</v>
      </c>
      <c r="P247" s="36">
        <v>3479.5</v>
      </c>
      <c r="Q247" s="36">
        <v>46127.150000121503</v>
      </c>
    </row>
    <row r="248" spans="8:17" x14ac:dyDescent="0.3">
      <c r="H248" s="45">
        <v>1</v>
      </c>
      <c r="I248" s="43" t="s">
        <v>179</v>
      </c>
      <c r="J248" s="25">
        <v>1990</v>
      </c>
      <c r="K248" s="36">
        <v>3636.24</v>
      </c>
      <c r="L248" s="38">
        <f t="shared" ca="1" si="11"/>
        <v>115774.49759998661</v>
      </c>
      <c r="M248" s="38">
        <f t="shared" ca="1" si="12"/>
        <v>114937.87139996642</v>
      </c>
      <c r="N248" s="39">
        <f t="shared" ca="1" si="13"/>
        <v>47.124527273986224</v>
      </c>
      <c r="P248" s="36">
        <v>3480</v>
      </c>
      <c r="Q248" s="36">
        <v>46275.000000108703</v>
      </c>
    </row>
    <row r="249" spans="8:17" x14ac:dyDescent="0.3">
      <c r="H249" s="45">
        <v>1</v>
      </c>
      <c r="I249" s="43" t="s">
        <v>180</v>
      </c>
      <c r="J249" s="25">
        <v>1990</v>
      </c>
      <c r="K249" s="36">
        <v>3633.48</v>
      </c>
      <c r="L249" s="38">
        <f t="shared" ca="1" si="11"/>
        <v>114101.24519994622</v>
      </c>
      <c r="M249" s="38">
        <f t="shared" ca="1" si="12"/>
        <v>113261.58989996021</v>
      </c>
      <c r="N249" s="39">
        <f t="shared" ca="1" si="13"/>
        <v>40.77417236398567</v>
      </c>
      <c r="P249" s="36">
        <v>3480.5</v>
      </c>
      <c r="Q249" s="36">
        <v>46427.769999948003</v>
      </c>
    </row>
    <row r="250" spans="8:17" x14ac:dyDescent="0.3">
      <c r="H250" s="45">
        <v>1</v>
      </c>
      <c r="I250" s="43" t="s">
        <v>170</v>
      </c>
      <c r="J250" s="25">
        <v>1991</v>
      </c>
      <c r="K250" s="36">
        <v>3630.71</v>
      </c>
      <c r="L250" s="38">
        <f t="shared" ca="1" si="11"/>
        <v>112421.93459997419</v>
      </c>
      <c r="M250" s="38">
        <f t="shared" ca="1" si="12"/>
        <v>111903.59229997091</v>
      </c>
      <c r="N250" s="39">
        <f t="shared" ca="1" si="13"/>
        <v>26.85686215199302</v>
      </c>
      <c r="P250" s="36">
        <v>3481</v>
      </c>
      <c r="Q250" s="36">
        <v>46580.549999895098</v>
      </c>
    </row>
    <row r="251" spans="8:17" x14ac:dyDescent="0.3">
      <c r="H251" s="45">
        <v>1</v>
      </c>
      <c r="I251" s="43" t="s">
        <v>171</v>
      </c>
      <c r="J251" s="25">
        <v>1991</v>
      </c>
      <c r="K251" s="36">
        <v>3629</v>
      </c>
      <c r="L251" s="38">
        <f t="shared" ca="1" si="11"/>
        <v>111385.24999996764</v>
      </c>
      <c r="M251" s="38">
        <f t="shared" ca="1" si="12"/>
        <v>111006.34249999758</v>
      </c>
      <c r="N251" s="39">
        <f t="shared" ca="1" si="13"/>
        <v>21.091205074999539</v>
      </c>
      <c r="P251" s="36">
        <v>3481.5</v>
      </c>
      <c r="Q251" s="36">
        <v>46733.319999981599</v>
      </c>
    </row>
    <row r="252" spans="8:17" x14ac:dyDescent="0.3">
      <c r="H252" s="45">
        <v>1</v>
      </c>
      <c r="I252" s="43" t="s">
        <v>172</v>
      </c>
      <c r="J252" s="25">
        <v>1991</v>
      </c>
      <c r="K252" s="36">
        <v>3627.75</v>
      </c>
      <c r="L252" s="38">
        <f t="shared" ca="1" si="11"/>
        <v>110627.43500002753</v>
      </c>
      <c r="M252" s="38">
        <f t="shared" ca="1" si="12"/>
        <v>110584.99680003873</v>
      </c>
      <c r="N252" s="39">
        <f t="shared" ca="1" si="13"/>
        <v>32.069649072011231</v>
      </c>
      <c r="P252" s="36">
        <v>3482</v>
      </c>
      <c r="Q252" s="36">
        <v>46886.0999999286</v>
      </c>
    </row>
    <row r="253" spans="8:17" x14ac:dyDescent="0.3">
      <c r="H253" s="45">
        <v>1</v>
      </c>
      <c r="I253" s="43" t="s">
        <v>173</v>
      </c>
      <c r="J253" s="25">
        <v>1991</v>
      </c>
      <c r="K253" s="36">
        <v>3627.61</v>
      </c>
      <c r="L253" s="38">
        <f t="shared" ca="1" si="11"/>
        <v>110542.55860004993</v>
      </c>
      <c r="M253" s="38">
        <f t="shared" ca="1" si="12"/>
        <v>111964.21529999725</v>
      </c>
      <c r="N253" s="39">
        <f t="shared" ca="1" si="13"/>
        <v>42.546401813998955</v>
      </c>
      <c r="P253" s="36">
        <v>3482.5</v>
      </c>
      <c r="Q253" s="36">
        <v>47038.8700000151</v>
      </c>
    </row>
    <row r="254" spans="8:17" x14ac:dyDescent="0.3">
      <c r="H254" s="45">
        <v>1</v>
      </c>
      <c r="I254" s="43" t="s">
        <v>164</v>
      </c>
      <c r="J254" s="25">
        <v>1991</v>
      </c>
      <c r="K254" s="36">
        <v>3632.3</v>
      </c>
      <c r="L254" s="38">
        <f t="shared" ca="1" si="11"/>
        <v>113385.87199994456</v>
      </c>
      <c r="M254" s="38">
        <f t="shared" ca="1" si="12"/>
        <v>115422.873399982</v>
      </c>
      <c r="N254" s="39">
        <f t="shared" ca="1" si="13"/>
        <v>57.711436699990998</v>
      </c>
      <c r="P254" s="36">
        <v>3483</v>
      </c>
      <c r="Q254" s="36">
        <v>47191.649999962101</v>
      </c>
    </row>
    <row r="255" spans="8:17" x14ac:dyDescent="0.3">
      <c r="H255" s="45">
        <v>1</v>
      </c>
      <c r="I255" s="43" t="s">
        <v>174</v>
      </c>
      <c r="J255" s="25">
        <v>1991</v>
      </c>
      <c r="K255" s="36">
        <v>3639.02</v>
      </c>
      <c r="L255" s="38">
        <f t="shared" ca="1" si="11"/>
        <v>117459.87480001943</v>
      </c>
      <c r="M255" s="38">
        <f t="shared" ca="1" si="12"/>
        <v>116420.15409997944</v>
      </c>
      <c r="N255" s="39">
        <f t="shared" ca="1" si="13"/>
        <v>73.344697082987039</v>
      </c>
      <c r="P255" s="36">
        <v>3483.5</v>
      </c>
      <c r="Q255" s="36">
        <v>47344.420000048602</v>
      </c>
    </row>
    <row r="256" spans="8:17" x14ac:dyDescent="0.3">
      <c r="H256" s="45">
        <v>1</v>
      </c>
      <c r="I256" s="43" t="s">
        <v>175</v>
      </c>
      <c r="J256" s="25">
        <v>1991</v>
      </c>
      <c r="K256" s="36">
        <v>3635.59</v>
      </c>
      <c r="L256" s="38">
        <f t="shared" ca="1" si="11"/>
        <v>115380.43339993944</v>
      </c>
      <c r="M256" s="38">
        <f t="shared" ca="1" si="12"/>
        <v>114055.77809994679</v>
      </c>
      <c r="N256" s="39">
        <f t="shared" ca="1" si="13"/>
        <v>79.839044669962746</v>
      </c>
      <c r="P256" s="36">
        <v>3484</v>
      </c>
      <c r="Q256" s="36">
        <v>47497.199999995697</v>
      </c>
    </row>
    <row r="257" spans="8:17" x14ac:dyDescent="0.3">
      <c r="H257" s="45">
        <v>1</v>
      </c>
      <c r="I257" s="43" t="s">
        <v>176</v>
      </c>
      <c r="J257" s="25">
        <v>1991</v>
      </c>
      <c r="K257" s="36">
        <v>3631.22</v>
      </c>
      <c r="L257" s="38">
        <f t="shared" ca="1" si="11"/>
        <v>112731.12279995414</v>
      </c>
      <c r="M257" s="38">
        <f t="shared" ca="1" si="12"/>
        <v>111942.99699999101</v>
      </c>
      <c r="N257" s="39">
        <f t="shared" ca="1" si="13"/>
        <v>86.196107689993084</v>
      </c>
      <c r="P257" s="36">
        <v>3484.5</v>
      </c>
      <c r="Q257" s="36">
        <v>47649.970000082103</v>
      </c>
    </row>
    <row r="258" spans="8:17" x14ac:dyDescent="0.3">
      <c r="H258" s="45">
        <v>1</v>
      </c>
      <c r="I258" s="43" t="s">
        <v>177</v>
      </c>
      <c r="J258" s="25">
        <v>1991</v>
      </c>
      <c r="K258" s="36">
        <v>3628.62</v>
      </c>
      <c r="L258" s="38">
        <f t="shared" ca="1" si="11"/>
        <v>111154.87120002788</v>
      </c>
      <c r="M258" s="38">
        <f t="shared" ca="1" si="12"/>
        <v>110736.55940003193</v>
      </c>
      <c r="N258" s="39">
        <f t="shared" ca="1" si="13"/>
        <v>76.408225986022018</v>
      </c>
      <c r="P258" s="36">
        <v>3485</v>
      </c>
      <c r="Q258" s="36">
        <v>47802.750000029198</v>
      </c>
    </row>
    <row r="259" spans="8:17" x14ac:dyDescent="0.3">
      <c r="H259" s="45">
        <v>1</v>
      </c>
      <c r="I259" s="43" t="s">
        <v>178</v>
      </c>
      <c r="J259" s="25">
        <v>1991</v>
      </c>
      <c r="K259" s="36">
        <v>3627.24</v>
      </c>
      <c r="L259" s="38">
        <f t="shared" ca="1" si="11"/>
        <v>110318.24760003597</v>
      </c>
      <c r="M259" s="38">
        <f t="shared" ca="1" si="12"/>
        <v>110121.21550005453</v>
      </c>
      <c r="N259" s="39">
        <f t="shared" ca="1" si="13"/>
        <v>57.263032060028358</v>
      </c>
      <c r="P259" s="36">
        <v>3485.5</v>
      </c>
      <c r="Q259" s="36">
        <v>47955.520000115699</v>
      </c>
    </row>
    <row r="260" spans="8:17" x14ac:dyDescent="0.3">
      <c r="H260" s="45">
        <v>1</v>
      </c>
      <c r="I260" s="43" t="s">
        <v>179</v>
      </c>
      <c r="J260" s="25">
        <v>1991</v>
      </c>
      <c r="K260" s="36">
        <v>3626.59</v>
      </c>
      <c r="L260" s="38">
        <f t="shared" ca="1" si="11"/>
        <v>109924.18340007309</v>
      </c>
      <c r="M260" s="38">
        <f t="shared" ca="1" si="12"/>
        <v>109305.8081999846</v>
      </c>
      <c r="N260" s="39">
        <f t="shared" ca="1" si="13"/>
        <v>44.815381361993687</v>
      </c>
      <c r="P260" s="36">
        <v>3486</v>
      </c>
      <c r="Q260" s="36">
        <v>48108.3000000627</v>
      </c>
    </row>
    <row r="261" spans="8:17" x14ac:dyDescent="0.3">
      <c r="H261" s="45">
        <v>1</v>
      </c>
      <c r="I261" s="43" t="s">
        <v>180</v>
      </c>
      <c r="J261" s="25">
        <v>1991</v>
      </c>
      <c r="K261" s="36">
        <v>3624.55</v>
      </c>
      <c r="L261" s="38">
        <f t="shared" ca="1" si="11"/>
        <v>108687.43299989612</v>
      </c>
      <c r="M261" s="38">
        <f t="shared" ca="1" si="12"/>
        <v>107690.15269990335</v>
      </c>
      <c r="N261" s="39">
        <f t="shared" ca="1" si="13"/>
        <v>38.768454971965205</v>
      </c>
      <c r="P261" s="36">
        <v>3486.5</v>
      </c>
      <c r="Q261" s="36">
        <v>48261.069999902102</v>
      </c>
    </row>
    <row r="262" spans="8:17" x14ac:dyDescent="0.3">
      <c r="H262" s="45">
        <v>1</v>
      </c>
      <c r="I262" s="43" t="s">
        <v>170</v>
      </c>
      <c r="J262" s="25">
        <v>1992</v>
      </c>
      <c r="K262" s="36">
        <v>3621.26</v>
      </c>
      <c r="L262" s="38">
        <f t="shared" ca="1" si="11"/>
        <v>106692.87239991059</v>
      </c>
      <c r="M262" s="38">
        <f t="shared" ca="1" si="12"/>
        <v>106266.13269990974</v>
      </c>
      <c r="N262" s="39">
        <f t="shared" ca="1" si="13"/>
        <v>25.503871847978335</v>
      </c>
      <c r="P262" s="36">
        <v>3487</v>
      </c>
      <c r="Q262" s="36">
        <v>48413.850000096201</v>
      </c>
    </row>
    <row r="263" spans="8:17" x14ac:dyDescent="0.3">
      <c r="H263" s="45">
        <v>1</v>
      </c>
      <c r="I263" s="43" t="s">
        <v>171</v>
      </c>
      <c r="J263" s="25">
        <v>1992</v>
      </c>
      <c r="K263" s="36">
        <v>3619.83</v>
      </c>
      <c r="L263" s="38">
        <f t="shared" ca="1" si="11"/>
        <v>105839.39299990889</v>
      </c>
      <c r="M263" s="38">
        <f t="shared" ca="1" si="12"/>
        <v>105723.43099992222</v>
      </c>
      <c r="N263" s="39">
        <f t="shared" ca="1" si="13"/>
        <v>20.087451889985221</v>
      </c>
      <c r="P263" s="36">
        <v>3487.5</v>
      </c>
      <c r="Q263" s="36">
        <v>48566.619999935603</v>
      </c>
    </row>
    <row r="264" spans="8:17" x14ac:dyDescent="0.3">
      <c r="H264" s="45">
        <v>1</v>
      </c>
      <c r="I264" s="43" t="s">
        <v>172</v>
      </c>
      <c r="J264" s="25">
        <v>1992</v>
      </c>
      <c r="K264" s="36">
        <v>3619.39</v>
      </c>
      <c r="L264" s="38">
        <f t="shared" ca="1" si="11"/>
        <v>105607.46899993555</v>
      </c>
      <c r="M264" s="38">
        <f t="shared" ca="1" si="12"/>
        <v>106195.63869993179</v>
      </c>
      <c r="N264" s="39">
        <f t="shared" ca="1" si="13"/>
        <v>30.796735222980217</v>
      </c>
      <c r="P264" s="36">
        <v>3488</v>
      </c>
      <c r="Q264" s="36">
        <v>48719.399999882698</v>
      </c>
    </row>
    <row r="265" spans="8:17" x14ac:dyDescent="0.3">
      <c r="H265" s="45">
        <v>1</v>
      </c>
      <c r="I265" s="43" t="s">
        <v>173</v>
      </c>
      <c r="J265" s="25">
        <v>1992</v>
      </c>
      <c r="K265" s="36">
        <v>3621.41</v>
      </c>
      <c r="L265" s="38">
        <f t="shared" ca="1" si="11"/>
        <v>106783.80839992804</v>
      </c>
      <c r="M265" s="38">
        <f t="shared" ca="1" si="12"/>
        <v>109608.93409994955</v>
      </c>
      <c r="N265" s="39">
        <f t="shared" ca="1" si="13"/>
        <v>41.651394957980827</v>
      </c>
      <c r="P265" s="36">
        <v>3488.5</v>
      </c>
      <c r="Q265" s="36">
        <v>48872.169999969097</v>
      </c>
    </row>
    <row r="266" spans="8:17" x14ac:dyDescent="0.3">
      <c r="H266" s="45">
        <v>1</v>
      </c>
      <c r="I266" s="43" t="s">
        <v>164</v>
      </c>
      <c r="J266" s="25">
        <v>1992</v>
      </c>
      <c r="K266" s="36">
        <v>3630.73</v>
      </c>
      <c r="L266" s="38">
        <f t="shared" ref="L266:L329" ca="1" si="14">FORECAST(K266,OFFSET($Q$28:$Q$712,MATCH(K266,$P$28:$P$712,1)-1,0,2), OFFSET($P$28:$P$712,MATCH(K266,$P$28:$P$712,1)-1,0,2))</f>
        <v>112434.05979997106</v>
      </c>
      <c r="M266" s="38">
        <f t="shared" ca="1" si="12"/>
        <v>113346.46609999996</v>
      </c>
      <c r="N266" s="39">
        <f t="shared" ca="1" si="13"/>
        <v>56.673233049999979</v>
      </c>
      <c r="P266" s="36">
        <v>3489</v>
      </c>
      <c r="Q266" s="36">
        <v>49024.9499999162</v>
      </c>
    </row>
    <row r="267" spans="8:17" x14ac:dyDescent="0.3">
      <c r="H267" s="45">
        <v>1</v>
      </c>
      <c r="I267" s="43" t="s">
        <v>174</v>
      </c>
      <c r="J267" s="25">
        <v>1992</v>
      </c>
      <c r="K267" s="36">
        <v>3633.74</v>
      </c>
      <c r="L267" s="38">
        <f t="shared" ca="1" si="14"/>
        <v>114258.87240002886</v>
      </c>
      <c r="M267" s="38">
        <f t="shared" ref="M267:M330" ca="1" si="15">(L267+L268)/2</f>
        <v>113288.87140001508</v>
      </c>
      <c r="N267" s="39">
        <f t="shared" ref="N267:N330" ca="1" si="16">VLOOKUP(I267,$P$10:$Q$21,2,FALSE)*M267/1000</f>
        <v>71.371988982009498</v>
      </c>
      <c r="P267" s="36">
        <v>3489.5</v>
      </c>
      <c r="Q267" s="36">
        <v>49177.720000002701</v>
      </c>
    </row>
    <row r="268" spans="8:17" x14ac:dyDescent="0.3">
      <c r="H268" s="45">
        <v>1</v>
      </c>
      <c r="I268" s="43" t="s">
        <v>175</v>
      </c>
      <c r="J268" s="25">
        <v>1992</v>
      </c>
      <c r="K268" s="36">
        <v>3630.54</v>
      </c>
      <c r="L268" s="38">
        <f t="shared" ca="1" si="14"/>
        <v>112318.87040000129</v>
      </c>
      <c r="M268" s="38">
        <f t="shared" ca="1" si="15"/>
        <v>110991.18440002378</v>
      </c>
      <c r="N268" s="39">
        <f t="shared" ca="1" si="16"/>
        <v>77.693829080016641</v>
      </c>
      <c r="P268" s="36">
        <v>3490</v>
      </c>
      <c r="Q268" s="36">
        <v>49330.499999949701</v>
      </c>
    </row>
    <row r="269" spans="8:17" x14ac:dyDescent="0.3">
      <c r="H269" s="45">
        <v>1</v>
      </c>
      <c r="I269" s="43" t="s">
        <v>176</v>
      </c>
      <c r="J269" s="25">
        <v>1992</v>
      </c>
      <c r="K269" s="36">
        <v>3626.16</v>
      </c>
      <c r="L269" s="38">
        <f t="shared" ca="1" si="14"/>
        <v>109663.49840004626</v>
      </c>
      <c r="M269" s="38">
        <f t="shared" ca="1" si="15"/>
        <v>108708.65540006442</v>
      </c>
      <c r="N269" s="39">
        <f t="shared" ca="1" si="16"/>
        <v>83.705664658049599</v>
      </c>
      <c r="P269" s="36">
        <v>3490.5</v>
      </c>
      <c r="Q269" s="36">
        <v>49483.270000036202</v>
      </c>
    </row>
    <row r="270" spans="8:17" x14ac:dyDescent="0.3">
      <c r="H270" s="45">
        <v>1</v>
      </c>
      <c r="I270" s="43" t="s">
        <v>177</v>
      </c>
      <c r="J270" s="25">
        <v>1992</v>
      </c>
      <c r="K270" s="36">
        <v>3623.01</v>
      </c>
      <c r="L270" s="38">
        <f t="shared" ca="1" si="14"/>
        <v>107753.81240008259</v>
      </c>
      <c r="M270" s="38">
        <f t="shared" ca="1" si="15"/>
        <v>107208.18639999337</v>
      </c>
      <c r="N270" s="39">
        <f t="shared" ca="1" si="16"/>
        <v>73.973648615995415</v>
      </c>
      <c r="P270" s="36">
        <v>3491</v>
      </c>
      <c r="Q270" s="36">
        <v>49636.049999983203</v>
      </c>
    </row>
    <row r="271" spans="8:17" x14ac:dyDescent="0.3">
      <c r="H271" s="45">
        <v>1</v>
      </c>
      <c r="I271" s="43" t="s">
        <v>178</v>
      </c>
      <c r="J271" s="25">
        <v>1992</v>
      </c>
      <c r="K271" s="36">
        <v>3621.21</v>
      </c>
      <c r="L271" s="38">
        <f t="shared" ca="1" si="14"/>
        <v>106662.56039990415</v>
      </c>
      <c r="M271" s="38">
        <f t="shared" ca="1" si="15"/>
        <v>106148.19219991833</v>
      </c>
      <c r="N271" s="39">
        <f t="shared" ca="1" si="16"/>
        <v>55.197059943957534</v>
      </c>
      <c r="P271" s="36">
        <v>3491.5</v>
      </c>
      <c r="Q271" s="36">
        <v>49788.820000069703</v>
      </c>
    </row>
    <row r="272" spans="8:17" x14ac:dyDescent="0.3">
      <c r="H272" s="45">
        <v>1</v>
      </c>
      <c r="I272" s="43" t="s">
        <v>179</v>
      </c>
      <c r="J272" s="25">
        <v>1992</v>
      </c>
      <c r="K272" s="36">
        <v>3619.44</v>
      </c>
      <c r="L272" s="38">
        <f t="shared" ca="1" si="14"/>
        <v>105633.8239999325</v>
      </c>
      <c r="M272" s="38">
        <f t="shared" ca="1" si="15"/>
        <v>104703.49249991693</v>
      </c>
      <c r="N272" s="39">
        <f t="shared" ca="1" si="16"/>
        <v>42.928431924965942</v>
      </c>
      <c r="P272" s="36">
        <v>3492</v>
      </c>
      <c r="Q272" s="36">
        <v>49941.600000016799</v>
      </c>
    </row>
    <row r="273" spans="8:17" x14ac:dyDescent="0.3">
      <c r="H273" s="45">
        <v>1</v>
      </c>
      <c r="I273" s="43" t="s">
        <v>180</v>
      </c>
      <c r="J273" s="25">
        <v>1992</v>
      </c>
      <c r="K273" s="36">
        <v>3615.91</v>
      </c>
      <c r="L273" s="38">
        <f t="shared" ca="1" si="14"/>
        <v>103773.16099990136</v>
      </c>
      <c r="M273" s="38">
        <f t="shared" ca="1" si="15"/>
        <v>103185.44449996925</v>
      </c>
      <c r="N273" s="39">
        <f t="shared" ca="1" si="16"/>
        <v>37.146760019988925</v>
      </c>
      <c r="P273" s="36">
        <v>3492.5</v>
      </c>
      <c r="Q273" s="36">
        <v>50094.370000103198</v>
      </c>
    </row>
    <row r="274" spans="8:17" x14ac:dyDescent="0.3">
      <c r="H274" s="45">
        <v>1</v>
      </c>
      <c r="I274" s="43" t="s">
        <v>170</v>
      </c>
      <c r="J274" s="25">
        <v>1993</v>
      </c>
      <c r="K274" s="36">
        <v>3613.68</v>
      </c>
      <c r="L274" s="38">
        <f t="shared" ca="1" si="14"/>
        <v>102597.72800003714</v>
      </c>
      <c r="M274" s="38">
        <f t="shared" ca="1" si="15"/>
        <v>102313.09400007001</v>
      </c>
      <c r="N274" s="39">
        <f t="shared" ca="1" si="16"/>
        <v>24.555142560016801</v>
      </c>
      <c r="P274" s="36">
        <v>3493</v>
      </c>
      <c r="Q274" s="36">
        <v>50247.1500000503</v>
      </c>
    </row>
    <row r="275" spans="8:17" x14ac:dyDescent="0.3">
      <c r="H275" s="45">
        <v>1</v>
      </c>
      <c r="I275" s="43" t="s">
        <v>171</v>
      </c>
      <c r="J275" s="25">
        <v>1993</v>
      </c>
      <c r="K275" s="36">
        <v>3612.6</v>
      </c>
      <c r="L275" s="38">
        <f t="shared" ca="1" si="14"/>
        <v>102028.46000010287</v>
      </c>
      <c r="M275" s="38">
        <f t="shared" ca="1" si="15"/>
        <v>103098.47300010256</v>
      </c>
      <c r="N275" s="39">
        <f t="shared" ca="1" si="16"/>
        <v>19.588709870019489</v>
      </c>
      <c r="P275" s="36">
        <v>3493.5</v>
      </c>
      <c r="Q275" s="36">
        <v>50399.919999889702</v>
      </c>
    </row>
    <row r="276" spans="8:17" x14ac:dyDescent="0.3">
      <c r="H276" s="45">
        <v>1</v>
      </c>
      <c r="I276" s="43" t="s">
        <v>172</v>
      </c>
      <c r="J276" s="25">
        <v>1993</v>
      </c>
      <c r="K276" s="36">
        <v>3616.66</v>
      </c>
      <c r="L276" s="38">
        <f t="shared" ca="1" si="14"/>
        <v>104168.48600010225</v>
      </c>
      <c r="M276" s="38">
        <f t="shared" ca="1" si="15"/>
        <v>106170.30400003423</v>
      </c>
      <c r="N276" s="39">
        <f t="shared" ca="1" si="16"/>
        <v>30.789388160009924</v>
      </c>
      <c r="P276" s="36">
        <v>3494</v>
      </c>
      <c r="Q276" s="36">
        <v>50552.700000083802</v>
      </c>
    </row>
    <row r="277" spans="8:17" x14ac:dyDescent="0.3">
      <c r="H277" s="45">
        <v>1</v>
      </c>
      <c r="I277" s="43" t="s">
        <v>173</v>
      </c>
      <c r="J277" s="25">
        <v>1993</v>
      </c>
      <c r="K277" s="36">
        <v>3623.7</v>
      </c>
      <c r="L277" s="38">
        <f t="shared" ca="1" si="14"/>
        <v>108172.12199996621</v>
      </c>
      <c r="M277" s="38">
        <f t="shared" ca="1" si="15"/>
        <v>115254.96309997502</v>
      </c>
      <c r="N277" s="39">
        <f t="shared" ca="1" si="16"/>
        <v>43.796885977990513</v>
      </c>
      <c r="P277" s="36">
        <v>3494.5</v>
      </c>
      <c r="Q277" s="36">
        <v>50705.469999923203</v>
      </c>
    </row>
    <row r="278" spans="8:17" x14ac:dyDescent="0.3">
      <c r="H278" s="45">
        <v>1</v>
      </c>
      <c r="I278" s="43" t="s">
        <v>164</v>
      </c>
      <c r="J278" s="25">
        <v>1993</v>
      </c>
      <c r="K278" s="36">
        <v>3646.67</v>
      </c>
      <c r="L278" s="38">
        <f t="shared" ca="1" si="14"/>
        <v>122337.80419998383</v>
      </c>
      <c r="M278" s="38">
        <f t="shared" ca="1" si="15"/>
        <v>128955.96009999653</v>
      </c>
      <c r="N278" s="39">
        <f t="shared" ca="1" si="16"/>
        <v>64.477980049998266</v>
      </c>
      <c r="P278" s="36">
        <v>3495</v>
      </c>
      <c r="Q278" s="36">
        <v>50858.250000117398</v>
      </c>
    </row>
    <row r="279" spans="8:17" x14ac:dyDescent="0.3">
      <c r="H279" s="45">
        <v>1</v>
      </c>
      <c r="I279" s="43" t="s">
        <v>174</v>
      </c>
      <c r="J279" s="25">
        <v>1993</v>
      </c>
      <c r="K279" s="36">
        <v>3666.34</v>
      </c>
      <c r="L279" s="38">
        <f t="shared" ca="1" si="14"/>
        <v>135574.11600000923</v>
      </c>
      <c r="M279" s="38">
        <f t="shared" ca="1" si="15"/>
        <v>136086.60900002997</v>
      </c>
      <c r="N279" s="39">
        <f t="shared" ca="1" si="16"/>
        <v>85.734563670018872</v>
      </c>
      <c r="P279" s="36">
        <v>3495.5</v>
      </c>
      <c r="Q279" s="36">
        <v>51011.019999956698</v>
      </c>
    </row>
    <row r="280" spans="8:17" x14ac:dyDescent="0.3">
      <c r="H280" s="45">
        <v>1</v>
      </c>
      <c r="I280" s="43" t="s">
        <v>175</v>
      </c>
      <c r="J280" s="25">
        <v>1993</v>
      </c>
      <c r="K280" s="36">
        <v>3667.73</v>
      </c>
      <c r="L280" s="38">
        <f t="shared" ca="1" si="14"/>
        <v>136599.10200005071</v>
      </c>
      <c r="M280" s="38">
        <f t="shared" ca="1" si="15"/>
        <v>135367.64400000032</v>
      </c>
      <c r="N280" s="39">
        <f t="shared" ca="1" si="16"/>
        <v>94.757350800000225</v>
      </c>
      <c r="P280" s="36">
        <v>3496</v>
      </c>
      <c r="Q280" s="36">
        <v>51163.7999999038</v>
      </c>
    </row>
    <row r="281" spans="8:17" x14ac:dyDescent="0.3">
      <c r="H281" s="45">
        <v>1</v>
      </c>
      <c r="I281" s="43" t="s">
        <v>176</v>
      </c>
      <c r="J281" s="25">
        <v>1993</v>
      </c>
      <c r="K281" s="36">
        <v>3664.39</v>
      </c>
      <c r="L281" s="38">
        <f t="shared" ca="1" si="14"/>
        <v>134136.18599994993</v>
      </c>
      <c r="M281" s="38">
        <f t="shared" ca="1" si="15"/>
        <v>133446.71699992195</v>
      </c>
      <c r="N281" s="39">
        <f t="shared" ca="1" si="16"/>
        <v>102.75397208993989</v>
      </c>
      <c r="P281" s="36">
        <v>3496.5</v>
      </c>
      <c r="Q281" s="36">
        <v>51316.569999990199</v>
      </c>
    </row>
    <row r="282" spans="8:17" x14ac:dyDescent="0.3">
      <c r="H282" s="45">
        <v>1</v>
      </c>
      <c r="I282" s="43" t="s">
        <v>177</v>
      </c>
      <c r="J282" s="25">
        <v>1993</v>
      </c>
      <c r="K282" s="36">
        <v>3662.52</v>
      </c>
      <c r="L282" s="38">
        <f t="shared" ca="1" si="14"/>
        <v>132757.24799989397</v>
      </c>
      <c r="M282" s="38">
        <f t="shared" ca="1" si="15"/>
        <v>132661.38599988981</v>
      </c>
      <c r="N282" s="39">
        <f t="shared" ca="1" si="16"/>
        <v>91.536356339923969</v>
      </c>
      <c r="P282" s="36">
        <v>3497</v>
      </c>
      <c r="Q282" s="36">
        <v>51469.349999937302</v>
      </c>
    </row>
    <row r="283" spans="8:17" x14ac:dyDescent="0.3">
      <c r="H283" s="45">
        <v>1</v>
      </c>
      <c r="I283" s="43" t="s">
        <v>178</v>
      </c>
      <c r="J283" s="25">
        <v>1993</v>
      </c>
      <c r="K283" s="36">
        <v>3662.26</v>
      </c>
      <c r="L283" s="38">
        <f t="shared" ca="1" si="14"/>
        <v>132565.52399988566</v>
      </c>
      <c r="M283" s="38">
        <f t="shared" ca="1" si="15"/>
        <v>132296.37299999082</v>
      </c>
      <c r="N283" s="39">
        <f t="shared" ca="1" si="16"/>
        <v>68.794113959995229</v>
      </c>
      <c r="P283" s="36">
        <v>3497.5</v>
      </c>
      <c r="Q283" s="36">
        <v>51622.120000023802</v>
      </c>
    </row>
    <row r="284" spans="8:17" x14ac:dyDescent="0.3">
      <c r="H284" s="45">
        <v>1</v>
      </c>
      <c r="I284" s="43" t="s">
        <v>179</v>
      </c>
      <c r="J284" s="25">
        <v>1993</v>
      </c>
      <c r="K284" s="36">
        <v>3661.53</v>
      </c>
      <c r="L284" s="38">
        <f t="shared" ca="1" si="14"/>
        <v>132027.22200009599</v>
      </c>
      <c r="M284" s="38">
        <f t="shared" ca="1" si="15"/>
        <v>131241.53320004093</v>
      </c>
      <c r="N284" s="39">
        <f t="shared" ca="1" si="16"/>
        <v>53.809028612016775</v>
      </c>
      <c r="P284" s="36">
        <v>3498</v>
      </c>
      <c r="Q284" s="36">
        <v>51774.899999970803</v>
      </c>
    </row>
    <row r="285" spans="8:17" x14ac:dyDescent="0.3">
      <c r="H285" s="45">
        <v>1</v>
      </c>
      <c r="I285" s="43" t="s">
        <v>180</v>
      </c>
      <c r="J285" s="25">
        <v>1993</v>
      </c>
      <c r="K285" s="36">
        <v>3659.31</v>
      </c>
      <c r="L285" s="38">
        <f t="shared" ca="1" si="14"/>
        <v>130455.84439998586</v>
      </c>
      <c r="M285" s="38">
        <f t="shared" ca="1" si="15"/>
        <v>129762.21519999462</v>
      </c>
      <c r="N285" s="39">
        <f t="shared" ca="1" si="16"/>
        <v>46.714397471998062</v>
      </c>
      <c r="P285" s="36">
        <v>3498.5</v>
      </c>
      <c r="Q285" s="36">
        <v>51927.670000057296</v>
      </c>
    </row>
    <row r="286" spans="8:17" x14ac:dyDescent="0.3">
      <c r="H286" s="45">
        <v>1</v>
      </c>
      <c r="I286" s="43" t="s">
        <v>170</v>
      </c>
      <c r="J286" s="25">
        <v>1994</v>
      </c>
      <c r="K286" s="36">
        <v>3657.15</v>
      </c>
      <c r="L286" s="38">
        <f t="shared" ca="1" si="14"/>
        <v>129068.58600000339</v>
      </c>
      <c r="M286" s="38">
        <f t="shared" ca="1" si="15"/>
        <v>128391.01279997011</v>
      </c>
      <c r="N286" s="39">
        <f t="shared" ca="1" si="16"/>
        <v>30.813843071992824</v>
      </c>
      <c r="P286" s="36">
        <v>3499</v>
      </c>
      <c r="Q286" s="36">
        <v>52080.450000004399</v>
      </c>
    </row>
    <row r="287" spans="8:17" x14ac:dyDescent="0.3">
      <c r="H287" s="45">
        <v>1</v>
      </c>
      <c r="I287" s="43" t="s">
        <v>171</v>
      </c>
      <c r="J287" s="25">
        <v>1994</v>
      </c>
      <c r="K287" s="36">
        <v>3655.04</v>
      </c>
      <c r="L287" s="38">
        <f t="shared" ca="1" si="14"/>
        <v>127713.43959993683</v>
      </c>
      <c r="M287" s="38">
        <f t="shared" ca="1" si="15"/>
        <v>127546.4523999216</v>
      </c>
      <c r="N287" s="39">
        <f t="shared" ca="1" si="16"/>
        <v>24.233825955985107</v>
      </c>
      <c r="P287" s="36">
        <v>3499.5</v>
      </c>
      <c r="Q287" s="36">
        <v>52233.220000090798</v>
      </c>
    </row>
    <row r="288" spans="8:17" x14ac:dyDescent="0.3">
      <c r="H288" s="45">
        <v>1</v>
      </c>
      <c r="I288" s="43" t="s">
        <v>172</v>
      </c>
      <c r="J288" s="25">
        <v>1994</v>
      </c>
      <c r="K288" s="36">
        <v>3654.52</v>
      </c>
      <c r="L288" s="38">
        <f t="shared" ca="1" si="14"/>
        <v>127379.46519990638</v>
      </c>
      <c r="M288" s="38">
        <f t="shared" ca="1" si="15"/>
        <v>127215.69379994995</v>
      </c>
      <c r="N288" s="39">
        <f t="shared" ca="1" si="16"/>
        <v>36.892551201985476</v>
      </c>
      <c r="P288" s="36">
        <v>3500</v>
      </c>
      <c r="Q288" s="36">
        <v>52386.0000000379</v>
      </c>
    </row>
    <row r="289" spans="8:17" x14ac:dyDescent="0.3">
      <c r="H289" s="45">
        <v>1</v>
      </c>
      <c r="I289" s="43" t="s">
        <v>173</v>
      </c>
      <c r="J289" s="25">
        <v>1994</v>
      </c>
      <c r="K289" s="36">
        <v>3654.01</v>
      </c>
      <c r="L289" s="38">
        <f t="shared" ca="1" si="14"/>
        <v>127051.92239999352</v>
      </c>
      <c r="M289" s="38">
        <f t="shared" ca="1" si="15"/>
        <v>129355.22220004466</v>
      </c>
      <c r="N289" s="39">
        <f t="shared" ca="1" si="16"/>
        <v>49.154984436016974</v>
      </c>
      <c r="P289" s="36">
        <v>3500.5</v>
      </c>
      <c r="Q289" s="36">
        <v>52563.2500000699</v>
      </c>
    </row>
    <row r="290" spans="8:17" x14ac:dyDescent="0.3">
      <c r="H290" s="45">
        <v>1</v>
      </c>
      <c r="I290" s="43" t="s">
        <v>164</v>
      </c>
      <c r="J290" s="25">
        <v>1994</v>
      </c>
      <c r="K290" s="36">
        <v>3661.03</v>
      </c>
      <c r="L290" s="38">
        <f t="shared" ca="1" si="14"/>
        <v>131658.52200009581</v>
      </c>
      <c r="M290" s="38">
        <f t="shared" ca="1" si="15"/>
        <v>133365.60300004226</v>
      </c>
      <c r="N290" s="39">
        <f t="shared" ca="1" si="16"/>
        <v>66.682801500021128</v>
      </c>
      <c r="P290" s="36">
        <v>3501</v>
      </c>
      <c r="Q290" s="36">
        <v>52740.5000001019</v>
      </c>
    </row>
    <row r="291" spans="8:17" x14ac:dyDescent="0.3">
      <c r="H291" s="45">
        <v>1</v>
      </c>
      <c r="I291" s="43" t="s">
        <v>174</v>
      </c>
      <c r="J291" s="25">
        <v>1994</v>
      </c>
      <c r="K291" s="36">
        <v>3665.66</v>
      </c>
      <c r="L291" s="38">
        <f t="shared" ca="1" si="14"/>
        <v>135072.68399998872</v>
      </c>
      <c r="M291" s="38">
        <f t="shared" ca="1" si="15"/>
        <v>133634.75399998901</v>
      </c>
      <c r="N291" s="39">
        <f t="shared" ca="1" si="16"/>
        <v>84.189895019993088</v>
      </c>
      <c r="P291" s="36">
        <v>3501.5</v>
      </c>
      <c r="Q291" s="36">
        <v>52917.749999886903</v>
      </c>
    </row>
    <row r="292" spans="8:17" x14ac:dyDescent="0.3">
      <c r="H292" s="45">
        <v>1</v>
      </c>
      <c r="I292" s="43" t="s">
        <v>175</v>
      </c>
      <c r="J292" s="25">
        <v>1994</v>
      </c>
      <c r="K292" s="36">
        <v>3661.76</v>
      </c>
      <c r="L292" s="38">
        <f t="shared" ca="1" si="14"/>
        <v>132196.82399998931</v>
      </c>
      <c r="M292" s="38">
        <f t="shared" ca="1" si="15"/>
        <v>130552.4240000078</v>
      </c>
      <c r="N292" s="39">
        <f t="shared" ca="1" si="16"/>
        <v>91.386696800005453</v>
      </c>
      <c r="P292" s="36">
        <v>3502</v>
      </c>
      <c r="Q292" s="36">
        <v>53094.999999918902</v>
      </c>
    </row>
    <row r="293" spans="8:17" x14ac:dyDescent="0.3">
      <c r="H293" s="45">
        <v>1</v>
      </c>
      <c r="I293" s="43" t="s">
        <v>176</v>
      </c>
      <c r="J293" s="25">
        <v>1994</v>
      </c>
      <c r="K293" s="36">
        <v>3656.9</v>
      </c>
      <c r="L293" s="38">
        <f t="shared" ca="1" si="14"/>
        <v>128908.02400002629</v>
      </c>
      <c r="M293" s="38">
        <f t="shared" ca="1" si="15"/>
        <v>128111.63239997346</v>
      </c>
      <c r="N293" s="39">
        <f t="shared" ca="1" si="16"/>
        <v>98.645956947979556</v>
      </c>
      <c r="P293" s="36">
        <v>3502.5</v>
      </c>
      <c r="Q293" s="36">
        <v>53272.249999950902</v>
      </c>
    </row>
    <row r="294" spans="8:17" x14ac:dyDescent="0.3">
      <c r="H294" s="45">
        <v>1</v>
      </c>
      <c r="I294" s="43" t="s">
        <v>177</v>
      </c>
      <c r="J294" s="25">
        <v>1994</v>
      </c>
      <c r="K294" s="36">
        <v>3654.42</v>
      </c>
      <c r="L294" s="38">
        <f t="shared" ca="1" si="14"/>
        <v>127315.24079992063</v>
      </c>
      <c r="M294" s="38">
        <f t="shared" ca="1" si="15"/>
        <v>127093.66529995296</v>
      </c>
      <c r="N294" s="39">
        <f t="shared" ca="1" si="16"/>
        <v>87.694629056967528</v>
      </c>
      <c r="P294" s="36">
        <v>3503</v>
      </c>
      <c r="Q294" s="36">
        <v>53449.499999982901</v>
      </c>
    </row>
    <row r="295" spans="8:17" x14ac:dyDescent="0.3">
      <c r="H295" s="45">
        <v>1</v>
      </c>
      <c r="I295" s="43" t="s">
        <v>178</v>
      </c>
      <c r="J295" s="25">
        <v>1994</v>
      </c>
      <c r="K295" s="36">
        <v>3653.73</v>
      </c>
      <c r="L295" s="38">
        <f t="shared" ca="1" si="14"/>
        <v>126872.08979998529</v>
      </c>
      <c r="M295" s="38">
        <f t="shared" ca="1" si="15"/>
        <v>126444.99290000042</v>
      </c>
      <c r="N295" s="39">
        <f t="shared" ca="1" si="16"/>
        <v>65.75139630800021</v>
      </c>
      <c r="P295" s="36">
        <v>3503.5</v>
      </c>
      <c r="Q295" s="36">
        <v>53626.750000015003</v>
      </c>
    </row>
    <row r="296" spans="8:17" x14ac:dyDescent="0.3">
      <c r="H296" s="45">
        <v>1</v>
      </c>
      <c r="I296" s="43" t="s">
        <v>179</v>
      </c>
      <c r="J296" s="25">
        <v>1994</v>
      </c>
      <c r="K296" s="36">
        <v>3652.4</v>
      </c>
      <c r="L296" s="38">
        <f t="shared" ca="1" si="14"/>
        <v>126017.89600001555</v>
      </c>
      <c r="M296" s="38">
        <f t="shared" ca="1" si="15"/>
        <v>125260.04280001973</v>
      </c>
      <c r="N296" s="39">
        <f t="shared" ca="1" si="16"/>
        <v>51.356617548008089</v>
      </c>
      <c r="P296" s="36">
        <v>3504</v>
      </c>
      <c r="Q296" s="36">
        <v>53804.000000047003</v>
      </c>
    </row>
    <row r="297" spans="8:17" x14ac:dyDescent="0.3">
      <c r="H297" s="45">
        <v>1</v>
      </c>
      <c r="I297" s="43" t="s">
        <v>180</v>
      </c>
      <c r="J297" s="25">
        <v>1994</v>
      </c>
      <c r="K297" s="36">
        <v>3650.04</v>
      </c>
      <c r="L297" s="38">
        <f t="shared" ca="1" si="14"/>
        <v>124502.18960002391</v>
      </c>
      <c r="M297" s="38">
        <f t="shared" ca="1" si="15"/>
        <v>123519.54720000946</v>
      </c>
      <c r="N297" s="39">
        <f t="shared" ca="1" si="16"/>
        <v>44.467036992003408</v>
      </c>
      <c r="P297" s="36">
        <v>3504.5</v>
      </c>
      <c r="Q297" s="36">
        <v>53981.250000079002</v>
      </c>
    </row>
    <row r="298" spans="8:17" x14ac:dyDescent="0.3">
      <c r="H298" s="45">
        <v>1</v>
      </c>
      <c r="I298" s="43" t="s">
        <v>170</v>
      </c>
      <c r="J298" s="25">
        <v>1995</v>
      </c>
      <c r="K298" s="36">
        <v>3646.98</v>
      </c>
      <c r="L298" s="38">
        <f t="shared" ca="1" si="14"/>
        <v>122536.90479999501</v>
      </c>
      <c r="M298" s="38">
        <f t="shared" ca="1" si="15"/>
        <v>121817.58360000234</v>
      </c>
      <c r="N298" s="39">
        <f t="shared" ca="1" si="16"/>
        <v>29.236220064000563</v>
      </c>
      <c r="P298" s="36">
        <v>3505</v>
      </c>
      <c r="Q298" s="36">
        <v>54158.500000111002</v>
      </c>
    </row>
    <row r="299" spans="8:17" x14ac:dyDescent="0.3">
      <c r="H299" s="45">
        <v>1</v>
      </c>
      <c r="I299" s="43" t="s">
        <v>171</v>
      </c>
      <c r="J299" s="25">
        <v>1995</v>
      </c>
      <c r="K299" s="36">
        <v>3644.74</v>
      </c>
      <c r="L299" s="38">
        <f t="shared" ca="1" si="14"/>
        <v>121098.26240000967</v>
      </c>
      <c r="M299" s="38">
        <f t="shared" ca="1" si="15"/>
        <v>121249.19139998336</v>
      </c>
      <c r="N299" s="39">
        <f t="shared" ca="1" si="16"/>
        <v>23.037346365996839</v>
      </c>
      <c r="P299" s="36">
        <v>3505.5</v>
      </c>
      <c r="Q299" s="36">
        <v>54335.749999895903</v>
      </c>
    </row>
    <row r="300" spans="8:17" x14ac:dyDescent="0.3">
      <c r="H300" s="45">
        <v>1</v>
      </c>
      <c r="I300" s="43" t="s">
        <v>172</v>
      </c>
      <c r="J300" s="25">
        <v>1995</v>
      </c>
      <c r="K300" s="36">
        <v>3645.21</v>
      </c>
      <c r="L300" s="38">
        <f t="shared" ca="1" si="14"/>
        <v>121400.12039995706</v>
      </c>
      <c r="M300" s="38">
        <f t="shared" ca="1" si="15"/>
        <v>121820.79279996781</v>
      </c>
      <c r="N300" s="39">
        <f t="shared" ca="1" si="16"/>
        <v>35.328029911990662</v>
      </c>
      <c r="P300" s="36">
        <v>3506</v>
      </c>
      <c r="Q300" s="36">
        <v>54512.999999927997</v>
      </c>
    </row>
    <row r="301" spans="8:17" x14ac:dyDescent="0.3">
      <c r="H301" s="45">
        <v>1</v>
      </c>
      <c r="I301" s="43" t="s">
        <v>173</v>
      </c>
      <c r="J301" s="25">
        <v>1995</v>
      </c>
      <c r="K301" s="36">
        <v>3646.52</v>
      </c>
      <c r="L301" s="38">
        <f t="shared" ca="1" si="14"/>
        <v>122241.46519997856</v>
      </c>
      <c r="M301" s="38">
        <f t="shared" ca="1" si="15"/>
        <v>126220.20589995384</v>
      </c>
      <c r="N301" s="39">
        <f t="shared" ca="1" si="16"/>
        <v>47.963678241982457</v>
      </c>
      <c r="P301" s="36">
        <v>3506.5</v>
      </c>
      <c r="Q301" s="36">
        <v>54690.249999959997</v>
      </c>
    </row>
    <row r="302" spans="8:17" x14ac:dyDescent="0.3">
      <c r="H302" s="45">
        <v>1</v>
      </c>
      <c r="I302" s="43" t="s">
        <v>164</v>
      </c>
      <c r="J302" s="25">
        <v>1995</v>
      </c>
      <c r="K302" s="36">
        <v>3658.91</v>
      </c>
      <c r="L302" s="38">
        <f t="shared" ca="1" si="14"/>
        <v>130198.94659992913</v>
      </c>
      <c r="M302" s="38">
        <f t="shared" ca="1" si="15"/>
        <v>138028.9308999721</v>
      </c>
      <c r="N302" s="39">
        <f t="shared" ca="1" si="16"/>
        <v>69.014465449986048</v>
      </c>
      <c r="P302" s="36">
        <v>3507</v>
      </c>
      <c r="Q302" s="36">
        <v>54867.499999991996</v>
      </c>
    </row>
    <row r="303" spans="8:17" x14ac:dyDescent="0.3">
      <c r="H303" s="45">
        <v>1</v>
      </c>
      <c r="I303" s="43" t="s">
        <v>174</v>
      </c>
      <c r="J303" s="25">
        <v>1995</v>
      </c>
      <c r="K303" s="36">
        <v>3680.28</v>
      </c>
      <c r="L303" s="38">
        <f t="shared" ca="1" si="14"/>
        <v>145858.91520001506</v>
      </c>
      <c r="M303" s="38">
        <f t="shared" ca="1" si="15"/>
        <v>150895.75129995076</v>
      </c>
      <c r="N303" s="39">
        <f t="shared" ca="1" si="16"/>
        <v>95.064323318968974</v>
      </c>
      <c r="P303" s="36">
        <v>3507.5</v>
      </c>
      <c r="Q303" s="36">
        <v>55044.750000024003</v>
      </c>
    </row>
    <row r="304" spans="8:17" x14ac:dyDescent="0.3">
      <c r="H304" s="45">
        <v>1</v>
      </c>
      <c r="I304" s="43" t="s">
        <v>175</v>
      </c>
      <c r="J304" s="25">
        <v>1995</v>
      </c>
      <c r="K304" s="36">
        <v>3693.59</v>
      </c>
      <c r="L304" s="38">
        <f t="shared" ca="1" si="14"/>
        <v>155932.58739988646</v>
      </c>
      <c r="M304" s="38">
        <f t="shared" ca="1" si="15"/>
        <v>155115.18929996341</v>
      </c>
      <c r="N304" s="39">
        <f t="shared" ca="1" si="16"/>
        <v>108.58063250997438</v>
      </c>
      <c r="P304" s="36">
        <v>3508</v>
      </c>
      <c r="Q304" s="36">
        <v>55222.000000056098</v>
      </c>
    </row>
    <row r="305" spans="8:17" x14ac:dyDescent="0.3">
      <c r="H305" s="45">
        <v>1</v>
      </c>
      <c r="I305" s="43" t="s">
        <v>176</v>
      </c>
      <c r="J305" s="25">
        <v>1995</v>
      </c>
      <c r="K305" s="36">
        <v>3691.43</v>
      </c>
      <c r="L305" s="38">
        <f t="shared" ca="1" si="14"/>
        <v>154297.79120004037</v>
      </c>
      <c r="M305" s="38">
        <f t="shared" ca="1" si="15"/>
        <v>152659.21259999298</v>
      </c>
      <c r="N305" s="39">
        <f t="shared" ca="1" si="16"/>
        <v>117.5475937019946</v>
      </c>
      <c r="P305" s="36">
        <v>3508.5</v>
      </c>
      <c r="Q305" s="36">
        <v>55399.250000088097</v>
      </c>
    </row>
    <row r="306" spans="8:17" x14ac:dyDescent="0.3">
      <c r="H306" s="45">
        <v>1</v>
      </c>
      <c r="I306" s="43" t="s">
        <v>177</v>
      </c>
      <c r="J306" s="25">
        <v>1995</v>
      </c>
      <c r="K306" s="36">
        <v>3687.1</v>
      </c>
      <c r="L306" s="38">
        <f t="shared" ca="1" si="14"/>
        <v>151020.6339999456</v>
      </c>
      <c r="M306" s="38">
        <f t="shared" ca="1" si="15"/>
        <v>150067.00139999506</v>
      </c>
      <c r="N306" s="39">
        <f t="shared" ca="1" si="16"/>
        <v>103.54623096599659</v>
      </c>
      <c r="P306" s="36">
        <v>3509</v>
      </c>
      <c r="Q306" s="36">
        <v>55576.500000120097</v>
      </c>
    </row>
    <row r="307" spans="8:17" x14ac:dyDescent="0.3">
      <c r="H307" s="45">
        <v>1</v>
      </c>
      <c r="I307" s="43" t="s">
        <v>178</v>
      </c>
      <c r="J307" s="25">
        <v>1995</v>
      </c>
      <c r="K307" s="36">
        <v>3684.58</v>
      </c>
      <c r="L307" s="38">
        <f t="shared" ca="1" si="14"/>
        <v>149113.36880004453</v>
      </c>
      <c r="M307" s="38">
        <f t="shared" ca="1" si="15"/>
        <v>148470.04779999866</v>
      </c>
      <c r="N307" s="39">
        <f t="shared" ca="1" si="16"/>
        <v>77.204424855999321</v>
      </c>
      <c r="P307" s="36">
        <v>3509.5</v>
      </c>
      <c r="Q307" s="36">
        <v>55753.749999904998</v>
      </c>
    </row>
    <row r="308" spans="8:17" x14ac:dyDescent="0.3">
      <c r="H308" s="45">
        <v>1</v>
      </c>
      <c r="I308" s="43" t="s">
        <v>179</v>
      </c>
      <c r="J308" s="25">
        <v>1995</v>
      </c>
      <c r="K308" s="36">
        <v>3682.88</v>
      </c>
      <c r="L308" s="38">
        <f t="shared" ca="1" si="14"/>
        <v>147826.7267999528</v>
      </c>
      <c r="M308" s="38">
        <f t="shared" ca="1" si="15"/>
        <v>147085.01400002581</v>
      </c>
      <c r="N308" s="39">
        <f t="shared" ca="1" si="16"/>
        <v>60.304855740010581</v>
      </c>
      <c r="P308" s="36">
        <v>3510</v>
      </c>
      <c r="Q308" s="36">
        <v>55930.999999937099</v>
      </c>
    </row>
    <row r="309" spans="8:17" x14ac:dyDescent="0.3">
      <c r="H309" s="45">
        <v>1</v>
      </c>
      <c r="I309" s="43" t="s">
        <v>180</v>
      </c>
      <c r="J309" s="25">
        <v>1995</v>
      </c>
      <c r="K309" s="36">
        <v>3680.92</v>
      </c>
      <c r="L309" s="38">
        <f t="shared" ca="1" si="14"/>
        <v>146343.30120009882</v>
      </c>
      <c r="M309" s="38">
        <f t="shared" ca="1" si="15"/>
        <v>145202.44560010429</v>
      </c>
      <c r="N309" s="39">
        <f t="shared" ca="1" si="16"/>
        <v>52.272880416037545</v>
      </c>
      <c r="P309" s="36">
        <v>3510.5</v>
      </c>
      <c r="Q309" s="36">
        <v>56108.249999969099</v>
      </c>
    </row>
    <row r="310" spans="8:17" x14ac:dyDescent="0.3">
      <c r="H310" s="45">
        <v>1</v>
      </c>
      <c r="I310" s="43" t="s">
        <v>170</v>
      </c>
      <c r="J310" s="25">
        <v>1996</v>
      </c>
      <c r="K310" s="36">
        <v>3677.85</v>
      </c>
      <c r="L310" s="38">
        <f t="shared" ca="1" si="14"/>
        <v>144061.59000010975</v>
      </c>
      <c r="M310" s="38">
        <f t="shared" ca="1" si="15"/>
        <v>143408.99100008304</v>
      </c>
      <c r="N310" s="39">
        <f t="shared" ca="1" si="16"/>
        <v>34.41815784001993</v>
      </c>
      <c r="P310" s="36">
        <v>3511</v>
      </c>
      <c r="Q310" s="36">
        <v>56285.500000001099</v>
      </c>
    </row>
    <row r="311" spans="8:17" x14ac:dyDescent="0.3">
      <c r="H311" s="45">
        <v>1</v>
      </c>
      <c r="I311" s="43" t="s">
        <v>171</v>
      </c>
      <c r="J311" s="25">
        <v>1996</v>
      </c>
      <c r="K311" s="36">
        <v>3676.08</v>
      </c>
      <c r="L311" s="38">
        <f t="shared" ca="1" si="14"/>
        <v>142756.39200005634</v>
      </c>
      <c r="M311" s="38">
        <f t="shared" ca="1" si="15"/>
        <v>141524.93400000548</v>
      </c>
      <c r="N311" s="39">
        <f t="shared" ca="1" si="16"/>
        <v>26.88973746000104</v>
      </c>
      <c r="P311" s="36">
        <v>3511.5</v>
      </c>
      <c r="Q311" s="36">
        <v>56462.750000033098</v>
      </c>
    </row>
    <row r="312" spans="8:17" x14ac:dyDescent="0.3">
      <c r="H312" s="45">
        <v>1</v>
      </c>
      <c r="I312" s="43" t="s">
        <v>172</v>
      </c>
      <c r="J312" s="25">
        <v>1996</v>
      </c>
      <c r="K312" s="36">
        <v>3672.74</v>
      </c>
      <c r="L312" s="38">
        <f t="shared" ca="1" si="14"/>
        <v>140293.47599995462</v>
      </c>
      <c r="M312" s="38">
        <f t="shared" ca="1" si="15"/>
        <v>140204.98799995123</v>
      </c>
      <c r="N312" s="39">
        <f t="shared" ca="1" si="16"/>
        <v>40.659446519985856</v>
      </c>
      <c r="P312" s="36">
        <v>3512</v>
      </c>
      <c r="Q312" s="36">
        <v>56640.0000000652</v>
      </c>
    </row>
    <row r="313" spans="8:17" x14ac:dyDescent="0.3">
      <c r="H313" s="45">
        <v>1</v>
      </c>
      <c r="I313" s="43" t="s">
        <v>173</v>
      </c>
      <c r="J313" s="25">
        <v>1996</v>
      </c>
      <c r="K313" s="36">
        <v>3672.5</v>
      </c>
      <c r="L313" s="38">
        <f t="shared" ca="1" si="14"/>
        <v>140116.49999994785</v>
      </c>
      <c r="M313" s="38">
        <f t="shared" ca="1" si="15"/>
        <v>143222.33200002299</v>
      </c>
      <c r="N313" s="39">
        <f t="shared" ca="1" si="16"/>
        <v>54.42448616000874</v>
      </c>
      <c r="P313" s="36">
        <v>3512.5</v>
      </c>
      <c r="Q313" s="36">
        <v>56817.2500000972</v>
      </c>
    </row>
    <row r="314" spans="8:17" x14ac:dyDescent="0.3">
      <c r="H314" s="45">
        <v>1</v>
      </c>
      <c r="I314" s="43" t="s">
        <v>164</v>
      </c>
      <c r="J314" s="25">
        <v>1996</v>
      </c>
      <c r="K314" s="36">
        <v>3680.9</v>
      </c>
      <c r="L314" s="38">
        <f t="shared" ca="1" si="14"/>
        <v>146328.16400009813</v>
      </c>
      <c r="M314" s="38">
        <f t="shared" ca="1" si="15"/>
        <v>148920.37450008909</v>
      </c>
      <c r="N314" s="39">
        <f t="shared" ca="1" si="16"/>
        <v>74.460187250044541</v>
      </c>
      <c r="P314" s="36">
        <v>3513</v>
      </c>
      <c r="Q314" s="36">
        <v>56994.4999998821</v>
      </c>
    </row>
    <row r="315" spans="8:17" x14ac:dyDescent="0.3">
      <c r="H315" s="45">
        <v>1</v>
      </c>
      <c r="I315" s="43" t="s">
        <v>174</v>
      </c>
      <c r="J315" s="25">
        <v>1996</v>
      </c>
      <c r="K315" s="36">
        <v>3687.75</v>
      </c>
      <c r="L315" s="38">
        <f t="shared" ca="1" si="14"/>
        <v>151512.58500008006</v>
      </c>
      <c r="M315" s="38">
        <f t="shared" ca="1" si="15"/>
        <v>151035.76829998894</v>
      </c>
      <c r="N315" s="39">
        <f t="shared" ca="1" si="16"/>
        <v>95.152534028993031</v>
      </c>
      <c r="P315" s="36">
        <v>3513.5</v>
      </c>
      <c r="Q315" s="36">
        <v>57171.7499999141</v>
      </c>
    </row>
    <row r="316" spans="8:17" x14ac:dyDescent="0.3">
      <c r="H316" s="45">
        <v>1</v>
      </c>
      <c r="I316" s="43" t="s">
        <v>175</v>
      </c>
      <c r="J316" s="25">
        <v>1996</v>
      </c>
      <c r="K316" s="36">
        <v>3686.49</v>
      </c>
      <c r="L316" s="38">
        <f t="shared" ca="1" si="14"/>
        <v>150558.95159989782</v>
      </c>
      <c r="M316" s="38">
        <f t="shared" ca="1" si="15"/>
        <v>148935.50979994563</v>
      </c>
      <c r="N316" s="39">
        <f t="shared" ca="1" si="16"/>
        <v>104.25485685996193</v>
      </c>
      <c r="P316" s="36">
        <v>3514</v>
      </c>
      <c r="Q316" s="36">
        <v>57348.999999946202</v>
      </c>
    </row>
    <row r="317" spans="8:17" x14ac:dyDescent="0.3">
      <c r="H317" s="45">
        <v>1</v>
      </c>
      <c r="I317" s="43" t="s">
        <v>176</v>
      </c>
      <c r="J317" s="25">
        <v>1996</v>
      </c>
      <c r="K317" s="36">
        <v>3682.2</v>
      </c>
      <c r="L317" s="38">
        <f t="shared" ca="1" si="14"/>
        <v>147312.06799999345</v>
      </c>
      <c r="M317" s="38">
        <f t="shared" ca="1" si="15"/>
        <v>146217.75699994969</v>
      </c>
      <c r="N317" s="39">
        <f t="shared" ca="1" si="16"/>
        <v>112.58767288996127</v>
      </c>
      <c r="P317" s="36">
        <v>3514.5</v>
      </c>
      <c r="Q317" s="36">
        <v>57526.249999978201</v>
      </c>
    </row>
    <row r="318" spans="8:17" x14ac:dyDescent="0.3">
      <c r="H318" s="45">
        <v>1</v>
      </c>
      <c r="I318" s="43" t="s">
        <v>177</v>
      </c>
      <c r="J318" s="25">
        <v>1996</v>
      </c>
      <c r="K318" s="36">
        <v>3679.29</v>
      </c>
      <c r="L318" s="38">
        <f t="shared" ca="1" si="14"/>
        <v>145123.44599990593</v>
      </c>
      <c r="M318" s="38">
        <f t="shared" ca="1" si="15"/>
        <v>144647.82300000987</v>
      </c>
      <c r="N318" s="39">
        <f t="shared" ca="1" si="16"/>
        <v>99.806997870006796</v>
      </c>
      <c r="P318" s="36">
        <v>3515</v>
      </c>
      <c r="Q318" s="36">
        <v>57703.500000010201</v>
      </c>
    </row>
    <row r="319" spans="8:17" x14ac:dyDescent="0.3">
      <c r="H319" s="45">
        <v>1</v>
      </c>
      <c r="I319" s="43" t="s">
        <v>178</v>
      </c>
      <c r="J319" s="25">
        <v>1996</v>
      </c>
      <c r="K319" s="36">
        <v>3678</v>
      </c>
      <c r="L319" s="38">
        <f t="shared" ca="1" si="14"/>
        <v>144172.20000011381</v>
      </c>
      <c r="M319" s="38">
        <f t="shared" ca="1" si="15"/>
        <v>143984.16300010635</v>
      </c>
      <c r="N319" s="39">
        <f t="shared" ca="1" si="16"/>
        <v>74.871764760055299</v>
      </c>
      <c r="P319" s="36">
        <v>3515.5</v>
      </c>
      <c r="Q319" s="36">
        <v>57880.750000042201</v>
      </c>
    </row>
    <row r="320" spans="8:17" x14ac:dyDescent="0.3">
      <c r="H320" s="45">
        <v>1</v>
      </c>
      <c r="I320" s="43" t="s">
        <v>179</v>
      </c>
      <c r="J320" s="25">
        <v>1996</v>
      </c>
      <c r="K320" s="36">
        <v>3677.49</v>
      </c>
      <c r="L320" s="38">
        <f t="shared" ca="1" si="14"/>
        <v>143796.12600009888</v>
      </c>
      <c r="M320" s="38">
        <f t="shared" ca="1" si="15"/>
        <v>142771.14000005694</v>
      </c>
      <c r="N320" s="39">
        <f t="shared" ca="1" si="16"/>
        <v>58.536167400023338</v>
      </c>
      <c r="P320" s="36">
        <v>3516</v>
      </c>
      <c r="Q320" s="36">
        <v>58058.0000000742</v>
      </c>
    </row>
    <row r="321" spans="8:17" x14ac:dyDescent="0.3">
      <c r="H321" s="45">
        <v>1</v>
      </c>
      <c r="I321" s="43" t="s">
        <v>180</v>
      </c>
      <c r="J321" s="25">
        <v>1996</v>
      </c>
      <c r="K321" s="36">
        <v>3674.71</v>
      </c>
      <c r="L321" s="38">
        <f t="shared" ca="1" si="14"/>
        <v>141746.154000015</v>
      </c>
      <c r="M321" s="38">
        <f t="shared" ca="1" si="15"/>
        <v>140415.14699996053</v>
      </c>
      <c r="N321" s="39">
        <f t="shared" ca="1" si="16"/>
        <v>50.549452919985796</v>
      </c>
      <c r="P321" s="36">
        <v>3516.5</v>
      </c>
      <c r="Q321" s="36">
        <v>58235.250000106302</v>
      </c>
    </row>
    <row r="322" spans="8:17" x14ac:dyDescent="0.3">
      <c r="H322" s="45">
        <v>1</v>
      </c>
      <c r="I322" s="43" t="s">
        <v>170</v>
      </c>
      <c r="J322" s="25">
        <v>1997</v>
      </c>
      <c r="K322" s="36">
        <v>3671.1</v>
      </c>
      <c r="L322" s="38">
        <f t="shared" ca="1" si="14"/>
        <v>139084.13999990607</v>
      </c>
      <c r="M322" s="38">
        <f t="shared" ca="1" si="15"/>
        <v>137284.88399995584</v>
      </c>
      <c r="N322" s="39">
        <f t="shared" ca="1" si="16"/>
        <v>32.948372159989397</v>
      </c>
      <c r="P322" s="36">
        <v>3517</v>
      </c>
      <c r="Q322" s="36">
        <v>58412.499999891203</v>
      </c>
    </row>
    <row r="323" spans="8:17" x14ac:dyDescent="0.3">
      <c r="H323" s="45">
        <v>1</v>
      </c>
      <c r="I323" s="43" t="s">
        <v>171</v>
      </c>
      <c r="J323" s="25">
        <v>1997</v>
      </c>
      <c r="K323" s="36">
        <v>3666.22</v>
      </c>
      <c r="L323" s="38">
        <f t="shared" ca="1" si="14"/>
        <v>135485.62800000561</v>
      </c>
      <c r="M323" s="38">
        <f t="shared" ca="1" si="15"/>
        <v>134379.52799996012</v>
      </c>
      <c r="N323" s="39">
        <f t="shared" ca="1" si="16"/>
        <v>25.532110319992423</v>
      </c>
      <c r="P323" s="36">
        <v>3517.5</v>
      </c>
      <c r="Q323" s="36">
        <v>58589.749999923202</v>
      </c>
    </row>
    <row r="324" spans="8:17" x14ac:dyDescent="0.3">
      <c r="H324" s="45">
        <v>1</v>
      </c>
      <c r="I324" s="43" t="s">
        <v>172</v>
      </c>
      <c r="J324" s="25">
        <v>1997</v>
      </c>
      <c r="K324" s="36">
        <v>3663.22</v>
      </c>
      <c r="L324" s="38">
        <f t="shared" ca="1" si="14"/>
        <v>133273.42799991462</v>
      </c>
      <c r="M324" s="38">
        <f t="shared" ca="1" si="15"/>
        <v>133796.98199993582</v>
      </c>
      <c r="N324" s="39">
        <f t="shared" ca="1" si="16"/>
        <v>38.801124779981386</v>
      </c>
      <c r="P324" s="36">
        <v>3518</v>
      </c>
      <c r="Q324" s="36">
        <v>58766.999999955202</v>
      </c>
    </row>
    <row r="325" spans="8:17" x14ac:dyDescent="0.3">
      <c r="H325" s="45">
        <v>1</v>
      </c>
      <c r="I325" s="43" t="s">
        <v>173</v>
      </c>
      <c r="J325" s="25">
        <v>1997</v>
      </c>
      <c r="K325" s="36">
        <v>3664.64</v>
      </c>
      <c r="L325" s="38">
        <f t="shared" ca="1" si="14"/>
        <v>134320.53599995701</v>
      </c>
      <c r="M325" s="38">
        <f t="shared" ca="1" si="15"/>
        <v>139556.07599992491</v>
      </c>
      <c r="N325" s="39">
        <f t="shared" ca="1" si="16"/>
        <v>53.031308879971469</v>
      </c>
      <c r="P325" s="36">
        <v>3518.5</v>
      </c>
      <c r="Q325" s="36">
        <v>58944.249999987303</v>
      </c>
    </row>
    <row r="326" spans="8:17" x14ac:dyDescent="0.3">
      <c r="H326" s="45">
        <v>1</v>
      </c>
      <c r="I326" s="43" t="s">
        <v>164</v>
      </c>
      <c r="J326" s="25">
        <v>1997</v>
      </c>
      <c r="K326" s="36">
        <v>3678.84</v>
      </c>
      <c r="L326" s="38">
        <f t="shared" ca="1" si="14"/>
        <v>144791.61599989282</v>
      </c>
      <c r="M326" s="38">
        <f t="shared" ca="1" si="15"/>
        <v>150547.53159990953</v>
      </c>
      <c r="N326" s="39">
        <f t="shared" ca="1" si="16"/>
        <v>75.273765799954759</v>
      </c>
      <c r="P326" s="36">
        <v>3519</v>
      </c>
      <c r="Q326" s="36">
        <v>59121.500000019303</v>
      </c>
    </row>
    <row r="327" spans="8:17" x14ac:dyDescent="0.3">
      <c r="H327" s="45">
        <v>1</v>
      </c>
      <c r="I327" s="43" t="s">
        <v>174</v>
      </c>
      <c r="J327" s="25">
        <v>1997</v>
      </c>
      <c r="K327" s="36">
        <v>3694.08</v>
      </c>
      <c r="L327" s="38">
        <f t="shared" ca="1" si="14"/>
        <v>156303.44719992625</v>
      </c>
      <c r="M327" s="38">
        <f t="shared" ca="1" si="15"/>
        <v>156083.95859990455</v>
      </c>
      <c r="N327" s="39">
        <f t="shared" ca="1" si="16"/>
        <v>98.33289391793987</v>
      </c>
      <c r="P327" s="36">
        <v>3519.5</v>
      </c>
      <c r="Q327" s="36">
        <v>59298.750000051303</v>
      </c>
    </row>
    <row r="328" spans="8:17" x14ac:dyDescent="0.3">
      <c r="H328" s="45">
        <v>1</v>
      </c>
      <c r="I328" s="43" t="s">
        <v>175</v>
      </c>
      <c r="J328" s="25">
        <v>1997</v>
      </c>
      <c r="K328" s="36">
        <v>3693.5</v>
      </c>
      <c r="L328" s="38">
        <f t="shared" ca="1" si="14"/>
        <v>155864.46999988286</v>
      </c>
      <c r="M328" s="38">
        <f t="shared" ca="1" si="15"/>
        <v>154884.35129999905</v>
      </c>
      <c r="N328" s="39">
        <f t="shared" ca="1" si="16"/>
        <v>108.41904590999933</v>
      </c>
      <c r="P328" s="36">
        <v>3520</v>
      </c>
      <c r="Q328" s="36">
        <v>59476.000000083302</v>
      </c>
    </row>
    <row r="329" spans="8:17" x14ac:dyDescent="0.3">
      <c r="H329" s="45">
        <v>1</v>
      </c>
      <c r="I329" s="43" t="s">
        <v>176</v>
      </c>
      <c r="J329" s="25">
        <v>1997</v>
      </c>
      <c r="K329" s="36">
        <v>3690.91</v>
      </c>
      <c r="L329" s="38">
        <f t="shared" ca="1" si="14"/>
        <v>153904.23260011524</v>
      </c>
      <c r="M329" s="38">
        <f t="shared" ca="1" si="15"/>
        <v>153680.9607000798</v>
      </c>
      <c r="N329" s="39">
        <f t="shared" ca="1" si="16"/>
        <v>118.33433973906143</v>
      </c>
      <c r="P329" s="36">
        <v>3520.5</v>
      </c>
      <c r="Q329" s="36">
        <v>59669.249999927997</v>
      </c>
    </row>
    <row r="330" spans="8:17" x14ac:dyDescent="0.3">
      <c r="H330" s="45">
        <v>1</v>
      </c>
      <c r="I330" s="43" t="s">
        <v>177</v>
      </c>
      <c r="J330" s="25">
        <v>1997</v>
      </c>
      <c r="K330" s="36">
        <v>3690.32</v>
      </c>
      <c r="L330" s="38">
        <f t="shared" ref="L330:L393" ca="1" si="17">FORECAST(K330,OFFSET($Q$28:$Q$712,MATCH(K330,$P$28:$P$712,1)-1,0,2), OFFSET($P$28:$P$712,MATCH(K330,$P$28:$P$712,1)-1,0,2))</f>
        <v>153457.68880004436</v>
      </c>
      <c r="M330" s="38">
        <f t="shared" ca="1" si="15"/>
        <v>152844.64040002483</v>
      </c>
      <c r="N330" s="39">
        <f t="shared" ca="1" si="16"/>
        <v>105.46280187601712</v>
      </c>
      <c r="P330" s="36">
        <v>3521</v>
      </c>
      <c r="Q330" s="36">
        <v>59862.500000019703</v>
      </c>
    </row>
    <row r="331" spans="8:17" x14ac:dyDescent="0.3">
      <c r="H331" s="45">
        <v>1</v>
      </c>
      <c r="I331" s="43" t="s">
        <v>178</v>
      </c>
      <c r="J331" s="25">
        <v>1997</v>
      </c>
      <c r="K331" s="36">
        <v>3688.7</v>
      </c>
      <c r="L331" s="38">
        <f t="shared" ca="1" si="17"/>
        <v>152231.5920000053</v>
      </c>
      <c r="M331" s="38">
        <f t="shared" ref="M331:M394" ca="1" si="18">(L331+L332)/2</f>
        <v>151153.08149999334</v>
      </c>
      <c r="N331" s="39">
        <f t="shared" ref="N331:N394" ca="1" si="19">VLOOKUP(I331,$P$10:$Q$21,2,FALSE)*M331/1000</f>
        <v>78.59960237999654</v>
      </c>
      <c r="P331" s="36">
        <v>3521.5</v>
      </c>
      <c r="Q331" s="36">
        <v>60055.750000111402</v>
      </c>
    </row>
    <row r="332" spans="8:17" x14ac:dyDescent="0.3">
      <c r="H332" s="45">
        <v>1</v>
      </c>
      <c r="I332" s="43" t="s">
        <v>179</v>
      </c>
      <c r="J332" s="25">
        <v>1997</v>
      </c>
      <c r="K332" s="36">
        <v>3685.85</v>
      </c>
      <c r="L332" s="38">
        <f t="shared" ca="1" si="17"/>
        <v>150074.57099998137</v>
      </c>
      <c r="M332" s="38">
        <f t="shared" ca="1" si="18"/>
        <v>148731.16149997851</v>
      </c>
      <c r="N332" s="39">
        <f t="shared" ca="1" si="19"/>
        <v>60.97977621499119</v>
      </c>
      <c r="P332" s="36">
        <v>3522</v>
      </c>
      <c r="Q332" s="36">
        <v>60248.999999956002</v>
      </c>
    </row>
    <row r="333" spans="8:17" x14ac:dyDescent="0.3">
      <c r="H333" s="45">
        <v>1</v>
      </c>
      <c r="I333" s="43" t="s">
        <v>180</v>
      </c>
      <c r="J333" s="25">
        <v>1997</v>
      </c>
      <c r="K333" s="36">
        <v>3682.3</v>
      </c>
      <c r="L333" s="38">
        <f t="shared" ca="1" si="17"/>
        <v>147387.75199997565</v>
      </c>
      <c r="M333" s="38">
        <f t="shared" ca="1" si="18"/>
        <v>146122.86699993536</v>
      </c>
      <c r="N333" s="39">
        <f t="shared" ca="1" si="19"/>
        <v>52.604232119976722</v>
      </c>
      <c r="P333" s="36">
        <v>3522.5</v>
      </c>
      <c r="Q333" s="36">
        <v>60442.250000047803</v>
      </c>
    </row>
    <row r="334" spans="8:17" x14ac:dyDescent="0.3">
      <c r="H334" s="45">
        <v>1</v>
      </c>
      <c r="I334" s="43" t="s">
        <v>170</v>
      </c>
      <c r="J334" s="25">
        <v>1998</v>
      </c>
      <c r="K334" s="36">
        <v>3678.93</v>
      </c>
      <c r="L334" s="38">
        <f t="shared" ca="1" si="17"/>
        <v>144857.98199989507</v>
      </c>
      <c r="M334" s="38">
        <f t="shared" ca="1" si="18"/>
        <v>143644.95899996883</v>
      </c>
      <c r="N334" s="39">
        <f t="shared" ca="1" si="19"/>
        <v>34.474790159992516</v>
      </c>
      <c r="P334" s="36">
        <v>3523</v>
      </c>
      <c r="Q334" s="36">
        <v>60635.499999892403</v>
      </c>
    </row>
    <row r="335" spans="8:17" x14ac:dyDescent="0.3">
      <c r="H335" s="45">
        <v>1</v>
      </c>
      <c r="I335" s="43" t="s">
        <v>171</v>
      </c>
      <c r="J335" s="25">
        <v>1998</v>
      </c>
      <c r="K335" s="36">
        <v>3675.64</v>
      </c>
      <c r="L335" s="38">
        <f t="shared" ca="1" si="17"/>
        <v>142431.93600004259</v>
      </c>
      <c r="M335" s="38">
        <f t="shared" ca="1" si="18"/>
        <v>141502.81200000434</v>
      </c>
      <c r="N335" s="39">
        <f t="shared" ca="1" si="19"/>
        <v>26.885534280000826</v>
      </c>
      <c r="P335" s="36">
        <v>3523.5</v>
      </c>
      <c r="Q335" s="36">
        <v>60828.749999984102</v>
      </c>
    </row>
    <row r="336" spans="8:17" x14ac:dyDescent="0.3">
      <c r="H336" s="45">
        <v>1</v>
      </c>
      <c r="I336" s="43" t="s">
        <v>172</v>
      </c>
      <c r="J336" s="25">
        <v>1998</v>
      </c>
      <c r="K336" s="36">
        <v>3673.12</v>
      </c>
      <c r="L336" s="38">
        <f t="shared" ca="1" si="17"/>
        <v>140573.68799996609</v>
      </c>
      <c r="M336" s="38">
        <f t="shared" ca="1" si="18"/>
        <v>141801.4590000168</v>
      </c>
      <c r="N336" s="39">
        <f t="shared" ca="1" si="19"/>
        <v>41.122423110004874</v>
      </c>
      <c r="P336" s="36">
        <v>3524</v>
      </c>
      <c r="Q336" s="36">
        <v>61022.000000075801</v>
      </c>
    </row>
    <row r="337" spans="8:17" x14ac:dyDescent="0.3">
      <c r="H337" s="45">
        <v>1</v>
      </c>
      <c r="I337" s="43" t="s">
        <v>173</v>
      </c>
      <c r="J337" s="25">
        <v>1998</v>
      </c>
      <c r="K337" s="36">
        <v>3676.45</v>
      </c>
      <c r="L337" s="38">
        <f t="shared" ca="1" si="17"/>
        <v>143029.2300000675</v>
      </c>
      <c r="M337" s="38">
        <f t="shared" ca="1" si="18"/>
        <v>147857.46600001492</v>
      </c>
      <c r="N337" s="39">
        <f t="shared" ca="1" si="19"/>
        <v>56.185837080005669</v>
      </c>
      <c r="P337" s="36">
        <v>3524.5</v>
      </c>
      <c r="Q337" s="36">
        <v>61215.249999920401</v>
      </c>
    </row>
    <row r="338" spans="8:17" x14ac:dyDescent="0.3">
      <c r="H338" s="45">
        <v>1</v>
      </c>
      <c r="I338" s="43" t="s">
        <v>164</v>
      </c>
      <c r="J338" s="25">
        <v>1998</v>
      </c>
      <c r="K338" s="36">
        <v>3689.3</v>
      </c>
      <c r="L338" s="38">
        <f t="shared" ca="1" si="17"/>
        <v>152685.70199996233</v>
      </c>
      <c r="M338" s="38">
        <f t="shared" ca="1" si="18"/>
        <v>155323.3243999586</v>
      </c>
      <c r="N338" s="39">
        <f t="shared" ca="1" si="19"/>
        <v>77.661662199979304</v>
      </c>
      <c r="P338" s="36">
        <v>3525</v>
      </c>
      <c r="Q338" s="36">
        <v>61408.500000012202</v>
      </c>
    </row>
    <row r="339" spans="8:17" x14ac:dyDescent="0.3">
      <c r="H339" s="45">
        <v>1</v>
      </c>
      <c r="I339" s="43" t="s">
        <v>174</v>
      </c>
      <c r="J339" s="25">
        <v>1998</v>
      </c>
      <c r="K339" s="36">
        <v>3696.27</v>
      </c>
      <c r="L339" s="38">
        <f t="shared" ca="1" si="17"/>
        <v>157960.94679995487</v>
      </c>
      <c r="M339" s="38">
        <f t="shared" ca="1" si="18"/>
        <v>157571.16919999314</v>
      </c>
      <c r="N339" s="39">
        <f t="shared" ca="1" si="19"/>
        <v>99.26983659599567</v>
      </c>
      <c r="P339" s="36">
        <v>3525.5</v>
      </c>
      <c r="Q339" s="36">
        <v>61601.750000103901</v>
      </c>
    </row>
    <row r="340" spans="8:17" x14ac:dyDescent="0.3">
      <c r="H340" s="45">
        <v>1</v>
      </c>
      <c r="I340" s="43" t="s">
        <v>175</v>
      </c>
      <c r="J340" s="25">
        <v>1998</v>
      </c>
      <c r="K340" s="36">
        <v>3695.24</v>
      </c>
      <c r="L340" s="38">
        <f t="shared" ca="1" si="17"/>
        <v>157181.39160003141</v>
      </c>
      <c r="M340" s="38">
        <f t="shared" ca="1" si="18"/>
        <v>155478.47900007037</v>
      </c>
      <c r="N340" s="39">
        <f t="shared" ca="1" si="19"/>
        <v>108.83493530004925</v>
      </c>
      <c r="P340" s="36">
        <v>3526</v>
      </c>
      <c r="Q340" s="36">
        <v>61794.999999948501</v>
      </c>
    </row>
    <row r="341" spans="8:17" x14ac:dyDescent="0.3">
      <c r="H341" s="45">
        <v>1</v>
      </c>
      <c r="I341" s="43" t="s">
        <v>176</v>
      </c>
      <c r="J341" s="25">
        <v>1998</v>
      </c>
      <c r="K341" s="36">
        <v>3690.74</v>
      </c>
      <c r="L341" s="38">
        <f t="shared" ca="1" si="17"/>
        <v>153775.56640010932</v>
      </c>
      <c r="M341" s="38">
        <f t="shared" ca="1" si="18"/>
        <v>152628.93850009399</v>
      </c>
      <c r="N341" s="39">
        <f t="shared" ca="1" si="19"/>
        <v>117.52428264507238</v>
      </c>
      <c r="P341" s="36">
        <v>3526.5</v>
      </c>
      <c r="Q341" s="36">
        <v>61988.2500000402</v>
      </c>
    </row>
    <row r="342" spans="8:17" x14ac:dyDescent="0.3">
      <c r="H342" s="45">
        <v>1</v>
      </c>
      <c r="I342" s="43" t="s">
        <v>177</v>
      </c>
      <c r="J342" s="25">
        <v>1998</v>
      </c>
      <c r="K342" s="36">
        <v>3687.71</v>
      </c>
      <c r="L342" s="38">
        <f t="shared" ca="1" si="17"/>
        <v>151482.31060007866</v>
      </c>
      <c r="M342" s="38">
        <f t="shared" ca="1" si="18"/>
        <v>150967.65230000089</v>
      </c>
      <c r="N342" s="39">
        <f t="shared" ca="1" si="19"/>
        <v>104.1676800870006</v>
      </c>
      <c r="P342" s="36">
        <v>3527</v>
      </c>
      <c r="Q342" s="36">
        <v>62181.499999884902</v>
      </c>
    </row>
    <row r="343" spans="8:17" x14ac:dyDescent="0.3">
      <c r="H343" s="45">
        <v>1</v>
      </c>
      <c r="I343" s="43" t="s">
        <v>178</v>
      </c>
      <c r="J343" s="25">
        <v>1998</v>
      </c>
      <c r="K343" s="36">
        <v>3686.35</v>
      </c>
      <c r="L343" s="38">
        <f t="shared" ca="1" si="17"/>
        <v>150452.99399992311</v>
      </c>
      <c r="M343" s="38">
        <f t="shared" ca="1" si="18"/>
        <v>150146.46919994662</v>
      </c>
      <c r="N343" s="39">
        <f t="shared" ca="1" si="19"/>
        <v>78.076163983972251</v>
      </c>
      <c r="P343" s="36">
        <v>3527.5</v>
      </c>
      <c r="Q343" s="36">
        <v>62374.749999976601</v>
      </c>
    </row>
    <row r="344" spans="8:17" x14ac:dyDescent="0.3">
      <c r="H344" s="45">
        <v>1</v>
      </c>
      <c r="I344" s="43" t="s">
        <v>179</v>
      </c>
      <c r="J344" s="25">
        <v>1998</v>
      </c>
      <c r="K344" s="36">
        <v>3685.54</v>
      </c>
      <c r="L344" s="38">
        <f t="shared" ca="1" si="17"/>
        <v>149839.94439997012</v>
      </c>
      <c r="M344" s="38">
        <f t="shared" ca="1" si="18"/>
        <v>148765.21819995809</v>
      </c>
      <c r="N344" s="39">
        <f t="shared" ca="1" si="19"/>
        <v>60.993739461982813</v>
      </c>
      <c r="P344" s="36">
        <v>3528</v>
      </c>
      <c r="Q344" s="36">
        <v>62568.000000068299</v>
      </c>
    </row>
    <row r="345" spans="8:17" x14ac:dyDescent="0.3">
      <c r="H345" s="45">
        <v>1</v>
      </c>
      <c r="I345" s="43" t="s">
        <v>180</v>
      </c>
      <c r="J345" s="25">
        <v>1998</v>
      </c>
      <c r="K345" s="36">
        <v>3682.7</v>
      </c>
      <c r="L345" s="38">
        <f t="shared" ca="1" si="17"/>
        <v>147690.49199994607</v>
      </c>
      <c r="M345" s="38">
        <f t="shared" ca="1" si="18"/>
        <v>146892.01470001671</v>
      </c>
      <c r="N345" s="39">
        <f t="shared" ca="1" si="19"/>
        <v>52.881125292006011</v>
      </c>
      <c r="P345" s="36">
        <v>3528.5</v>
      </c>
      <c r="Q345" s="36">
        <v>62761.2499999129</v>
      </c>
    </row>
    <row r="346" spans="8:17" x14ac:dyDescent="0.3">
      <c r="H346" s="45">
        <v>1</v>
      </c>
      <c r="I346" s="43" t="s">
        <v>170</v>
      </c>
      <c r="J346" s="25">
        <v>1999</v>
      </c>
      <c r="K346" s="36">
        <v>3680.59</v>
      </c>
      <c r="L346" s="38">
        <f t="shared" ca="1" si="17"/>
        <v>146093.53740008734</v>
      </c>
      <c r="M346" s="38">
        <f t="shared" ca="1" si="18"/>
        <v>145438.8896999897</v>
      </c>
      <c r="N346" s="39">
        <f t="shared" ca="1" si="19"/>
        <v>34.905333527997527</v>
      </c>
      <c r="P346" s="36">
        <v>3529</v>
      </c>
      <c r="Q346" s="36">
        <v>62954.5000000047</v>
      </c>
    </row>
    <row r="347" spans="8:17" x14ac:dyDescent="0.3">
      <c r="H347" s="45">
        <v>1</v>
      </c>
      <c r="I347" s="43" t="s">
        <v>171</v>
      </c>
      <c r="J347" s="25">
        <v>1999</v>
      </c>
      <c r="K347" s="36">
        <v>3678.83</v>
      </c>
      <c r="L347" s="38">
        <f t="shared" ca="1" si="17"/>
        <v>144784.24199989205</v>
      </c>
      <c r="M347" s="38">
        <f t="shared" ca="1" si="18"/>
        <v>144345.48899999773</v>
      </c>
      <c r="N347" s="39">
        <f t="shared" ca="1" si="19"/>
        <v>27.425642909999571</v>
      </c>
      <c r="P347" s="36">
        <v>3529.5</v>
      </c>
      <c r="Q347" s="36">
        <v>63147.750000096399</v>
      </c>
    </row>
    <row r="348" spans="8:17" x14ac:dyDescent="0.3">
      <c r="H348" s="45">
        <v>1</v>
      </c>
      <c r="I348" s="43" t="s">
        <v>172</v>
      </c>
      <c r="J348" s="25">
        <v>1999</v>
      </c>
      <c r="K348" s="36">
        <v>3677.64</v>
      </c>
      <c r="L348" s="38">
        <f t="shared" ca="1" si="17"/>
        <v>143906.73600010341</v>
      </c>
      <c r="M348" s="38">
        <f t="shared" ca="1" si="18"/>
        <v>143847.744000101</v>
      </c>
      <c r="N348" s="39">
        <f t="shared" ca="1" si="19"/>
        <v>41.715845760029289</v>
      </c>
      <c r="P348" s="36">
        <v>3530</v>
      </c>
      <c r="Q348" s="36">
        <v>63340.999999940999</v>
      </c>
    </row>
    <row r="349" spans="8:17" x14ac:dyDescent="0.3">
      <c r="H349" s="45">
        <v>1</v>
      </c>
      <c r="I349" s="43" t="s">
        <v>173</v>
      </c>
      <c r="J349" s="25">
        <v>1999</v>
      </c>
      <c r="K349" s="36">
        <v>3677.48</v>
      </c>
      <c r="L349" s="38">
        <f t="shared" ca="1" si="17"/>
        <v>143788.75200009858</v>
      </c>
      <c r="M349" s="38">
        <f t="shared" ca="1" si="18"/>
        <v>145501.21540005808</v>
      </c>
      <c r="N349" s="39">
        <f t="shared" ca="1" si="19"/>
        <v>55.290461852022069</v>
      </c>
      <c r="P349" s="36">
        <v>3530.5</v>
      </c>
      <c r="Q349" s="36">
        <v>63534.250000032698</v>
      </c>
    </row>
    <row r="350" spans="8:17" x14ac:dyDescent="0.3">
      <c r="H350" s="45">
        <v>1</v>
      </c>
      <c r="I350" s="43" t="s">
        <v>164</v>
      </c>
      <c r="J350" s="25">
        <v>1999</v>
      </c>
      <c r="K350" s="36">
        <v>3682.07</v>
      </c>
      <c r="L350" s="38">
        <f t="shared" ca="1" si="17"/>
        <v>147213.67880001757</v>
      </c>
      <c r="M350" s="38">
        <f t="shared" ca="1" si="18"/>
        <v>151565.56449995167</v>
      </c>
      <c r="N350" s="39">
        <f t="shared" ca="1" si="19"/>
        <v>75.782782249975838</v>
      </c>
      <c r="P350" s="36">
        <v>3531</v>
      </c>
      <c r="Q350" s="36">
        <v>63727.499999877298</v>
      </c>
    </row>
    <row r="351" spans="8:17" x14ac:dyDescent="0.3">
      <c r="H351" s="45">
        <v>1</v>
      </c>
      <c r="I351" s="43" t="s">
        <v>174</v>
      </c>
      <c r="J351" s="25">
        <v>1999</v>
      </c>
      <c r="K351" s="36">
        <v>3693.57</v>
      </c>
      <c r="L351" s="38">
        <f t="shared" ca="1" si="17"/>
        <v>155917.45019988576</v>
      </c>
      <c r="M351" s="38">
        <f t="shared" ca="1" si="18"/>
        <v>156095.31189989974</v>
      </c>
      <c r="N351" s="39">
        <f t="shared" ca="1" si="19"/>
        <v>98.340046496936836</v>
      </c>
      <c r="P351" s="36">
        <v>3531.5</v>
      </c>
      <c r="Q351" s="36">
        <v>63920.749999969099</v>
      </c>
    </row>
    <row r="352" spans="8:17" x14ac:dyDescent="0.3">
      <c r="H352" s="45">
        <v>1</v>
      </c>
      <c r="I352" s="43" t="s">
        <v>175</v>
      </c>
      <c r="J352" s="25">
        <v>1999</v>
      </c>
      <c r="K352" s="36">
        <v>3694.04</v>
      </c>
      <c r="L352" s="38">
        <f t="shared" ca="1" si="17"/>
        <v>156273.17359991372</v>
      </c>
      <c r="M352" s="38">
        <f t="shared" ca="1" si="18"/>
        <v>156065.03759989934</v>
      </c>
      <c r="N352" s="39">
        <f t="shared" ca="1" si="19"/>
        <v>109.24552631992952</v>
      </c>
      <c r="P352" s="36">
        <v>3532</v>
      </c>
      <c r="Q352" s="36">
        <v>64114.000000060798</v>
      </c>
    </row>
    <row r="353" spans="8:17" x14ac:dyDescent="0.3">
      <c r="H353" s="45">
        <v>1</v>
      </c>
      <c r="I353" s="43" t="s">
        <v>176</v>
      </c>
      <c r="J353" s="25">
        <v>1999</v>
      </c>
      <c r="K353" s="36">
        <v>3693.49</v>
      </c>
      <c r="L353" s="38">
        <f t="shared" ca="1" si="17"/>
        <v>155856.90159988496</v>
      </c>
      <c r="M353" s="38">
        <f t="shared" ca="1" si="18"/>
        <v>155137.89449995826</v>
      </c>
      <c r="N353" s="39">
        <f t="shared" ca="1" si="19"/>
        <v>119.45617876496786</v>
      </c>
      <c r="P353" s="36">
        <v>3532.5</v>
      </c>
      <c r="Q353" s="36">
        <v>64307.249999905398</v>
      </c>
    </row>
    <row r="354" spans="8:17" x14ac:dyDescent="0.3">
      <c r="H354" s="45">
        <v>1</v>
      </c>
      <c r="I354" s="43" t="s">
        <v>177</v>
      </c>
      <c r="J354" s="25">
        <v>1999</v>
      </c>
      <c r="K354" s="36">
        <v>3691.59</v>
      </c>
      <c r="L354" s="38">
        <f t="shared" ca="1" si="17"/>
        <v>154418.88740003156</v>
      </c>
      <c r="M354" s="38">
        <f t="shared" ca="1" si="18"/>
        <v>153276.0438000164</v>
      </c>
      <c r="N354" s="39">
        <f t="shared" ca="1" si="19"/>
        <v>105.76047022201131</v>
      </c>
      <c r="P354" s="36">
        <v>3533</v>
      </c>
      <c r="Q354" s="36">
        <v>64500.499999997097</v>
      </c>
    </row>
    <row r="355" spans="8:17" x14ac:dyDescent="0.3">
      <c r="H355" s="45">
        <v>1</v>
      </c>
      <c r="I355" s="43" t="s">
        <v>178</v>
      </c>
      <c r="J355" s="25">
        <v>1999</v>
      </c>
      <c r="K355" s="36">
        <v>3688.57</v>
      </c>
      <c r="L355" s="38">
        <f t="shared" ca="1" si="17"/>
        <v>152133.20020000124</v>
      </c>
      <c r="M355" s="38">
        <f t="shared" ca="1" si="18"/>
        <v>150714.10770002706</v>
      </c>
      <c r="N355" s="39">
        <f t="shared" ca="1" si="19"/>
        <v>78.371336004014069</v>
      </c>
      <c r="P355" s="36">
        <v>3533.5</v>
      </c>
      <c r="Q355" s="36">
        <v>64693.750000088898</v>
      </c>
    </row>
    <row r="356" spans="8:17" x14ac:dyDescent="0.3">
      <c r="H356" s="45">
        <v>1</v>
      </c>
      <c r="I356" s="43" t="s">
        <v>179</v>
      </c>
      <c r="J356" s="25">
        <v>1999</v>
      </c>
      <c r="K356" s="36">
        <v>3684.82</v>
      </c>
      <c r="L356" s="38">
        <f t="shared" ca="1" si="17"/>
        <v>149295.01520005288</v>
      </c>
      <c r="M356" s="38">
        <f t="shared" ca="1" si="18"/>
        <v>147951.60600005323</v>
      </c>
      <c r="N356" s="39">
        <f t="shared" ca="1" si="19"/>
        <v>60.660158460021819</v>
      </c>
      <c r="P356" s="36">
        <v>3534</v>
      </c>
      <c r="Q356" s="36">
        <v>64886.999999933498</v>
      </c>
    </row>
    <row r="357" spans="8:17" x14ac:dyDescent="0.3">
      <c r="H357" s="45">
        <v>1</v>
      </c>
      <c r="I357" s="43" t="s">
        <v>180</v>
      </c>
      <c r="J357" s="25">
        <v>1999</v>
      </c>
      <c r="K357" s="36">
        <v>3681.27</v>
      </c>
      <c r="L357" s="38">
        <f t="shared" ca="1" si="17"/>
        <v>146608.19680005359</v>
      </c>
      <c r="M357" s="38">
        <f t="shared" ca="1" si="18"/>
        <v>145821.57739997795</v>
      </c>
      <c r="N357" s="39">
        <f t="shared" ca="1" si="19"/>
        <v>52.495767863992057</v>
      </c>
      <c r="P357" s="36">
        <v>3534.5</v>
      </c>
      <c r="Q357" s="36">
        <v>65080.250000025197</v>
      </c>
    </row>
    <row r="358" spans="8:17" x14ac:dyDescent="0.3">
      <c r="H358" s="45">
        <v>1</v>
      </c>
      <c r="I358" s="43" t="s">
        <v>170</v>
      </c>
      <c r="J358" s="25">
        <v>2000</v>
      </c>
      <c r="K358" s="36">
        <v>3679.17</v>
      </c>
      <c r="L358" s="38">
        <f t="shared" ca="1" si="17"/>
        <v>145034.95799990231</v>
      </c>
      <c r="M358" s="38">
        <f t="shared" ca="1" si="18"/>
        <v>144551.96100000618</v>
      </c>
      <c r="N358" s="39">
        <f t="shared" ca="1" si="19"/>
        <v>34.692470640001481</v>
      </c>
      <c r="P358" s="36">
        <v>3535</v>
      </c>
      <c r="Q358" s="36">
        <v>65273.500000116903</v>
      </c>
    </row>
    <row r="359" spans="8:17" x14ac:dyDescent="0.3">
      <c r="H359" s="45">
        <v>1</v>
      </c>
      <c r="I359" s="43" t="s">
        <v>171</v>
      </c>
      <c r="J359" s="25">
        <v>2000</v>
      </c>
      <c r="K359" s="36">
        <v>3677.86</v>
      </c>
      <c r="L359" s="38">
        <f t="shared" ca="1" si="17"/>
        <v>144068.96400011005</v>
      </c>
      <c r="M359" s="38">
        <f t="shared" ca="1" si="18"/>
        <v>143737.13400009647</v>
      </c>
      <c r="N359" s="39">
        <f t="shared" ca="1" si="19"/>
        <v>27.310055460018333</v>
      </c>
      <c r="P359" s="36">
        <v>3535.5</v>
      </c>
      <c r="Q359" s="36">
        <v>65466.749999961597</v>
      </c>
    </row>
    <row r="360" spans="8:17" x14ac:dyDescent="0.3">
      <c r="H360" s="45">
        <v>1</v>
      </c>
      <c r="I360" s="43" t="s">
        <v>172</v>
      </c>
      <c r="J360" s="25">
        <v>2000</v>
      </c>
      <c r="K360" s="36">
        <v>3676.96</v>
      </c>
      <c r="L360" s="38">
        <f t="shared" ca="1" si="17"/>
        <v>143405.30400008289</v>
      </c>
      <c r="M360" s="38">
        <f t="shared" ca="1" si="18"/>
        <v>143032.91700006742</v>
      </c>
      <c r="N360" s="39">
        <f t="shared" ca="1" si="19"/>
        <v>41.479545930019547</v>
      </c>
      <c r="P360" s="36">
        <v>3536</v>
      </c>
      <c r="Q360" s="36">
        <v>65660.000000053304</v>
      </c>
    </row>
    <row r="361" spans="8:17" x14ac:dyDescent="0.3">
      <c r="H361" s="45">
        <v>1</v>
      </c>
      <c r="I361" s="43" t="s">
        <v>173</v>
      </c>
      <c r="J361" s="25">
        <v>2000</v>
      </c>
      <c r="K361" s="36">
        <v>3675.95</v>
      </c>
      <c r="L361" s="38">
        <f t="shared" ca="1" si="17"/>
        <v>142660.53000005195</v>
      </c>
      <c r="M361" s="38">
        <f t="shared" ca="1" si="18"/>
        <v>143611.77599996771</v>
      </c>
      <c r="N361" s="39">
        <f t="shared" ca="1" si="19"/>
        <v>54.57247487998773</v>
      </c>
      <c r="P361" s="36">
        <v>3536.5</v>
      </c>
      <c r="Q361" s="36">
        <v>65853.249999897904</v>
      </c>
    </row>
    <row r="362" spans="8:17" x14ac:dyDescent="0.3">
      <c r="H362" s="45">
        <v>1</v>
      </c>
      <c r="I362" s="43" t="s">
        <v>164</v>
      </c>
      <c r="J362" s="25">
        <v>2000</v>
      </c>
      <c r="K362" s="36">
        <v>3678.53</v>
      </c>
      <c r="L362" s="38">
        <f t="shared" ca="1" si="17"/>
        <v>144563.02199988347</v>
      </c>
      <c r="M362" s="38">
        <f t="shared" ca="1" si="18"/>
        <v>146391.6539999831</v>
      </c>
      <c r="N362" s="39">
        <f t="shared" ca="1" si="19"/>
        <v>73.195826999991553</v>
      </c>
      <c r="P362" s="36">
        <v>3537</v>
      </c>
      <c r="Q362" s="36">
        <v>66046.499999989595</v>
      </c>
    </row>
    <row r="363" spans="8:17" x14ac:dyDescent="0.3">
      <c r="H363" s="45">
        <v>1</v>
      </c>
      <c r="I363" s="43" t="s">
        <v>174</v>
      </c>
      <c r="J363" s="25">
        <v>2000</v>
      </c>
      <c r="K363" s="36">
        <v>3683.4</v>
      </c>
      <c r="L363" s="38">
        <f t="shared" ca="1" si="17"/>
        <v>148220.28600008273</v>
      </c>
      <c r="M363" s="38">
        <f t="shared" ca="1" si="18"/>
        <v>147735.90340004535</v>
      </c>
      <c r="N363" s="39">
        <f t="shared" ca="1" si="19"/>
        <v>93.073619142028576</v>
      </c>
      <c r="P363" s="36">
        <v>3537.5</v>
      </c>
      <c r="Q363" s="36">
        <v>66239.750000081403</v>
      </c>
    </row>
    <row r="364" spans="8:17" x14ac:dyDescent="0.3">
      <c r="H364" s="45">
        <v>1</v>
      </c>
      <c r="I364" s="43" t="s">
        <v>175</v>
      </c>
      <c r="J364" s="25">
        <v>2000</v>
      </c>
      <c r="K364" s="36">
        <v>3682.12</v>
      </c>
      <c r="L364" s="38">
        <f t="shared" ca="1" si="17"/>
        <v>147251.52080000797</v>
      </c>
      <c r="M364" s="38">
        <f t="shared" ca="1" si="18"/>
        <v>146570.35480001778</v>
      </c>
      <c r="N364" s="39">
        <f t="shared" ca="1" si="19"/>
        <v>102.59924836001244</v>
      </c>
      <c r="P364" s="36">
        <v>3538</v>
      </c>
      <c r="Q364" s="36">
        <v>66432.999999926004</v>
      </c>
    </row>
    <row r="365" spans="8:17" x14ac:dyDescent="0.3">
      <c r="H365" s="45">
        <v>1</v>
      </c>
      <c r="I365" s="43" t="s">
        <v>176</v>
      </c>
      <c r="J365" s="25">
        <v>2000</v>
      </c>
      <c r="K365" s="36">
        <v>3680.32</v>
      </c>
      <c r="L365" s="38">
        <f t="shared" ca="1" si="17"/>
        <v>145889.18880002759</v>
      </c>
      <c r="M365" s="38">
        <f t="shared" ca="1" si="18"/>
        <v>144956.95440006792</v>
      </c>
      <c r="N365" s="39">
        <f t="shared" ca="1" si="19"/>
        <v>111.6168548880523</v>
      </c>
      <c r="P365" s="36">
        <v>3538.5</v>
      </c>
      <c r="Q365" s="36">
        <v>66626.250000017695</v>
      </c>
    </row>
    <row r="366" spans="8:17" x14ac:dyDescent="0.3">
      <c r="H366" s="45">
        <v>1</v>
      </c>
      <c r="I366" s="43" t="s">
        <v>177</v>
      </c>
      <c r="J366" s="25">
        <v>2000</v>
      </c>
      <c r="K366" s="36">
        <v>3677.8</v>
      </c>
      <c r="L366" s="38">
        <f t="shared" ca="1" si="17"/>
        <v>144024.72000010824</v>
      </c>
      <c r="M366" s="38">
        <f t="shared" ca="1" si="18"/>
        <v>143545.41000008862</v>
      </c>
      <c r="N366" s="39">
        <f t="shared" ca="1" si="19"/>
        <v>99.046332900061145</v>
      </c>
      <c r="P366" s="36">
        <v>3539</v>
      </c>
      <c r="Q366" s="36">
        <v>66819.500000109401</v>
      </c>
    </row>
    <row r="367" spans="8:17" x14ac:dyDescent="0.3">
      <c r="H367" s="45">
        <v>1</v>
      </c>
      <c r="I367" s="43" t="s">
        <v>178</v>
      </c>
      <c r="J367" s="25">
        <v>2000</v>
      </c>
      <c r="K367" s="36">
        <v>3676.5</v>
      </c>
      <c r="L367" s="38">
        <f t="shared" ca="1" si="17"/>
        <v>143066.10000006901</v>
      </c>
      <c r="M367" s="38">
        <f t="shared" ca="1" si="18"/>
        <v>141893.6340000208</v>
      </c>
      <c r="N367" s="39">
        <f t="shared" ca="1" si="19"/>
        <v>73.784689680010828</v>
      </c>
      <c r="P367" s="36">
        <v>3539.5</v>
      </c>
      <c r="Q367" s="36">
        <v>67012.749999954001</v>
      </c>
    </row>
    <row r="368" spans="8:17" x14ac:dyDescent="0.3">
      <c r="H368" s="45">
        <v>1</v>
      </c>
      <c r="I368" s="43" t="s">
        <v>179</v>
      </c>
      <c r="J368" s="25">
        <v>2000</v>
      </c>
      <c r="K368" s="36">
        <v>3673.32</v>
      </c>
      <c r="L368" s="38">
        <f t="shared" ca="1" si="17"/>
        <v>140721.16799997259</v>
      </c>
      <c r="M368" s="38">
        <f t="shared" ca="1" si="18"/>
        <v>139456.52700004471</v>
      </c>
      <c r="N368" s="39">
        <f t="shared" ca="1" si="19"/>
        <v>57.177176070018319</v>
      </c>
      <c r="P368" s="36">
        <v>3540</v>
      </c>
      <c r="Q368" s="36">
        <v>67206.000000045795</v>
      </c>
    </row>
    <row r="369" spans="8:17" x14ac:dyDescent="0.3">
      <c r="H369" s="45">
        <v>1</v>
      </c>
      <c r="I369" s="43" t="s">
        <v>180</v>
      </c>
      <c r="J369" s="25">
        <v>2000</v>
      </c>
      <c r="K369" s="36">
        <v>3669.89</v>
      </c>
      <c r="L369" s="38">
        <f t="shared" ca="1" si="17"/>
        <v>138191.88600011682</v>
      </c>
      <c r="M369" s="38">
        <f t="shared" ca="1" si="18"/>
        <v>136857.19200006197</v>
      </c>
      <c r="N369" s="39">
        <f t="shared" ca="1" si="19"/>
        <v>49.268589120022305</v>
      </c>
      <c r="P369" s="36">
        <v>3540.5</v>
      </c>
      <c r="Q369" s="36">
        <v>67425.369999951406</v>
      </c>
    </row>
    <row r="370" spans="8:17" x14ac:dyDescent="0.3">
      <c r="H370" s="45">
        <v>1</v>
      </c>
      <c r="I370" s="43" t="s">
        <v>170</v>
      </c>
      <c r="J370" s="25">
        <v>2001</v>
      </c>
      <c r="K370" s="36">
        <v>3666.27</v>
      </c>
      <c r="L370" s="38">
        <f t="shared" ca="1" si="17"/>
        <v>135522.49800000712</v>
      </c>
      <c r="M370" s="38">
        <f t="shared" ca="1" si="18"/>
        <v>134689.23599997279</v>
      </c>
      <c r="N370" s="39">
        <f t="shared" ca="1" si="19"/>
        <v>32.32541663999347</v>
      </c>
      <c r="P370" s="36">
        <v>3541</v>
      </c>
      <c r="Q370" s="36">
        <v>67644.749999964697</v>
      </c>
    </row>
    <row r="371" spans="8:17" x14ac:dyDescent="0.3">
      <c r="H371" s="45">
        <v>1</v>
      </c>
      <c r="I371" s="43" t="s">
        <v>171</v>
      </c>
      <c r="J371" s="25">
        <v>2001</v>
      </c>
      <c r="K371" s="36">
        <v>3664.01</v>
      </c>
      <c r="L371" s="38">
        <f t="shared" ca="1" si="17"/>
        <v>133855.97399993846</v>
      </c>
      <c r="M371" s="38">
        <f t="shared" ca="1" si="18"/>
        <v>133417.22099992074</v>
      </c>
      <c r="N371" s="39">
        <f t="shared" ca="1" si="19"/>
        <v>25.349271989984938</v>
      </c>
      <c r="P371" s="36">
        <v>3541.5</v>
      </c>
      <c r="Q371" s="36">
        <v>67864.120000117502</v>
      </c>
    </row>
    <row r="372" spans="8:17" x14ac:dyDescent="0.3">
      <c r="H372" s="45">
        <v>1</v>
      </c>
      <c r="I372" s="43" t="s">
        <v>172</v>
      </c>
      <c r="J372" s="25">
        <v>2001</v>
      </c>
      <c r="K372" s="36">
        <v>3662.82</v>
      </c>
      <c r="L372" s="38">
        <f t="shared" ca="1" si="17"/>
        <v>132978.46799990302</v>
      </c>
      <c r="M372" s="38">
        <f t="shared" ca="1" si="18"/>
        <v>132856.79699989758</v>
      </c>
      <c r="N372" s="39">
        <f t="shared" ca="1" si="19"/>
        <v>38.528471129970299</v>
      </c>
      <c r="P372" s="36">
        <v>3542</v>
      </c>
      <c r="Q372" s="36">
        <v>68083.499999883701</v>
      </c>
    </row>
    <row r="373" spans="8:17" x14ac:dyDescent="0.3">
      <c r="H373" s="45">
        <v>1</v>
      </c>
      <c r="I373" s="43" t="s">
        <v>173</v>
      </c>
      <c r="J373" s="25">
        <v>2001</v>
      </c>
      <c r="K373" s="36">
        <v>3662.49</v>
      </c>
      <c r="L373" s="38">
        <f t="shared" ca="1" si="17"/>
        <v>132735.12599989213</v>
      </c>
      <c r="M373" s="38">
        <f t="shared" ca="1" si="18"/>
        <v>135393.45300000161</v>
      </c>
      <c r="N373" s="39">
        <f t="shared" ca="1" si="19"/>
        <v>51.449512140000607</v>
      </c>
      <c r="P373" s="36">
        <v>3542.5</v>
      </c>
      <c r="Q373" s="36">
        <v>68302.870000036404</v>
      </c>
    </row>
    <row r="374" spans="8:17" x14ac:dyDescent="0.3">
      <c r="H374" s="45">
        <v>1</v>
      </c>
      <c r="I374" s="43" t="s">
        <v>164</v>
      </c>
      <c r="J374" s="25">
        <v>2001</v>
      </c>
      <c r="K374" s="36">
        <v>3669.7</v>
      </c>
      <c r="L374" s="38">
        <f t="shared" ca="1" si="17"/>
        <v>138051.78000011109</v>
      </c>
      <c r="M374" s="38">
        <f t="shared" ca="1" si="18"/>
        <v>139275.86400003731</v>
      </c>
      <c r="N374" s="39">
        <f t="shared" ca="1" si="19"/>
        <v>69.637932000018651</v>
      </c>
      <c r="P374" s="36">
        <v>3543</v>
      </c>
      <c r="Q374" s="36">
        <v>68522.250000049695</v>
      </c>
    </row>
    <row r="375" spans="8:17" x14ac:dyDescent="0.3">
      <c r="H375" s="45">
        <v>1</v>
      </c>
      <c r="I375" s="43" t="s">
        <v>174</v>
      </c>
      <c r="J375" s="25">
        <v>2001</v>
      </c>
      <c r="K375" s="36">
        <v>3673.02</v>
      </c>
      <c r="L375" s="38">
        <f t="shared" ca="1" si="17"/>
        <v>140499.94799996354</v>
      </c>
      <c r="M375" s="38">
        <f t="shared" ca="1" si="18"/>
        <v>139187.37600003369</v>
      </c>
      <c r="N375" s="39">
        <f t="shared" ca="1" si="19"/>
        <v>87.688046880021233</v>
      </c>
      <c r="P375" s="36">
        <v>3543.5</v>
      </c>
      <c r="Q375" s="36">
        <v>68741.619999955394</v>
      </c>
    </row>
    <row r="376" spans="8:17" x14ac:dyDescent="0.3">
      <c r="H376" s="45">
        <v>1</v>
      </c>
      <c r="I376" s="43" t="s">
        <v>175</v>
      </c>
      <c r="J376" s="25">
        <v>2001</v>
      </c>
      <c r="K376" s="36">
        <v>3669.46</v>
      </c>
      <c r="L376" s="38">
        <f t="shared" ca="1" si="17"/>
        <v>137874.80400010385</v>
      </c>
      <c r="M376" s="38">
        <f t="shared" ca="1" si="18"/>
        <v>136680.21600005473</v>
      </c>
      <c r="N376" s="39">
        <f t="shared" ca="1" si="19"/>
        <v>95.676151200038305</v>
      </c>
      <c r="P376" s="36">
        <v>3544</v>
      </c>
      <c r="Q376" s="36">
        <v>68960.999999968699</v>
      </c>
    </row>
    <row r="377" spans="8:17" x14ac:dyDescent="0.3">
      <c r="H377" s="45">
        <v>1</v>
      </c>
      <c r="I377" s="43" t="s">
        <v>176</v>
      </c>
      <c r="J377" s="25">
        <v>2001</v>
      </c>
      <c r="K377" s="36">
        <v>3666.22</v>
      </c>
      <c r="L377" s="38">
        <f t="shared" ca="1" si="17"/>
        <v>135485.62800000561</v>
      </c>
      <c r="M377" s="38">
        <f t="shared" ca="1" si="18"/>
        <v>134976.82199998479</v>
      </c>
      <c r="N377" s="39">
        <f t="shared" ca="1" si="19"/>
        <v>103.9321529399883</v>
      </c>
      <c r="P377" s="36">
        <v>3544.5</v>
      </c>
      <c r="Q377" s="36">
        <v>69180.370000121402</v>
      </c>
    </row>
    <row r="378" spans="8:17" x14ac:dyDescent="0.3">
      <c r="H378" s="45">
        <v>1</v>
      </c>
      <c r="I378" s="43" t="s">
        <v>177</v>
      </c>
      <c r="J378" s="25">
        <v>2001</v>
      </c>
      <c r="K378" s="36">
        <v>3664.84</v>
      </c>
      <c r="L378" s="38">
        <f t="shared" ca="1" si="17"/>
        <v>134468.01599996397</v>
      </c>
      <c r="M378" s="38">
        <f t="shared" ca="1" si="18"/>
        <v>133549.95299992594</v>
      </c>
      <c r="N378" s="39">
        <f t="shared" ca="1" si="19"/>
        <v>92.149467569948882</v>
      </c>
      <c r="P378" s="36">
        <v>3545</v>
      </c>
      <c r="Q378" s="36">
        <v>69399.749999887601</v>
      </c>
    </row>
    <row r="379" spans="8:17" x14ac:dyDescent="0.3">
      <c r="H379" s="45">
        <v>1</v>
      </c>
      <c r="I379" s="43" t="s">
        <v>178</v>
      </c>
      <c r="J379" s="25">
        <v>2001</v>
      </c>
      <c r="K379" s="36">
        <v>3662.35</v>
      </c>
      <c r="L379" s="38">
        <f t="shared" ca="1" si="17"/>
        <v>132631.88999988791</v>
      </c>
      <c r="M379" s="38">
        <f t="shared" ca="1" si="18"/>
        <v>131817.0629999782</v>
      </c>
      <c r="N379" s="39">
        <f t="shared" ca="1" si="19"/>
        <v>68.544872759988664</v>
      </c>
      <c r="P379" s="36">
        <v>3545.5</v>
      </c>
      <c r="Q379" s="36">
        <v>69619.120000040406</v>
      </c>
    </row>
    <row r="380" spans="8:17" x14ac:dyDescent="0.3">
      <c r="H380" s="45">
        <v>1</v>
      </c>
      <c r="I380" s="43" t="s">
        <v>179</v>
      </c>
      <c r="J380" s="25">
        <v>2001</v>
      </c>
      <c r="K380" s="36">
        <v>3660.14</v>
      </c>
      <c r="L380" s="38">
        <f t="shared" ca="1" si="17"/>
        <v>131002.23600006849</v>
      </c>
      <c r="M380" s="38">
        <f t="shared" ca="1" si="18"/>
        <v>129720.70840006927</v>
      </c>
      <c r="N380" s="39">
        <f t="shared" ca="1" si="19"/>
        <v>53.185490444028403</v>
      </c>
      <c r="P380" s="36">
        <v>3546</v>
      </c>
      <c r="Q380" s="36">
        <v>69838.500000053697</v>
      </c>
    </row>
    <row r="381" spans="8:17" x14ac:dyDescent="0.3">
      <c r="H381" s="45">
        <v>1</v>
      </c>
      <c r="I381" s="43" t="s">
        <v>180</v>
      </c>
      <c r="J381" s="25">
        <v>2001</v>
      </c>
      <c r="K381" s="36">
        <v>3656.17</v>
      </c>
      <c r="L381" s="38">
        <f t="shared" ca="1" si="17"/>
        <v>128439.18080007005</v>
      </c>
      <c r="M381" s="38">
        <f t="shared" ca="1" si="18"/>
        <v>127206.06000003172</v>
      </c>
      <c r="N381" s="39">
        <f t="shared" ca="1" si="19"/>
        <v>45.79418160001142</v>
      </c>
      <c r="P381" s="36">
        <v>3546.5</v>
      </c>
      <c r="Q381" s="36">
        <v>70057.869999959294</v>
      </c>
    </row>
    <row r="382" spans="8:17" x14ac:dyDescent="0.3">
      <c r="H382" s="45">
        <v>1</v>
      </c>
      <c r="I382" s="43" t="s">
        <v>170</v>
      </c>
      <c r="J382" s="25">
        <v>2002</v>
      </c>
      <c r="K382" s="36">
        <v>3652.33</v>
      </c>
      <c r="L382" s="38">
        <f t="shared" ca="1" si="17"/>
        <v>125972.93919999339</v>
      </c>
      <c r="M382" s="38">
        <f t="shared" ca="1" si="18"/>
        <v>125157.28230000846</v>
      </c>
      <c r="N382" s="39">
        <f t="shared" ca="1" si="19"/>
        <v>30.03774775200203</v>
      </c>
      <c r="P382" s="36">
        <v>3547</v>
      </c>
      <c r="Q382" s="36">
        <v>70277.249999972599</v>
      </c>
    </row>
    <row r="383" spans="8:17" x14ac:dyDescent="0.3">
      <c r="H383" s="45">
        <v>1</v>
      </c>
      <c r="I383" s="43" t="s">
        <v>171</v>
      </c>
      <c r="J383" s="25">
        <v>2002</v>
      </c>
      <c r="K383" s="36">
        <v>3649.79</v>
      </c>
      <c r="L383" s="38">
        <f t="shared" ca="1" si="17"/>
        <v>124341.62540002353</v>
      </c>
      <c r="M383" s="38">
        <f t="shared" ca="1" si="18"/>
        <v>123660.83979996876</v>
      </c>
      <c r="N383" s="39">
        <f t="shared" ca="1" si="19"/>
        <v>23.495559561994064</v>
      </c>
      <c r="P383" s="36">
        <v>3547.5</v>
      </c>
      <c r="Q383" s="36">
        <v>70496.619999878298</v>
      </c>
    </row>
    <row r="384" spans="8:17" x14ac:dyDescent="0.3">
      <c r="H384" s="45">
        <v>1</v>
      </c>
      <c r="I384" s="43" t="s">
        <v>172</v>
      </c>
      <c r="J384" s="25">
        <v>2002</v>
      </c>
      <c r="K384" s="36">
        <v>3647.67</v>
      </c>
      <c r="L384" s="38">
        <f t="shared" ca="1" si="17"/>
        <v>122980.05419991398</v>
      </c>
      <c r="M384" s="38">
        <f t="shared" ca="1" si="18"/>
        <v>122395.60759998765</v>
      </c>
      <c r="N384" s="39">
        <f t="shared" ca="1" si="19"/>
        <v>35.494726203996422</v>
      </c>
      <c r="P384" s="36">
        <v>3548</v>
      </c>
      <c r="Q384" s="36">
        <v>70715.999999891603</v>
      </c>
    </row>
    <row r="385" spans="8:17" x14ac:dyDescent="0.3">
      <c r="H385" s="45">
        <v>1</v>
      </c>
      <c r="I385" s="43" t="s">
        <v>173</v>
      </c>
      <c r="J385" s="25">
        <v>2002</v>
      </c>
      <c r="K385" s="36">
        <v>3645.85</v>
      </c>
      <c r="L385" s="38">
        <f t="shared" ca="1" si="17"/>
        <v>121811.16100006131</v>
      </c>
      <c r="M385" s="38">
        <f t="shared" ca="1" si="18"/>
        <v>121364.79570008395</v>
      </c>
      <c r="N385" s="39">
        <f t="shared" ca="1" si="19"/>
        <v>46.1186223660319</v>
      </c>
      <c r="P385" s="36">
        <v>3548.5</v>
      </c>
      <c r="Q385" s="36">
        <v>70935.370000044306</v>
      </c>
    </row>
    <row r="386" spans="8:17" x14ac:dyDescent="0.3">
      <c r="H386" s="45">
        <v>1</v>
      </c>
      <c r="I386" s="43" t="s">
        <v>164</v>
      </c>
      <c r="J386" s="25">
        <v>2002</v>
      </c>
      <c r="K386" s="36">
        <v>3644.46</v>
      </c>
      <c r="L386" s="38">
        <f t="shared" ca="1" si="17"/>
        <v>120918.43040010659</v>
      </c>
      <c r="M386" s="38">
        <f t="shared" ca="1" si="18"/>
        <v>119778.43850001507</v>
      </c>
      <c r="N386" s="39">
        <f t="shared" ca="1" si="19"/>
        <v>59.889219250007535</v>
      </c>
      <c r="P386" s="36">
        <v>3549</v>
      </c>
      <c r="Q386" s="36">
        <v>71154.750000057596</v>
      </c>
    </row>
    <row r="387" spans="8:17" x14ac:dyDescent="0.3">
      <c r="H387" s="45">
        <v>1</v>
      </c>
      <c r="I387" s="43" t="s">
        <v>174</v>
      </c>
      <c r="J387" s="25">
        <v>2002</v>
      </c>
      <c r="K387" s="36">
        <v>3640.91</v>
      </c>
      <c r="L387" s="38">
        <f t="shared" ca="1" si="17"/>
        <v>118638.44659992354</v>
      </c>
      <c r="M387" s="38">
        <f t="shared" ca="1" si="18"/>
        <v>116600.22209997475</v>
      </c>
      <c r="N387" s="39">
        <f t="shared" ca="1" si="19"/>
        <v>73.458139922984088</v>
      </c>
      <c r="P387" s="36">
        <v>3549.5</v>
      </c>
      <c r="Q387" s="36">
        <v>71374.119999963295</v>
      </c>
    </row>
    <row r="388" spans="8:17" x14ac:dyDescent="0.3">
      <c r="H388" s="45">
        <v>1</v>
      </c>
      <c r="I388" s="43" t="s">
        <v>175</v>
      </c>
      <c r="J388" s="25">
        <v>2002</v>
      </c>
      <c r="K388" s="36">
        <v>3634.24</v>
      </c>
      <c r="L388" s="38">
        <f t="shared" ca="1" si="17"/>
        <v>114561.99760002596</v>
      </c>
      <c r="M388" s="38">
        <f t="shared" ca="1" si="18"/>
        <v>112503.77780004346</v>
      </c>
      <c r="N388" s="39">
        <f t="shared" ca="1" si="19"/>
        <v>78.752644460030425</v>
      </c>
      <c r="P388" s="36">
        <v>3550</v>
      </c>
      <c r="Q388" s="36">
        <v>71593.499999976601</v>
      </c>
    </row>
    <row r="389" spans="8:17" x14ac:dyDescent="0.3">
      <c r="H389" s="45">
        <v>1</v>
      </c>
      <c r="I389" s="43" t="s">
        <v>176</v>
      </c>
      <c r="J389" s="25">
        <v>2002</v>
      </c>
      <c r="K389" s="36">
        <v>3627.45</v>
      </c>
      <c r="L389" s="38">
        <f t="shared" ca="1" si="17"/>
        <v>110445.55800006096</v>
      </c>
      <c r="M389" s="38">
        <f t="shared" ca="1" si="18"/>
        <v>110166.68290007173</v>
      </c>
      <c r="N389" s="39">
        <f t="shared" ca="1" si="19"/>
        <v>84.828345833055224</v>
      </c>
      <c r="P389" s="36">
        <v>3550.5</v>
      </c>
      <c r="Q389" s="36">
        <v>71812.869999882198</v>
      </c>
    </row>
    <row r="390" spans="8:17" x14ac:dyDescent="0.3">
      <c r="H390" s="45">
        <v>1</v>
      </c>
      <c r="I390" s="43" t="s">
        <v>177</v>
      </c>
      <c r="J390" s="25">
        <v>2002</v>
      </c>
      <c r="K390" s="36">
        <v>3626.53</v>
      </c>
      <c r="L390" s="38">
        <f t="shared" ca="1" si="17"/>
        <v>109887.80780008249</v>
      </c>
      <c r="M390" s="38">
        <f t="shared" ca="1" si="18"/>
        <v>109339.15250001766</v>
      </c>
      <c r="N390" s="39">
        <f t="shared" ca="1" si="19"/>
        <v>75.44401522501218</v>
      </c>
      <c r="P390" s="36">
        <v>3551</v>
      </c>
      <c r="Q390" s="36">
        <v>72032.249999895503</v>
      </c>
    </row>
    <row r="391" spans="8:17" x14ac:dyDescent="0.3">
      <c r="H391" s="45">
        <v>1</v>
      </c>
      <c r="I391" s="43" t="s">
        <v>178</v>
      </c>
      <c r="J391" s="25">
        <v>2002</v>
      </c>
      <c r="K391" s="36">
        <v>3624.72</v>
      </c>
      <c r="L391" s="38">
        <f t="shared" ca="1" si="17"/>
        <v>108790.49719995284</v>
      </c>
      <c r="M391" s="38">
        <f t="shared" ca="1" si="18"/>
        <v>108344.90359997272</v>
      </c>
      <c r="N391" s="39">
        <f t="shared" ca="1" si="19"/>
        <v>56.339349871985817</v>
      </c>
      <c r="P391" s="36">
        <v>3551.5</v>
      </c>
      <c r="Q391" s="36">
        <v>72251.620000048293</v>
      </c>
    </row>
    <row r="392" spans="8:17" x14ac:dyDescent="0.3">
      <c r="H392" s="45">
        <v>1</v>
      </c>
      <c r="I392" s="43" t="s">
        <v>179</v>
      </c>
      <c r="J392" s="25">
        <v>2002</v>
      </c>
      <c r="K392" s="36">
        <v>3623.25</v>
      </c>
      <c r="L392" s="38">
        <f t="shared" ca="1" si="17"/>
        <v>107899.30999999261</v>
      </c>
      <c r="M392" s="38">
        <f t="shared" ca="1" si="18"/>
        <v>106944.46699995163</v>
      </c>
      <c r="N392" s="39">
        <f t="shared" ca="1" si="19"/>
        <v>43.847231469980166</v>
      </c>
      <c r="P392" s="36">
        <v>3552</v>
      </c>
      <c r="Q392" s="36">
        <v>72471.000000061598</v>
      </c>
    </row>
    <row r="393" spans="8:17" x14ac:dyDescent="0.3">
      <c r="H393" s="45">
        <v>1</v>
      </c>
      <c r="I393" s="43" t="s">
        <v>180</v>
      </c>
      <c r="J393" s="25">
        <v>2002</v>
      </c>
      <c r="K393" s="36">
        <v>3620.1</v>
      </c>
      <c r="L393" s="38">
        <f t="shared" ca="1" si="17"/>
        <v>105989.62399991066</v>
      </c>
      <c r="M393" s="38">
        <f t="shared" ca="1" si="18"/>
        <v>104715.35599992529</v>
      </c>
      <c r="N393" s="39">
        <f t="shared" ca="1" si="19"/>
        <v>37.697528159973103</v>
      </c>
      <c r="P393" s="36">
        <v>3552.5</v>
      </c>
      <c r="Q393" s="36">
        <v>72690.369999967195</v>
      </c>
    </row>
    <row r="394" spans="8:17" x14ac:dyDescent="0.3">
      <c r="H394" s="45">
        <v>1</v>
      </c>
      <c r="I394" s="43" t="s">
        <v>170</v>
      </c>
      <c r="J394" s="25">
        <v>2003</v>
      </c>
      <c r="K394" s="36">
        <v>3615.28</v>
      </c>
      <c r="L394" s="38">
        <f t="shared" ref="L394:L457" ca="1" si="20">FORECAST(K394,OFFSET($Q$28:$Q$712,MATCH(K394,$P$28:$P$712,1)-1,0,2), OFFSET($P$28:$P$712,MATCH(K394,$P$28:$P$712,1)-1,0,2))</f>
        <v>103441.08799993992</v>
      </c>
      <c r="M394" s="38">
        <f t="shared" ca="1" si="18"/>
        <v>102318.36499994632</v>
      </c>
      <c r="N394" s="39">
        <f t="shared" ca="1" si="19"/>
        <v>24.556407599987118</v>
      </c>
      <c r="P394" s="36">
        <v>3553</v>
      </c>
      <c r="Q394" s="36">
        <v>72909.7499999805</v>
      </c>
    </row>
    <row r="395" spans="8:17" x14ac:dyDescent="0.3">
      <c r="H395" s="45">
        <v>1</v>
      </c>
      <c r="I395" s="43" t="s">
        <v>171</v>
      </c>
      <c r="J395" s="25">
        <v>2003</v>
      </c>
      <c r="K395" s="36">
        <v>3611.02</v>
      </c>
      <c r="L395" s="38">
        <f t="shared" ca="1" si="20"/>
        <v>101195.64199995273</v>
      </c>
      <c r="M395" s="38">
        <f t="shared" ref="M395:M458" ca="1" si="21">(L395+L396)/2</f>
        <v>100170.43249994784</v>
      </c>
      <c r="N395" s="39">
        <f t="shared" ref="N395:N458" ca="1" si="22">VLOOKUP(I395,$P$10:$Q$21,2,FALSE)*M395/1000</f>
        <v>19.03238217499009</v>
      </c>
      <c r="P395" s="36">
        <v>3553.5</v>
      </c>
      <c r="Q395" s="36">
        <v>73129.119999886199</v>
      </c>
    </row>
    <row r="396" spans="8:17" x14ac:dyDescent="0.3">
      <c r="H396" s="45">
        <v>1</v>
      </c>
      <c r="I396" s="43" t="s">
        <v>172</v>
      </c>
      <c r="J396" s="25">
        <v>2003</v>
      </c>
      <c r="K396" s="36">
        <v>3607.13</v>
      </c>
      <c r="L396" s="38">
        <f t="shared" ca="1" si="20"/>
        <v>99145.222999942955</v>
      </c>
      <c r="M396" s="38">
        <f t="shared" ca="1" si="21"/>
        <v>98610.21650000487</v>
      </c>
      <c r="N396" s="39">
        <f t="shared" ca="1" si="22"/>
        <v>28.596962785001413</v>
      </c>
      <c r="P396" s="36">
        <v>3554</v>
      </c>
      <c r="Q396" s="36">
        <v>73348.499999899504</v>
      </c>
    </row>
    <row r="397" spans="8:17" x14ac:dyDescent="0.3">
      <c r="H397" s="45">
        <v>1</v>
      </c>
      <c r="I397" s="43" t="s">
        <v>173</v>
      </c>
      <c r="J397" s="25">
        <v>2003</v>
      </c>
      <c r="K397" s="36">
        <v>3605.1</v>
      </c>
      <c r="L397" s="38">
        <f t="shared" ca="1" si="20"/>
        <v>98075.210000066785</v>
      </c>
      <c r="M397" s="38">
        <f t="shared" ca="1" si="21"/>
        <v>99435.128000032855</v>
      </c>
      <c r="N397" s="39">
        <f t="shared" ca="1" si="22"/>
        <v>37.785348640012479</v>
      </c>
      <c r="P397" s="36">
        <v>3554.5</v>
      </c>
      <c r="Q397" s="36">
        <v>73567.870000052193</v>
      </c>
    </row>
    <row r="398" spans="8:17" x14ac:dyDescent="0.3">
      <c r="H398" s="45">
        <v>1</v>
      </c>
      <c r="I398" s="43" t="s">
        <v>164</v>
      </c>
      <c r="J398" s="25">
        <v>2003</v>
      </c>
      <c r="K398" s="36">
        <v>3610.26</v>
      </c>
      <c r="L398" s="38">
        <f t="shared" ca="1" si="20"/>
        <v>100795.04599999893</v>
      </c>
      <c r="M398" s="38">
        <f t="shared" ca="1" si="21"/>
        <v>102360.53299999062</v>
      </c>
      <c r="N398" s="39">
        <f t="shared" ca="1" si="22"/>
        <v>51.180266499995312</v>
      </c>
      <c r="P398" s="36">
        <v>3555</v>
      </c>
      <c r="Q398" s="36">
        <v>73787.250000065498</v>
      </c>
    </row>
    <row r="399" spans="8:17" x14ac:dyDescent="0.3">
      <c r="H399" s="45">
        <v>1</v>
      </c>
      <c r="I399" s="43" t="s">
        <v>174</v>
      </c>
      <c r="J399" s="25">
        <v>2003</v>
      </c>
      <c r="K399" s="36">
        <v>3616.2</v>
      </c>
      <c r="L399" s="38">
        <f t="shared" ca="1" si="20"/>
        <v>103926.01999998232</v>
      </c>
      <c r="M399" s="38">
        <f t="shared" ca="1" si="21"/>
        <v>102458.04649997933</v>
      </c>
      <c r="N399" s="39">
        <f t="shared" ca="1" si="22"/>
        <v>64.548569294986976</v>
      </c>
      <c r="P399" s="36">
        <v>3555.5</v>
      </c>
      <c r="Q399" s="36">
        <v>74006.619999971197</v>
      </c>
    </row>
    <row r="400" spans="8:17" x14ac:dyDescent="0.3">
      <c r="H400" s="45">
        <v>1</v>
      </c>
      <c r="I400" s="43" t="s">
        <v>175</v>
      </c>
      <c r="J400" s="25">
        <v>2003</v>
      </c>
      <c r="K400" s="36">
        <v>3610.63</v>
      </c>
      <c r="L400" s="38">
        <f t="shared" ca="1" si="20"/>
        <v>100990.07299997634</v>
      </c>
      <c r="M400" s="38">
        <f t="shared" ca="1" si="21"/>
        <v>99298.081999977003</v>
      </c>
      <c r="N400" s="39">
        <f t="shared" ca="1" si="22"/>
        <v>69.508657399983903</v>
      </c>
      <c r="P400" s="36">
        <v>3556</v>
      </c>
      <c r="Q400" s="36">
        <v>74225.999999984502</v>
      </c>
    </row>
    <row r="401" spans="8:17" x14ac:dyDescent="0.3">
      <c r="H401" s="45">
        <v>1</v>
      </c>
      <c r="I401" s="43" t="s">
        <v>176</v>
      </c>
      <c r="J401" s="25">
        <v>2003</v>
      </c>
      <c r="K401" s="36">
        <v>3604.21</v>
      </c>
      <c r="L401" s="38">
        <f t="shared" ca="1" si="20"/>
        <v>97606.090999977663</v>
      </c>
      <c r="M401" s="38">
        <f t="shared" ca="1" si="21"/>
        <v>97479.58699994057</v>
      </c>
      <c r="N401" s="39">
        <f t="shared" ca="1" si="22"/>
        <v>75.059281989954243</v>
      </c>
      <c r="P401" s="36">
        <v>3556.5</v>
      </c>
      <c r="Q401" s="36">
        <v>74445.369999890099</v>
      </c>
    </row>
    <row r="402" spans="8:17" x14ac:dyDescent="0.3">
      <c r="H402" s="45">
        <v>1</v>
      </c>
      <c r="I402" s="43" t="s">
        <v>177</v>
      </c>
      <c r="J402" s="25">
        <v>2003</v>
      </c>
      <c r="K402" s="36">
        <v>3603.73</v>
      </c>
      <c r="L402" s="38">
        <f t="shared" ca="1" si="20"/>
        <v>97353.082999903476</v>
      </c>
      <c r="M402" s="38">
        <f t="shared" ca="1" si="21"/>
        <v>96878.692999958294</v>
      </c>
      <c r="N402" s="39">
        <f t="shared" ca="1" si="22"/>
        <v>66.846298169971206</v>
      </c>
      <c r="P402" s="36">
        <v>3557</v>
      </c>
      <c r="Q402" s="36">
        <v>74664.749999903404</v>
      </c>
    </row>
    <row r="403" spans="8:17" x14ac:dyDescent="0.3">
      <c r="H403" s="45">
        <v>1</v>
      </c>
      <c r="I403" s="43" t="s">
        <v>178</v>
      </c>
      <c r="J403" s="25">
        <v>2003</v>
      </c>
      <c r="K403" s="36">
        <v>3601.93</v>
      </c>
      <c r="L403" s="38">
        <f t="shared" ca="1" si="20"/>
        <v>96404.303000013111</v>
      </c>
      <c r="M403" s="38">
        <f t="shared" ca="1" si="21"/>
        <v>96022.15550005238</v>
      </c>
      <c r="N403" s="39">
        <f t="shared" ca="1" si="22"/>
        <v>49.931520860027241</v>
      </c>
      <c r="P403" s="36">
        <v>3557.5</v>
      </c>
      <c r="Q403" s="36">
        <v>74884.120000056195</v>
      </c>
    </row>
    <row r="404" spans="8:17" x14ac:dyDescent="0.3">
      <c r="H404" s="45">
        <v>1</v>
      </c>
      <c r="I404" s="43" t="s">
        <v>179</v>
      </c>
      <c r="J404" s="25">
        <v>2003</v>
      </c>
      <c r="K404" s="36">
        <v>3600.48</v>
      </c>
      <c r="L404" s="38">
        <f t="shared" ca="1" si="20"/>
        <v>95640.00800009165</v>
      </c>
      <c r="M404" s="38">
        <f t="shared" ca="1" si="21"/>
        <v>94837.964000058942</v>
      </c>
      <c r="N404" s="39">
        <f t="shared" ca="1" si="22"/>
        <v>38.883565240024168</v>
      </c>
      <c r="P404" s="36">
        <v>3558</v>
      </c>
      <c r="Q404" s="36">
        <v>75103.5000000695</v>
      </c>
    </row>
    <row r="405" spans="8:17" x14ac:dyDescent="0.3">
      <c r="H405" s="45">
        <v>1</v>
      </c>
      <c r="I405" s="43" t="s">
        <v>180</v>
      </c>
      <c r="J405" s="25">
        <v>2003</v>
      </c>
      <c r="K405" s="36">
        <v>3597.22</v>
      </c>
      <c r="L405" s="38">
        <f t="shared" ca="1" si="20"/>
        <v>94035.920000026235</v>
      </c>
      <c r="M405" s="38">
        <f t="shared" ca="1" si="21"/>
        <v>92718.86000002292</v>
      </c>
      <c r="N405" s="39">
        <f t="shared" ca="1" si="22"/>
        <v>33.378789600008247</v>
      </c>
      <c r="P405" s="36">
        <v>3558.5</v>
      </c>
      <c r="Q405" s="36">
        <v>75322.869999975097</v>
      </c>
    </row>
    <row r="406" spans="8:17" x14ac:dyDescent="0.3">
      <c r="H406" s="45">
        <v>1</v>
      </c>
      <c r="I406" s="43" t="s">
        <v>170</v>
      </c>
      <c r="J406" s="25">
        <v>2004</v>
      </c>
      <c r="K406" s="36">
        <v>3591.8</v>
      </c>
      <c r="L406" s="38">
        <f t="shared" ca="1" si="20"/>
        <v>91401.800000019604</v>
      </c>
      <c r="M406" s="38">
        <f t="shared" ca="1" si="21"/>
        <v>90196.520000027143</v>
      </c>
      <c r="N406" s="39">
        <f t="shared" ca="1" si="22"/>
        <v>21.647164800006514</v>
      </c>
      <c r="P406" s="36">
        <v>3559</v>
      </c>
      <c r="Q406" s="36">
        <v>75542.249999988402</v>
      </c>
    </row>
    <row r="407" spans="8:17" x14ac:dyDescent="0.3">
      <c r="H407" s="45">
        <v>1</v>
      </c>
      <c r="I407" s="43" t="s">
        <v>171</v>
      </c>
      <c r="J407" s="25">
        <v>2004</v>
      </c>
      <c r="K407" s="36">
        <v>3586.84</v>
      </c>
      <c r="L407" s="38">
        <f t="shared" ca="1" si="20"/>
        <v>88991.240000034682</v>
      </c>
      <c r="M407" s="38">
        <f t="shared" ca="1" si="21"/>
        <v>88004.660000047414</v>
      </c>
      <c r="N407" s="39">
        <f t="shared" ca="1" si="22"/>
        <v>16.72088540000901</v>
      </c>
      <c r="P407" s="36">
        <v>3559.5</v>
      </c>
      <c r="Q407" s="36">
        <v>75761.619999894101</v>
      </c>
    </row>
    <row r="408" spans="8:17" x14ac:dyDescent="0.3">
      <c r="H408" s="45">
        <v>1</v>
      </c>
      <c r="I408" s="43" t="s">
        <v>172</v>
      </c>
      <c r="J408" s="25">
        <v>2004</v>
      </c>
      <c r="K408" s="36">
        <v>3582.78</v>
      </c>
      <c r="L408" s="38">
        <f t="shared" ca="1" si="20"/>
        <v>87018.080000060145</v>
      </c>
      <c r="M408" s="38">
        <f t="shared" ca="1" si="21"/>
        <v>87054.530000073253</v>
      </c>
      <c r="N408" s="39">
        <f t="shared" ca="1" si="22"/>
        <v>25.245813700021241</v>
      </c>
      <c r="P408" s="36">
        <v>3560</v>
      </c>
      <c r="Q408" s="36">
        <v>75980.999999907406</v>
      </c>
    </row>
    <row r="409" spans="8:17" x14ac:dyDescent="0.3">
      <c r="H409" s="45">
        <v>1</v>
      </c>
      <c r="I409" s="43" t="s">
        <v>173</v>
      </c>
      <c r="J409" s="25">
        <v>2004</v>
      </c>
      <c r="K409" s="36">
        <v>3582.93</v>
      </c>
      <c r="L409" s="38">
        <f t="shared" ca="1" si="20"/>
        <v>87090.980000086362</v>
      </c>
      <c r="M409" s="38">
        <f t="shared" ca="1" si="21"/>
        <v>88121.300000047544</v>
      </c>
      <c r="N409" s="39">
        <f t="shared" ca="1" si="22"/>
        <v>33.486094000018063</v>
      </c>
      <c r="P409" s="36">
        <v>3560.5</v>
      </c>
      <c r="Q409" s="36">
        <v>76223.149999985399</v>
      </c>
    </row>
    <row r="410" spans="8:17" x14ac:dyDescent="0.3">
      <c r="H410" s="45">
        <v>1</v>
      </c>
      <c r="I410" s="43" t="s">
        <v>164</v>
      </c>
      <c r="J410" s="25">
        <v>2004</v>
      </c>
      <c r="K410" s="36">
        <v>3587.17</v>
      </c>
      <c r="L410" s="38">
        <f t="shared" ca="1" si="20"/>
        <v>89151.620000008726</v>
      </c>
      <c r="M410" s="38">
        <f t="shared" ca="1" si="21"/>
        <v>88906.189999961527</v>
      </c>
      <c r="N410" s="39">
        <f t="shared" ca="1" si="22"/>
        <v>44.453094999980763</v>
      </c>
      <c r="P410" s="36">
        <v>3561</v>
      </c>
      <c r="Q410" s="36">
        <v>76465.300000063493</v>
      </c>
    </row>
    <row r="411" spans="8:17" x14ac:dyDescent="0.3">
      <c r="H411" s="45">
        <v>1</v>
      </c>
      <c r="I411" s="43" t="s">
        <v>174</v>
      </c>
      <c r="J411" s="25">
        <v>2004</v>
      </c>
      <c r="K411" s="36">
        <v>3586.16</v>
      </c>
      <c r="L411" s="38">
        <f t="shared" ca="1" si="20"/>
        <v>88660.759999914328</v>
      </c>
      <c r="M411" s="38">
        <f t="shared" ca="1" si="21"/>
        <v>87091.23499996576</v>
      </c>
      <c r="N411" s="39">
        <f t="shared" ca="1" si="22"/>
        <v>54.86747804997843</v>
      </c>
      <c r="P411" s="36">
        <v>3561.5</v>
      </c>
      <c r="Q411" s="36">
        <v>76707.449999894394</v>
      </c>
    </row>
    <row r="412" spans="8:17" x14ac:dyDescent="0.3">
      <c r="H412" s="45">
        <v>1</v>
      </c>
      <c r="I412" s="43" t="s">
        <v>175</v>
      </c>
      <c r="J412" s="25">
        <v>2004</v>
      </c>
      <c r="K412" s="36">
        <v>3579.7</v>
      </c>
      <c r="L412" s="38">
        <f t="shared" ca="1" si="20"/>
        <v>85521.710000017192</v>
      </c>
      <c r="M412" s="38">
        <f t="shared" ca="1" si="21"/>
        <v>83681.370000017108</v>
      </c>
      <c r="N412" s="39">
        <f t="shared" ca="1" si="22"/>
        <v>58.576959000011975</v>
      </c>
      <c r="P412" s="36">
        <v>3562</v>
      </c>
      <c r="Q412" s="36">
        <v>76949.599999972503</v>
      </c>
    </row>
    <row r="413" spans="8:17" x14ac:dyDescent="0.3">
      <c r="H413" s="45">
        <v>1</v>
      </c>
      <c r="I413" s="43" t="s">
        <v>176</v>
      </c>
      <c r="J413" s="25">
        <v>2004</v>
      </c>
      <c r="K413" s="36">
        <v>3572.1</v>
      </c>
      <c r="L413" s="38">
        <f t="shared" ca="1" si="20"/>
        <v>81841.030000017025</v>
      </c>
      <c r="M413" s="38">
        <f t="shared" ca="1" si="21"/>
        <v>81518.970499994699</v>
      </c>
      <c r="N413" s="39">
        <f t="shared" ca="1" si="22"/>
        <v>62.769607284995914</v>
      </c>
      <c r="P413" s="36">
        <v>3562.5</v>
      </c>
      <c r="Q413" s="36">
        <v>77191.750000050495</v>
      </c>
    </row>
    <row r="414" spans="8:17" x14ac:dyDescent="0.3">
      <c r="H414" s="45">
        <v>1</v>
      </c>
      <c r="I414" s="43" t="s">
        <v>177</v>
      </c>
      <c r="J414" s="25">
        <v>2004</v>
      </c>
      <c r="K414" s="36">
        <v>3570.77</v>
      </c>
      <c r="L414" s="38">
        <f t="shared" ca="1" si="20"/>
        <v>81196.910999972373</v>
      </c>
      <c r="M414" s="38">
        <f t="shared" ca="1" si="21"/>
        <v>81131.530500018038</v>
      </c>
      <c r="N414" s="39">
        <f t="shared" ca="1" si="22"/>
        <v>55.980756045012441</v>
      </c>
      <c r="P414" s="36">
        <v>3563</v>
      </c>
      <c r="Q414" s="36">
        <v>77433.899999881396</v>
      </c>
    </row>
    <row r="415" spans="8:17" x14ac:dyDescent="0.3">
      <c r="H415" s="45">
        <v>1</v>
      </c>
      <c r="I415" s="43" t="s">
        <v>178</v>
      </c>
      <c r="J415" s="25">
        <v>2004</v>
      </c>
      <c r="K415" s="36">
        <v>3570.5</v>
      </c>
      <c r="L415" s="38">
        <f t="shared" ca="1" si="20"/>
        <v>81066.150000063702</v>
      </c>
      <c r="M415" s="38">
        <f t="shared" ca="1" si="21"/>
        <v>80286.427000059513</v>
      </c>
      <c r="N415" s="39">
        <f t="shared" ca="1" si="22"/>
        <v>41.748942040030947</v>
      </c>
      <c r="P415" s="36">
        <v>3563.5</v>
      </c>
      <c r="Q415" s="36">
        <v>77676.049999959505</v>
      </c>
    </row>
    <row r="416" spans="8:17" x14ac:dyDescent="0.3">
      <c r="H416" s="45">
        <v>1</v>
      </c>
      <c r="I416" s="43" t="s">
        <v>179</v>
      </c>
      <c r="J416" s="25">
        <v>2004</v>
      </c>
      <c r="K416" s="36">
        <v>3567.28</v>
      </c>
      <c r="L416" s="38">
        <f t="shared" ca="1" si="20"/>
        <v>79506.704000055324</v>
      </c>
      <c r="M416" s="38">
        <f t="shared" ca="1" si="21"/>
        <v>78814.15500007919</v>
      </c>
      <c r="N416" s="39">
        <f t="shared" ca="1" si="22"/>
        <v>32.313803550032468</v>
      </c>
      <c r="P416" s="36">
        <v>3564</v>
      </c>
      <c r="Q416" s="36">
        <v>77918.200000037497</v>
      </c>
    </row>
    <row r="417" spans="8:17" x14ac:dyDescent="0.3">
      <c r="H417" s="45">
        <v>1</v>
      </c>
      <c r="I417" s="43" t="s">
        <v>180</v>
      </c>
      <c r="J417" s="25">
        <v>2004</v>
      </c>
      <c r="K417" s="36">
        <v>3564.42</v>
      </c>
      <c r="L417" s="38">
        <f t="shared" ca="1" si="20"/>
        <v>78121.606000103056</v>
      </c>
      <c r="M417" s="38">
        <f t="shared" ca="1" si="21"/>
        <v>77552.553500043228</v>
      </c>
      <c r="N417" s="39">
        <f t="shared" ca="1" si="22"/>
        <v>27.918919260015564</v>
      </c>
      <c r="P417" s="36">
        <v>3564.5</v>
      </c>
      <c r="Q417" s="36">
        <v>78160.350000115606</v>
      </c>
    </row>
    <row r="418" spans="8:17" x14ac:dyDescent="0.3">
      <c r="H418" s="45">
        <v>1</v>
      </c>
      <c r="I418" s="43" t="s">
        <v>170</v>
      </c>
      <c r="J418" s="25">
        <v>2005</v>
      </c>
      <c r="K418" s="36">
        <v>3562.07</v>
      </c>
      <c r="L418" s="38">
        <f t="shared" ca="1" si="20"/>
        <v>76983.5009999834</v>
      </c>
      <c r="M418" s="38">
        <f t="shared" ca="1" si="21"/>
        <v>76313.330599964247</v>
      </c>
      <c r="N418" s="39">
        <f t="shared" ca="1" si="22"/>
        <v>18.31519934399142</v>
      </c>
      <c r="P418" s="36">
        <v>3565</v>
      </c>
      <c r="Q418" s="36">
        <v>78402.499999946507</v>
      </c>
    </row>
    <row r="419" spans="8:17" x14ac:dyDescent="0.3">
      <c r="H419" s="45">
        <v>1</v>
      </c>
      <c r="I419" s="43" t="s">
        <v>171</v>
      </c>
      <c r="J419" s="25">
        <v>2005</v>
      </c>
      <c r="K419" s="36">
        <v>3559.23</v>
      </c>
      <c r="L419" s="38">
        <f t="shared" ca="1" si="20"/>
        <v>75643.160199945094</v>
      </c>
      <c r="M419" s="38">
        <f t="shared" ca="1" si="21"/>
        <v>74912.642099963501</v>
      </c>
      <c r="N419" s="39">
        <f t="shared" ca="1" si="22"/>
        <v>14.233401998993065</v>
      </c>
      <c r="P419" s="36">
        <v>3565.5</v>
      </c>
      <c r="Q419" s="36">
        <v>78644.650000024601</v>
      </c>
    </row>
    <row r="420" spans="8:17" x14ac:dyDescent="0.3">
      <c r="H420" s="45">
        <v>1</v>
      </c>
      <c r="I420" s="43" t="s">
        <v>172</v>
      </c>
      <c r="J420" s="25">
        <v>2005</v>
      </c>
      <c r="K420" s="36">
        <v>3555.9</v>
      </c>
      <c r="L420" s="38">
        <f t="shared" ca="1" si="20"/>
        <v>74182.123999981908</v>
      </c>
      <c r="M420" s="38">
        <f t="shared" ca="1" si="21"/>
        <v>75762.003499963786</v>
      </c>
      <c r="N420" s="39">
        <f t="shared" ca="1" si="22"/>
        <v>21.970981014989498</v>
      </c>
      <c r="P420" s="36">
        <v>3566</v>
      </c>
      <c r="Q420" s="36">
        <v>78886.800000102594</v>
      </c>
    </row>
    <row r="421" spans="8:17" x14ac:dyDescent="0.3">
      <c r="H421" s="45">
        <v>1</v>
      </c>
      <c r="I421" s="43" t="s">
        <v>173</v>
      </c>
      <c r="J421" s="25">
        <v>2005</v>
      </c>
      <c r="K421" s="36">
        <v>3562.81</v>
      </c>
      <c r="L421" s="38">
        <f t="shared" ca="1" si="20"/>
        <v>77341.882999945665</v>
      </c>
      <c r="M421" s="38">
        <f t="shared" ca="1" si="21"/>
        <v>83091.231499962858</v>
      </c>
      <c r="N421" s="39">
        <f t="shared" ca="1" si="22"/>
        <v>31.574667969985885</v>
      </c>
      <c r="P421" s="36">
        <v>3566.5</v>
      </c>
      <c r="Q421" s="36">
        <v>79128.949999933597</v>
      </c>
    </row>
    <row r="422" spans="8:17" x14ac:dyDescent="0.3">
      <c r="H422" s="45">
        <v>1</v>
      </c>
      <c r="I422" s="43" t="s">
        <v>164</v>
      </c>
      <c r="J422" s="25">
        <v>2005</v>
      </c>
      <c r="K422" s="36">
        <v>3586.53</v>
      </c>
      <c r="L422" s="38">
        <f t="shared" ca="1" si="20"/>
        <v>88840.579999980051</v>
      </c>
      <c r="M422" s="38">
        <f t="shared" ca="1" si="21"/>
        <v>93768.883999987505</v>
      </c>
      <c r="N422" s="39">
        <f t="shared" ca="1" si="22"/>
        <v>46.884441999993754</v>
      </c>
      <c r="P422" s="36">
        <v>3567</v>
      </c>
      <c r="Q422" s="36">
        <v>79371.100000011604</v>
      </c>
    </row>
    <row r="423" spans="8:17" x14ac:dyDescent="0.3">
      <c r="H423" s="45">
        <v>1</v>
      </c>
      <c r="I423" s="43" t="s">
        <v>174</v>
      </c>
      <c r="J423" s="25">
        <v>2005</v>
      </c>
      <c r="K423" s="36">
        <v>3606.28</v>
      </c>
      <c r="L423" s="38">
        <f t="shared" ca="1" si="20"/>
        <v>98697.18799999496</v>
      </c>
      <c r="M423" s="38">
        <f t="shared" ca="1" si="21"/>
        <v>98852.682499976829</v>
      </c>
      <c r="N423" s="39">
        <f t="shared" ca="1" si="22"/>
        <v>62.277189974985404</v>
      </c>
      <c r="P423" s="36">
        <v>3567.5</v>
      </c>
      <c r="Q423" s="36">
        <v>79613.250000089596</v>
      </c>
    </row>
    <row r="424" spans="8:17" x14ac:dyDescent="0.3">
      <c r="H424" s="45">
        <v>1</v>
      </c>
      <c r="I424" s="43" t="s">
        <v>175</v>
      </c>
      <c r="J424" s="25">
        <v>2005</v>
      </c>
      <c r="K424" s="36">
        <v>3606.87</v>
      </c>
      <c r="L424" s="38">
        <f t="shared" ca="1" si="20"/>
        <v>99008.176999958698</v>
      </c>
      <c r="M424" s="38">
        <f t="shared" ca="1" si="21"/>
        <v>97943.434999958496</v>
      </c>
      <c r="N424" s="39">
        <f t="shared" ca="1" si="22"/>
        <v>68.560404499970943</v>
      </c>
      <c r="P424" s="36">
        <v>3568</v>
      </c>
      <c r="Q424" s="36">
        <v>79855.399999920599</v>
      </c>
    </row>
    <row r="425" spans="8:17" x14ac:dyDescent="0.3">
      <c r="H425" s="45">
        <v>1</v>
      </c>
      <c r="I425" s="43" t="s">
        <v>176</v>
      </c>
      <c r="J425" s="25">
        <v>2005</v>
      </c>
      <c r="K425" s="36">
        <v>3602.83</v>
      </c>
      <c r="L425" s="38">
        <f t="shared" ca="1" si="20"/>
        <v>96878.692999958294</v>
      </c>
      <c r="M425" s="38">
        <f t="shared" ca="1" si="21"/>
        <v>96652.039999984438</v>
      </c>
      <c r="N425" s="39">
        <f t="shared" ca="1" si="22"/>
        <v>74.42207079998802</v>
      </c>
      <c r="P425" s="36">
        <v>3568.5</v>
      </c>
      <c r="Q425" s="36">
        <v>80097.549999998606</v>
      </c>
    </row>
    <row r="426" spans="8:17" x14ac:dyDescent="0.3">
      <c r="H426" s="45">
        <v>1</v>
      </c>
      <c r="I426" s="43" t="s">
        <v>177</v>
      </c>
      <c r="J426" s="25">
        <v>2005</v>
      </c>
      <c r="K426" s="36">
        <v>3601.97</v>
      </c>
      <c r="L426" s="38">
        <f t="shared" ca="1" si="20"/>
        <v>96425.387000010582</v>
      </c>
      <c r="M426" s="38">
        <f t="shared" ca="1" si="21"/>
        <v>96636.226999986335</v>
      </c>
      <c r="N426" s="39">
        <f t="shared" ca="1" si="22"/>
        <v>66.678996629990564</v>
      </c>
      <c r="P426" s="36">
        <v>3569</v>
      </c>
      <c r="Q426" s="36">
        <v>80339.7000000767</v>
      </c>
    </row>
    <row r="427" spans="8:17" x14ac:dyDescent="0.3">
      <c r="H427" s="45">
        <v>1</v>
      </c>
      <c r="I427" s="43" t="s">
        <v>178</v>
      </c>
      <c r="J427" s="25">
        <v>2005</v>
      </c>
      <c r="K427" s="36">
        <v>3602.77</v>
      </c>
      <c r="L427" s="38">
        <f t="shared" ca="1" si="20"/>
        <v>96847.066999962088</v>
      </c>
      <c r="M427" s="38">
        <f t="shared" ca="1" si="21"/>
        <v>96739.011499974644</v>
      </c>
      <c r="N427" s="39">
        <f t="shared" ca="1" si="22"/>
        <v>50.304285979986815</v>
      </c>
      <c r="P427" s="36">
        <v>3569.5</v>
      </c>
      <c r="Q427" s="36">
        <v>80581.849999907601</v>
      </c>
    </row>
    <row r="428" spans="8:17" x14ac:dyDescent="0.3">
      <c r="H428" s="45">
        <v>1</v>
      </c>
      <c r="I428" s="43" t="s">
        <v>179</v>
      </c>
      <c r="J428" s="25">
        <v>2005</v>
      </c>
      <c r="K428" s="36">
        <v>3602.36</v>
      </c>
      <c r="L428" s="38">
        <f t="shared" ca="1" si="20"/>
        <v>96630.9559999872</v>
      </c>
      <c r="M428" s="38">
        <f t="shared" ca="1" si="21"/>
        <v>95564.288000021363</v>
      </c>
      <c r="N428" s="39">
        <f t="shared" ca="1" si="22"/>
        <v>39.181358080008756</v>
      </c>
      <c r="P428" s="36">
        <v>3570</v>
      </c>
      <c r="Q428" s="36">
        <v>80823.999999985695</v>
      </c>
    </row>
    <row r="429" spans="8:17" x14ac:dyDescent="0.3">
      <c r="H429" s="45">
        <v>1</v>
      </c>
      <c r="I429" s="43" t="s">
        <v>180</v>
      </c>
      <c r="J429" s="25">
        <v>2005</v>
      </c>
      <c r="K429" s="36">
        <v>3598.17</v>
      </c>
      <c r="L429" s="38">
        <f t="shared" ca="1" si="20"/>
        <v>94497.620000055525</v>
      </c>
      <c r="M429" s="38">
        <f t="shared" ca="1" si="21"/>
        <v>93535.34000002523</v>
      </c>
      <c r="N429" s="39">
        <f t="shared" ca="1" si="22"/>
        <v>33.672722400009079</v>
      </c>
      <c r="P429" s="36">
        <v>3570.5</v>
      </c>
      <c r="Q429" s="36">
        <v>81066.150000063702</v>
      </c>
    </row>
    <row r="430" spans="8:17" x14ac:dyDescent="0.3">
      <c r="H430" s="45">
        <v>1</v>
      </c>
      <c r="I430" s="43" t="s">
        <v>170</v>
      </c>
      <c r="J430" s="25">
        <v>2006</v>
      </c>
      <c r="K430" s="36">
        <v>3594.21</v>
      </c>
      <c r="L430" s="38">
        <f t="shared" ca="1" si="20"/>
        <v>92573.059999994934</v>
      </c>
      <c r="M430" s="38">
        <f t="shared" ca="1" si="21"/>
        <v>91477.130000019795</v>
      </c>
      <c r="N430" s="39">
        <f t="shared" ca="1" si="22"/>
        <v>21.954511200004749</v>
      </c>
      <c r="P430" s="36">
        <v>3571</v>
      </c>
      <c r="Q430" s="36">
        <v>81308.299999894603</v>
      </c>
    </row>
    <row r="431" spans="8:17" x14ac:dyDescent="0.3">
      <c r="H431" s="45">
        <v>1</v>
      </c>
      <c r="I431" s="43" t="s">
        <v>171</v>
      </c>
      <c r="J431" s="25">
        <v>2006</v>
      </c>
      <c r="K431" s="36">
        <v>3589.7</v>
      </c>
      <c r="L431" s="38">
        <f t="shared" ca="1" si="20"/>
        <v>90381.200000044657</v>
      </c>
      <c r="M431" s="38">
        <f t="shared" ca="1" si="21"/>
        <v>90140.630000028992</v>
      </c>
      <c r="N431" s="39">
        <f t="shared" ca="1" si="22"/>
        <v>17.126719700005509</v>
      </c>
      <c r="P431" s="36">
        <v>3571.5</v>
      </c>
      <c r="Q431" s="36">
        <v>81550.449999972698</v>
      </c>
    </row>
    <row r="432" spans="8:17" x14ac:dyDescent="0.3">
      <c r="H432" s="45">
        <v>1</v>
      </c>
      <c r="I432" s="43" t="s">
        <v>172</v>
      </c>
      <c r="J432" s="25">
        <v>2006</v>
      </c>
      <c r="K432" s="36">
        <v>3588.71</v>
      </c>
      <c r="L432" s="38">
        <f t="shared" ca="1" si="20"/>
        <v>89900.060000013327</v>
      </c>
      <c r="M432" s="38">
        <f t="shared" ca="1" si="21"/>
        <v>90940.099999950733</v>
      </c>
      <c r="N432" s="39">
        <f t="shared" ca="1" si="22"/>
        <v>26.372628999985711</v>
      </c>
      <c r="P432" s="36">
        <v>3572</v>
      </c>
      <c r="Q432" s="36">
        <v>81792.600000050705</v>
      </c>
    </row>
    <row r="433" spans="8:17" x14ac:dyDescent="0.3">
      <c r="H433" s="45">
        <v>1</v>
      </c>
      <c r="I433" s="43" t="s">
        <v>173</v>
      </c>
      <c r="J433" s="25">
        <v>2006</v>
      </c>
      <c r="K433" s="36">
        <v>3592.99</v>
      </c>
      <c r="L433" s="38">
        <f t="shared" ca="1" si="20"/>
        <v>91980.139999888139</v>
      </c>
      <c r="M433" s="38">
        <f t="shared" ca="1" si="21"/>
        <v>95067.207499972894</v>
      </c>
      <c r="N433" s="39">
        <f t="shared" ca="1" si="22"/>
        <v>36.125538849989702</v>
      </c>
      <c r="P433" s="36">
        <v>3572.5</v>
      </c>
      <c r="Q433" s="36">
        <v>82034.749999881693</v>
      </c>
    </row>
    <row r="434" spans="8:17" x14ac:dyDescent="0.3">
      <c r="H434" s="45">
        <v>1</v>
      </c>
      <c r="I434" s="43" t="s">
        <v>164</v>
      </c>
      <c r="J434" s="25">
        <v>2006</v>
      </c>
      <c r="K434" s="36">
        <v>3605.25</v>
      </c>
      <c r="L434" s="38">
        <f t="shared" ca="1" si="20"/>
        <v>98154.275000057649</v>
      </c>
      <c r="M434" s="38">
        <f t="shared" ca="1" si="21"/>
        <v>99498.3800000255</v>
      </c>
      <c r="N434" s="39">
        <f t="shared" ca="1" si="22"/>
        <v>49.749190000012753</v>
      </c>
      <c r="P434" s="36">
        <v>3573</v>
      </c>
      <c r="Q434" s="36">
        <v>82276.8999999597</v>
      </c>
    </row>
    <row r="435" spans="8:17" x14ac:dyDescent="0.3">
      <c r="H435" s="45">
        <v>1</v>
      </c>
      <c r="I435" s="43" t="s">
        <v>174</v>
      </c>
      <c r="J435" s="25">
        <v>2006</v>
      </c>
      <c r="K435" s="36">
        <v>3610.35</v>
      </c>
      <c r="L435" s="38">
        <f t="shared" ca="1" si="20"/>
        <v>100842.48499999335</v>
      </c>
      <c r="M435" s="38">
        <f t="shared" ca="1" si="21"/>
        <v>99920.059999976656</v>
      </c>
      <c r="N435" s="39">
        <f t="shared" ca="1" si="22"/>
        <v>62.94963779998529</v>
      </c>
      <c r="P435" s="36">
        <v>3573.5</v>
      </c>
      <c r="Q435" s="36">
        <v>82519.050000037794</v>
      </c>
    </row>
    <row r="436" spans="8:17" x14ac:dyDescent="0.3">
      <c r="H436" s="45">
        <v>1</v>
      </c>
      <c r="I436" s="43" t="s">
        <v>175</v>
      </c>
      <c r="J436" s="25">
        <v>2006</v>
      </c>
      <c r="K436" s="36">
        <v>3606.85</v>
      </c>
      <c r="L436" s="38">
        <f t="shared" ca="1" si="20"/>
        <v>98997.634999959962</v>
      </c>
      <c r="M436" s="38">
        <f t="shared" ca="1" si="21"/>
        <v>97924.986499960767</v>
      </c>
      <c r="N436" s="39">
        <f t="shared" ca="1" si="22"/>
        <v>68.547490549972522</v>
      </c>
      <c r="P436" s="36">
        <v>3574</v>
      </c>
      <c r="Q436" s="36">
        <v>82761.200000115801</v>
      </c>
    </row>
    <row r="437" spans="8:17" x14ac:dyDescent="0.3">
      <c r="H437" s="45">
        <v>1</v>
      </c>
      <c r="I437" s="43" t="s">
        <v>176</v>
      </c>
      <c r="J437" s="25">
        <v>2006</v>
      </c>
      <c r="K437" s="36">
        <v>3602.78</v>
      </c>
      <c r="L437" s="38">
        <f t="shared" ca="1" si="20"/>
        <v>96852.337999961572</v>
      </c>
      <c r="M437" s="38">
        <f t="shared" ca="1" si="21"/>
        <v>96578.245999993174</v>
      </c>
      <c r="N437" s="39">
        <f t="shared" ca="1" si="22"/>
        <v>74.36524941999474</v>
      </c>
      <c r="P437" s="36">
        <v>3574.5</v>
      </c>
      <c r="Q437" s="36">
        <v>83003.349999946702</v>
      </c>
    </row>
    <row r="438" spans="8:17" x14ac:dyDescent="0.3">
      <c r="H438" s="45">
        <v>1</v>
      </c>
      <c r="I438" s="43" t="s">
        <v>177</v>
      </c>
      <c r="J438" s="25">
        <v>2006</v>
      </c>
      <c r="K438" s="36">
        <v>3601.74</v>
      </c>
      <c r="L438" s="38">
        <f t="shared" ca="1" si="20"/>
        <v>96304.154000024777</v>
      </c>
      <c r="M438" s="38">
        <f t="shared" ca="1" si="21"/>
        <v>97943.434999958612</v>
      </c>
      <c r="N438" s="39">
        <f t="shared" ca="1" si="22"/>
        <v>67.580970149971449</v>
      </c>
      <c r="P438" s="36">
        <v>3575</v>
      </c>
      <c r="Q438" s="36">
        <v>83245.500000024796</v>
      </c>
    </row>
    <row r="439" spans="8:17" x14ac:dyDescent="0.3">
      <c r="H439" s="45">
        <v>1</v>
      </c>
      <c r="I439" s="43" t="s">
        <v>178</v>
      </c>
      <c r="J439" s="25">
        <v>2006</v>
      </c>
      <c r="K439" s="36">
        <v>3607.96</v>
      </c>
      <c r="L439" s="38">
        <f t="shared" ca="1" si="20"/>
        <v>99582.715999892447</v>
      </c>
      <c r="M439" s="38">
        <f t="shared" ca="1" si="21"/>
        <v>99290.175499926205</v>
      </c>
      <c r="N439" s="39">
        <f t="shared" ca="1" si="22"/>
        <v>51.630891259961629</v>
      </c>
      <c r="P439" s="36">
        <v>3575.5</v>
      </c>
      <c r="Q439" s="36">
        <v>83487.650000102803</v>
      </c>
    </row>
    <row r="440" spans="8:17" x14ac:dyDescent="0.3">
      <c r="H440" s="45">
        <v>1</v>
      </c>
      <c r="I440" s="43" t="s">
        <v>179</v>
      </c>
      <c r="J440" s="25">
        <v>2006</v>
      </c>
      <c r="K440" s="36">
        <v>3606.85</v>
      </c>
      <c r="L440" s="38">
        <f t="shared" ca="1" si="20"/>
        <v>98997.634999959962</v>
      </c>
      <c r="M440" s="38">
        <f t="shared" ca="1" si="21"/>
        <v>98085.751999942004</v>
      </c>
      <c r="N440" s="39">
        <f t="shared" ca="1" si="22"/>
        <v>40.215158319976219</v>
      </c>
      <c r="P440" s="36">
        <v>3576</v>
      </c>
      <c r="Q440" s="36">
        <v>83729.799999933806</v>
      </c>
    </row>
    <row r="441" spans="8:17" x14ac:dyDescent="0.3">
      <c r="H441" s="45">
        <v>1</v>
      </c>
      <c r="I441" s="43" t="s">
        <v>180</v>
      </c>
      <c r="J441" s="25">
        <v>2006</v>
      </c>
      <c r="K441" s="36">
        <v>3603.39</v>
      </c>
      <c r="L441" s="38">
        <f t="shared" ca="1" si="20"/>
        <v>97173.868999924045</v>
      </c>
      <c r="M441" s="38">
        <f t="shared" ca="1" si="21"/>
        <v>96161.364499981981</v>
      </c>
      <c r="N441" s="39">
        <f t="shared" ca="1" si="22"/>
        <v>34.618091219993509</v>
      </c>
      <c r="P441" s="36">
        <v>3576.5</v>
      </c>
      <c r="Q441" s="36">
        <v>83971.950000011799</v>
      </c>
    </row>
    <row r="442" spans="8:17" x14ac:dyDescent="0.3">
      <c r="H442" s="45">
        <v>1</v>
      </c>
      <c r="I442" s="43" t="s">
        <v>170</v>
      </c>
      <c r="J442" s="25">
        <v>2007</v>
      </c>
      <c r="K442" s="36">
        <v>3599.51</v>
      </c>
      <c r="L442" s="38">
        <f t="shared" ca="1" si="20"/>
        <v>95148.860000039916</v>
      </c>
      <c r="M442" s="38">
        <f t="shared" ca="1" si="21"/>
        <v>94760.060000024852</v>
      </c>
      <c r="N442" s="39">
        <f t="shared" ca="1" si="22"/>
        <v>22.742414400005963</v>
      </c>
      <c r="P442" s="36">
        <v>3577</v>
      </c>
      <c r="Q442" s="36">
        <v>84214.100000089893</v>
      </c>
    </row>
    <row r="443" spans="8:17" x14ac:dyDescent="0.3">
      <c r="H443" s="45">
        <v>1</v>
      </c>
      <c r="I443" s="43" t="s">
        <v>171</v>
      </c>
      <c r="J443" s="25">
        <v>2007</v>
      </c>
      <c r="K443" s="36">
        <v>3597.91</v>
      </c>
      <c r="L443" s="38">
        <f t="shared" ca="1" si="20"/>
        <v>94371.260000009788</v>
      </c>
      <c r="M443" s="38">
        <f t="shared" ca="1" si="21"/>
        <v>94589.960000012419</v>
      </c>
      <c r="N443" s="39">
        <f t="shared" ca="1" si="22"/>
        <v>17.97209240000236</v>
      </c>
      <c r="P443" s="36">
        <v>3577.5</v>
      </c>
      <c r="Q443" s="36">
        <v>84456.249999920794</v>
      </c>
    </row>
    <row r="444" spans="8:17" x14ac:dyDescent="0.3">
      <c r="H444" s="45">
        <v>1</v>
      </c>
      <c r="I444" s="43" t="s">
        <v>172</v>
      </c>
      <c r="J444" s="25">
        <v>2007</v>
      </c>
      <c r="K444" s="36">
        <v>3598.81</v>
      </c>
      <c r="L444" s="38">
        <f t="shared" ca="1" si="20"/>
        <v>94808.66000001505</v>
      </c>
      <c r="M444" s="38">
        <f t="shared" ca="1" si="21"/>
        <v>95190.072500025271</v>
      </c>
      <c r="N444" s="39">
        <f t="shared" ca="1" si="22"/>
        <v>27.605121025007328</v>
      </c>
      <c r="P444" s="36">
        <v>3578</v>
      </c>
      <c r="Q444" s="36">
        <v>84698.399999998903</v>
      </c>
    </row>
    <row r="445" spans="8:17" x14ac:dyDescent="0.3">
      <c r="H445" s="45">
        <v>1</v>
      </c>
      <c r="I445" s="43" t="s">
        <v>173</v>
      </c>
      <c r="J445" s="25">
        <v>2007</v>
      </c>
      <c r="K445" s="36">
        <v>3600.35</v>
      </c>
      <c r="L445" s="38">
        <f t="shared" ca="1" si="20"/>
        <v>95571.485000035493</v>
      </c>
      <c r="M445" s="38">
        <f t="shared" ca="1" si="21"/>
        <v>98011.958000037004</v>
      </c>
      <c r="N445" s="39">
        <f t="shared" ca="1" si="22"/>
        <v>37.244544040014063</v>
      </c>
      <c r="P445" s="36">
        <v>3578.5</v>
      </c>
      <c r="Q445" s="36">
        <v>84940.550000076895</v>
      </c>
    </row>
    <row r="446" spans="8:17" x14ac:dyDescent="0.3">
      <c r="H446" s="45">
        <v>1</v>
      </c>
      <c r="I446" s="43" t="s">
        <v>164</v>
      </c>
      <c r="J446" s="25">
        <v>2007</v>
      </c>
      <c r="K446" s="36">
        <v>3609.61</v>
      </c>
      <c r="L446" s="38">
        <f t="shared" ca="1" si="20"/>
        <v>100452.43100003852</v>
      </c>
      <c r="M446" s="38">
        <f t="shared" ca="1" si="21"/>
        <v>100950.54049998079</v>
      </c>
      <c r="N446" s="39">
        <f t="shared" ca="1" si="22"/>
        <v>50.475270249990395</v>
      </c>
      <c r="P446" s="36">
        <v>3579</v>
      </c>
      <c r="Q446" s="36">
        <v>85182.699999907796</v>
      </c>
    </row>
    <row r="447" spans="8:17" x14ac:dyDescent="0.3">
      <c r="H447" s="45">
        <v>1</v>
      </c>
      <c r="I447" s="43" t="s">
        <v>174</v>
      </c>
      <c r="J447" s="25">
        <v>2007</v>
      </c>
      <c r="K447" s="36">
        <v>3611.5</v>
      </c>
      <c r="L447" s="38">
        <f t="shared" ca="1" si="20"/>
        <v>101448.64999992307</v>
      </c>
      <c r="M447" s="38">
        <f t="shared" ca="1" si="21"/>
        <v>100354.91749992629</v>
      </c>
      <c r="N447" s="39">
        <f t="shared" ca="1" si="22"/>
        <v>63.223598024953567</v>
      </c>
      <c r="P447" s="36">
        <v>3579.5</v>
      </c>
      <c r="Q447" s="36">
        <v>85424.849999985905</v>
      </c>
    </row>
    <row r="448" spans="8:17" x14ac:dyDescent="0.3">
      <c r="H448" s="45">
        <v>1</v>
      </c>
      <c r="I448" s="43" t="s">
        <v>175</v>
      </c>
      <c r="J448" s="25">
        <v>2007</v>
      </c>
      <c r="K448" s="36">
        <v>3607.35</v>
      </c>
      <c r="L448" s="38">
        <f t="shared" ca="1" si="20"/>
        <v>99261.184999929508</v>
      </c>
      <c r="M448" s="38">
        <f t="shared" ca="1" si="21"/>
        <v>98267.60149992106</v>
      </c>
      <c r="N448" s="39">
        <f t="shared" ca="1" si="22"/>
        <v>68.787321049944737</v>
      </c>
      <c r="P448" s="36">
        <v>3580</v>
      </c>
      <c r="Q448" s="36">
        <v>85667.000000063897</v>
      </c>
    </row>
    <row r="449" spans="8:17" x14ac:dyDescent="0.3">
      <c r="H449" s="45">
        <v>1</v>
      </c>
      <c r="I449" s="43" t="s">
        <v>176</v>
      </c>
      <c r="J449" s="25">
        <v>2007</v>
      </c>
      <c r="K449" s="36">
        <v>3603.58</v>
      </c>
      <c r="L449" s="38">
        <f t="shared" ca="1" si="20"/>
        <v>97274.017999912612</v>
      </c>
      <c r="M449" s="38">
        <f t="shared" ca="1" si="21"/>
        <v>96823.347499964759</v>
      </c>
      <c r="N449" s="39">
        <f t="shared" ca="1" si="22"/>
        <v>74.553977574972876</v>
      </c>
      <c r="P449" s="36">
        <v>3580.5</v>
      </c>
      <c r="Q449" s="36">
        <v>85909.999999905005</v>
      </c>
    </row>
    <row r="450" spans="8:17" x14ac:dyDescent="0.3">
      <c r="H450" s="45">
        <v>1</v>
      </c>
      <c r="I450" s="43" t="s">
        <v>177</v>
      </c>
      <c r="J450" s="25">
        <v>2007</v>
      </c>
      <c r="K450" s="36">
        <v>3601.87</v>
      </c>
      <c r="L450" s="38">
        <f t="shared" ca="1" si="20"/>
        <v>96372.677000016905</v>
      </c>
      <c r="M450" s="38">
        <f t="shared" ca="1" si="21"/>
        <v>96043.23950005509</v>
      </c>
      <c r="N450" s="39">
        <f t="shared" ca="1" si="22"/>
        <v>66.269835255038004</v>
      </c>
      <c r="P450" s="36">
        <v>3581</v>
      </c>
      <c r="Q450" s="36">
        <v>86152.999999993204</v>
      </c>
    </row>
    <row r="451" spans="8:17" x14ac:dyDescent="0.3">
      <c r="H451" s="45">
        <v>1</v>
      </c>
      <c r="I451" s="43" t="s">
        <v>178</v>
      </c>
      <c r="J451" s="25">
        <v>2007</v>
      </c>
      <c r="K451" s="36">
        <v>3600.62</v>
      </c>
      <c r="L451" s="38">
        <f t="shared" ca="1" si="20"/>
        <v>95713.802000093274</v>
      </c>
      <c r="M451" s="38">
        <f t="shared" ca="1" si="21"/>
        <v>95217.491000082809</v>
      </c>
      <c r="N451" s="39">
        <f t="shared" ca="1" si="22"/>
        <v>49.513095320043057</v>
      </c>
      <c r="P451" s="36">
        <v>3581.5</v>
      </c>
      <c r="Q451" s="36">
        <v>86396.000000081302</v>
      </c>
    </row>
    <row r="452" spans="8:17" x14ac:dyDescent="0.3">
      <c r="H452" s="45">
        <v>1</v>
      </c>
      <c r="I452" s="43" t="s">
        <v>179</v>
      </c>
      <c r="J452" s="25">
        <v>2007</v>
      </c>
      <c r="K452" s="36">
        <v>3598.63</v>
      </c>
      <c r="L452" s="38">
        <f t="shared" ca="1" si="20"/>
        <v>94721.180000072345</v>
      </c>
      <c r="M452" s="38">
        <f t="shared" ca="1" si="21"/>
        <v>93751.60999999987</v>
      </c>
      <c r="N452" s="39">
        <f t="shared" ca="1" si="22"/>
        <v>38.438160099999941</v>
      </c>
      <c r="P452" s="36">
        <v>3582</v>
      </c>
      <c r="Q452" s="36">
        <v>86638.999999922395</v>
      </c>
    </row>
    <row r="453" spans="8:17" x14ac:dyDescent="0.3">
      <c r="H453" s="45">
        <v>1</v>
      </c>
      <c r="I453" s="43" t="s">
        <v>180</v>
      </c>
      <c r="J453" s="25">
        <v>2007</v>
      </c>
      <c r="K453" s="36">
        <v>3594.64</v>
      </c>
      <c r="L453" s="38">
        <f t="shared" ca="1" si="20"/>
        <v>92782.039999927394</v>
      </c>
      <c r="M453" s="38">
        <f t="shared" ca="1" si="21"/>
        <v>91814.899999947054</v>
      </c>
      <c r="N453" s="39">
        <f t="shared" ca="1" si="22"/>
        <v>33.053363999980938</v>
      </c>
      <c r="P453" s="36">
        <v>3582.5</v>
      </c>
      <c r="Q453" s="36">
        <v>86882.000000010594</v>
      </c>
    </row>
    <row r="454" spans="8:17" x14ac:dyDescent="0.3">
      <c r="H454" s="45">
        <v>1</v>
      </c>
      <c r="I454" s="43" t="s">
        <v>170</v>
      </c>
      <c r="J454" s="25">
        <v>2008</v>
      </c>
      <c r="K454" s="36">
        <v>3590.66</v>
      </c>
      <c r="L454" s="38">
        <f t="shared" ca="1" si="20"/>
        <v>90847.759999966715</v>
      </c>
      <c r="M454" s="38">
        <f t="shared" ca="1" si="21"/>
        <v>90847.759999966715</v>
      </c>
      <c r="N454" s="39">
        <f t="shared" ca="1" si="22"/>
        <v>21.803462399992011</v>
      </c>
      <c r="P454" s="36">
        <v>3583</v>
      </c>
      <c r="Q454" s="36">
        <v>87125.000000098706</v>
      </c>
    </row>
    <row r="455" spans="8:17" x14ac:dyDescent="0.3">
      <c r="H455" s="45">
        <v>1</v>
      </c>
      <c r="I455" s="43" t="s">
        <v>171</v>
      </c>
      <c r="J455" s="25">
        <v>2008</v>
      </c>
      <c r="K455" s="36">
        <v>3590.66</v>
      </c>
      <c r="L455" s="38">
        <f t="shared" ca="1" si="20"/>
        <v>90847.759999966715</v>
      </c>
      <c r="M455" s="38">
        <f t="shared" ca="1" si="21"/>
        <v>90631.490000011981</v>
      </c>
      <c r="N455" s="39">
        <f t="shared" ca="1" si="22"/>
        <v>17.219983100002274</v>
      </c>
      <c r="P455" s="36">
        <v>3583.5</v>
      </c>
      <c r="Q455" s="36">
        <v>87367.999999939799</v>
      </c>
    </row>
    <row r="456" spans="8:17" x14ac:dyDescent="0.3">
      <c r="H456" s="45">
        <v>1</v>
      </c>
      <c r="I456" s="43" t="s">
        <v>172</v>
      </c>
      <c r="J456" s="25">
        <v>2008</v>
      </c>
      <c r="K456" s="36">
        <v>3589.77</v>
      </c>
      <c r="L456" s="38">
        <f t="shared" ca="1" si="20"/>
        <v>90415.220000057248</v>
      </c>
      <c r="M456" s="38">
        <f t="shared" ca="1" si="21"/>
        <v>91464.980000045151</v>
      </c>
      <c r="N456" s="39">
        <f t="shared" ca="1" si="22"/>
        <v>26.524844200013092</v>
      </c>
      <c r="P456" s="36">
        <v>3584</v>
      </c>
      <c r="Q456" s="36">
        <v>87611.000000027998</v>
      </c>
    </row>
    <row r="457" spans="8:17" x14ac:dyDescent="0.3">
      <c r="H457" s="45">
        <v>1</v>
      </c>
      <c r="I457" s="43" t="s">
        <v>173</v>
      </c>
      <c r="J457" s="25">
        <v>2008</v>
      </c>
      <c r="K457" s="36">
        <v>3594.09</v>
      </c>
      <c r="L457" s="38">
        <f t="shared" ca="1" si="20"/>
        <v>92514.740000033053</v>
      </c>
      <c r="M457" s="38">
        <f t="shared" ca="1" si="21"/>
        <v>96799.845499999239</v>
      </c>
      <c r="N457" s="39">
        <f t="shared" ca="1" si="22"/>
        <v>36.78394128999971</v>
      </c>
      <c r="P457" s="36">
        <v>3584.5</v>
      </c>
      <c r="Q457" s="36">
        <v>87854.000000116095</v>
      </c>
    </row>
    <row r="458" spans="8:17" x14ac:dyDescent="0.3">
      <c r="H458" s="45">
        <v>1</v>
      </c>
      <c r="I458" s="43" t="s">
        <v>164</v>
      </c>
      <c r="J458" s="25">
        <v>2008</v>
      </c>
      <c r="K458" s="36">
        <v>3610.81</v>
      </c>
      <c r="L458" s="38">
        <f t="shared" ref="L458:L521" ca="1" si="23">FORECAST(K458,OFFSET($Q$28:$Q$712,MATCH(K458,$P$28:$P$712,1)-1,0,2), OFFSET($P$28:$P$712,MATCH(K458,$P$28:$P$712,1)-1,0,2))</f>
        <v>101084.95099996543</v>
      </c>
      <c r="M458" s="38">
        <f t="shared" ca="1" si="21"/>
        <v>106856.50649994973</v>
      </c>
      <c r="N458" s="39">
        <f t="shared" ca="1" si="22"/>
        <v>53.428253249974865</v>
      </c>
      <c r="P458" s="36">
        <v>3585</v>
      </c>
      <c r="Q458" s="36">
        <v>88096.999999957203</v>
      </c>
    </row>
    <row r="459" spans="8:17" x14ac:dyDescent="0.3">
      <c r="H459" s="45">
        <v>1</v>
      </c>
      <c r="I459" s="43" t="s">
        <v>174</v>
      </c>
      <c r="J459" s="25">
        <v>2008</v>
      </c>
      <c r="K459" s="36">
        <v>3631.05</v>
      </c>
      <c r="L459" s="38">
        <f t="shared" ca="1" si="23"/>
        <v>112628.06199993403</v>
      </c>
      <c r="M459" s="38">
        <f t="shared" ref="M459:M522" ca="1" si="24">(L459+L460)/2</f>
        <v>113219.15599991137</v>
      </c>
      <c r="N459" s="39">
        <f t="shared" ref="N459:N522" ca="1" si="25">VLOOKUP(I459,$P$10:$Q$21,2,FALSE)*M459/1000</f>
        <v>71.328068279944162</v>
      </c>
      <c r="P459" s="36">
        <v>3585.5</v>
      </c>
      <c r="Q459" s="36">
        <v>88340.0000000453</v>
      </c>
    </row>
    <row r="460" spans="8:17" x14ac:dyDescent="0.3">
      <c r="H460" s="45">
        <v>1</v>
      </c>
      <c r="I460" s="43" t="s">
        <v>175</v>
      </c>
      <c r="J460" s="25">
        <v>2008</v>
      </c>
      <c r="K460" s="36">
        <v>3633</v>
      </c>
      <c r="L460" s="38">
        <f t="shared" ca="1" si="23"/>
        <v>113810.24999988871</v>
      </c>
      <c r="M460" s="38">
        <f t="shared" ca="1" si="24"/>
        <v>112764.46649995446</v>
      </c>
      <c r="N460" s="39">
        <f t="shared" ca="1" si="25"/>
        <v>78.935126549968118</v>
      </c>
      <c r="P460" s="36">
        <v>3586</v>
      </c>
      <c r="Q460" s="36">
        <v>88582.999999886393</v>
      </c>
    </row>
    <row r="461" spans="8:17" x14ac:dyDescent="0.3">
      <c r="H461" s="45">
        <v>1</v>
      </c>
      <c r="I461" s="43" t="s">
        <v>176</v>
      </c>
      <c r="J461" s="25">
        <v>2008</v>
      </c>
      <c r="K461" s="36">
        <v>3629.55</v>
      </c>
      <c r="L461" s="38">
        <f t="shared" ca="1" si="23"/>
        <v>111718.68300002022</v>
      </c>
      <c r="M461" s="38">
        <f t="shared" ca="1" si="24"/>
        <v>110915.40350002167</v>
      </c>
      <c r="N461" s="39">
        <f t="shared" ca="1" si="25"/>
        <v>85.40486069501668</v>
      </c>
      <c r="P461" s="36">
        <v>3586.5</v>
      </c>
      <c r="Q461" s="36">
        <v>88825.999999974607</v>
      </c>
    </row>
    <row r="462" spans="8:17" x14ac:dyDescent="0.3">
      <c r="H462" s="45">
        <v>1</v>
      </c>
      <c r="I462" s="43" t="s">
        <v>177</v>
      </c>
      <c r="J462" s="25">
        <v>2008</v>
      </c>
      <c r="K462" s="36">
        <v>3626.9</v>
      </c>
      <c r="L462" s="38">
        <f t="shared" ca="1" si="23"/>
        <v>110112.12400002312</v>
      </c>
      <c r="M462" s="38">
        <f t="shared" ca="1" si="24"/>
        <v>109178.49860001507</v>
      </c>
      <c r="N462" s="39">
        <f t="shared" ca="1" si="25"/>
        <v>75.333164034010395</v>
      </c>
      <c r="P462" s="36">
        <v>3587</v>
      </c>
      <c r="Q462" s="36">
        <v>89069.000000062704</v>
      </c>
    </row>
    <row r="463" spans="8:17" x14ac:dyDescent="0.3">
      <c r="H463" s="45">
        <v>1</v>
      </c>
      <c r="I463" s="43" t="s">
        <v>178</v>
      </c>
      <c r="J463" s="25">
        <v>2008</v>
      </c>
      <c r="K463" s="36">
        <v>3623.82</v>
      </c>
      <c r="L463" s="38">
        <f t="shared" ca="1" si="23"/>
        <v>108244.87320000702</v>
      </c>
      <c r="M463" s="38">
        <f t="shared" ca="1" si="24"/>
        <v>107662.87360003975</v>
      </c>
      <c r="N463" s="39">
        <f t="shared" ca="1" si="25"/>
        <v>55.984694272020668</v>
      </c>
      <c r="P463" s="36">
        <v>3587.5</v>
      </c>
      <c r="Q463" s="36">
        <v>89311.999999903797</v>
      </c>
    </row>
    <row r="464" spans="8:17" x14ac:dyDescent="0.3">
      <c r="H464" s="45">
        <v>1</v>
      </c>
      <c r="I464" s="43" t="s">
        <v>179</v>
      </c>
      <c r="J464" s="25">
        <v>2008</v>
      </c>
      <c r="K464" s="36">
        <v>3621.9</v>
      </c>
      <c r="L464" s="38">
        <f t="shared" ca="1" si="23"/>
        <v>107080.87400007248</v>
      </c>
      <c r="M464" s="38">
        <f t="shared" ca="1" si="24"/>
        <v>105948.84650004993</v>
      </c>
      <c r="N464" s="39">
        <f t="shared" ca="1" si="25"/>
        <v>43.439027065020468</v>
      </c>
      <c r="P464" s="36">
        <v>3588</v>
      </c>
      <c r="Q464" s="36">
        <v>89554.999999991996</v>
      </c>
    </row>
    <row r="465" spans="8:17" x14ac:dyDescent="0.3">
      <c r="H465" s="45">
        <v>1</v>
      </c>
      <c r="I465" s="43" t="s">
        <v>180</v>
      </c>
      <c r="J465" s="25">
        <v>2008</v>
      </c>
      <c r="K465" s="36">
        <v>3617.89</v>
      </c>
      <c r="L465" s="38">
        <f t="shared" ca="1" si="23"/>
        <v>104816.81900002738</v>
      </c>
      <c r="M465" s="38">
        <f t="shared" ca="1" si="24"/>
        <v>103836.4130000174</v>
      </c>
      <c r="N465" s="39">
        <f t="shared" ca="1" si="25"/>
        <v>37.381108680006264</v>
      </c>
      <c r="P465" s="36">
        <v>3588.5</v>
      </c>
      <c r="Q465" s="36">
        <v>89798.000000080094</v>
      </c>
    </row>
    <row r="466" spans="8:17" x14ac:dyDescent="0.3">
      <c r="H466" s="45">
        <v>1</v>
      </c>
      <c r="I466" s="43" t="s">
        <v>170</v>
      </c>
      <c r="J466" s="25">
        <v>2009</v>
      </c>
      <c r="K466" s="36">
        <v>3614.17</v>
      </c>
      <c r="L466" s="38">
        <f t="shared" ca="1" si="23"/>
        <v>102856.00700000743</v>
      </c>
      <c r="M466" s="38">
        <f t="shared" ca="1" si="24"/>
        <v>102297.28099996108</v>
      </c>
      <c r="N466" s="39">
        <f t="shared" ca="1" si="25"/>
        <v>24.551347439990661</v>
      </c>
      <c r="P466" s="36">
        <v>3589</v>
      </c>
      <c r="Q466" s="36">
        <v>90040.999999921201</v>
      </c>
    </row>
    <row r="467" spans="8:17" x14ac:dyDescent="0.3">
      <c r="H467" s="45">
        <v>1</v>
      </c>
      <c r="I467" s="43" t="s">
        <v>171</v>
      </c>
      <c r="J467" s="25">
        <v>2009</v>
      </c>
      <c r="K467" s="36">
        <v>3612.05</v>
      </c>
      <c r="L467" s="38">
        <f t="shared" ca="1" si="23"/>
        <v>101738.55499991472</v>
      </c>
      <c r="M467" s="38">
        <f t="shared" ca="1" si="24"/>
        <v>101311.60399995151</v>
      </c>
      <c r="N467" s="39">
        <f t="shared" ca="1" si="25"/>
        <v>19.249204759990786</v>
      </c>
      <c r="P467" s="36">
        <v>3589.5</v>
      </c>
      <c r="Q467" s="36">
        <v>90284.000000009401</v>
      </c>
    </row>
    <row r="468" spans="8:17" x14ac:dyDescent="0.3">
      <c r="H468" s="45">
        <v>1</v>
      </c>
      <c r="I468" s="43" t="s">
        <v>172</v>
      </c>
      <c r="J468" s="25">
        <v>2009</v>
      </c>
      <c r="K468" s="36">
        <v>3610.43</v>
      </c>
      <c r="L468" s="38">
        <f t="shared" ca="1" si="23"/>
        <v>100884.65299998829</v>
      </c>
      <c r="M468" s="38">
        <f t="shared" ca="1" si="24"/>
        <v>101103.39949996315</v>
      </c>
      <c r="N468" s="39">
        <f t="shared" ca="1" si="25"/>
        <v>29.319985854989316</v>
      </c>
      <c r="P468" s="36">
        <v>3590</v>
      </c>
      <c r="Q468" s="36">
        <v>90527.000000097498</v>
      </c>
    </row>
    <row r="469" spans="8:17" x14ac:dyDescent="0.3">
      <c r="H469" s="45">
        <v>1</v>
      </c>
      <c r="I469" s="43" t="s">
        <v>173</v>
      </c>
      <c r="J469" s="25">
        <v>2009</v>
      </c>
      <c r="K469" s="36">
        <v>3611.26</v>
      </c>
      <c r="L469" s="38">
        <f t="shared" ca="1" si="23"/>
        <v>101322.14599993802</v>
      </c>
      <c r="M469" s="38">
        <f t="shared" ca="1" si="24"/>
        <v>106380.97879995848</v>
      </c>
      <c r="N469" s="39">
        <f t="shared" ca="1" si="25"/>
        <v>40.424771943984226</v>
      </c>
      <c r="P469" s="36">
        <v>3590.5</v>
      </c>
      <c r="Q469" s="36">
        <v>90769.999999938605</v>
      </c>
    </row>
    <row r="470" spans="8:17" x14ac:dyDescent="0.3">
      <c r="H470" s="45">
        <v>1</v>
      </c>
      <c r="I470" s="43" t="s">
        <v>164</v>
      </c>
      <c r="J470" s="25">
        <v>2009</v>
      </c>
      <c r="K470" s="36">
        <v>3629.09</v>
      </c>
      <c r="L470" s="38">
        <f t="shared" ca="1" si="23"/>
        <v>111439.81159997894</v>
      </c>
      <c r="M470" s="38">
        <f t="shared" ca="1" si="24"/>
        <v>114904.25459994434</v>
      </c>
      <c r="N470" s="39">
        <f t="shared" ca="1" si="25"/>
        <v>57.452127299972169</v>
      </c>
      <c r="P470" s="36">
        <v>3591</v>
      </c>
      <c r="Q470" s="36">
        <v>91013.000000026805</v>
      </c>
    </row>
    <row r="471" spans="8:17" x14ac:dyDescent="0.3">
      <c r="H471" s="45">
        <v>1</v>
      </c>
      <c r="I471" s="43" t="s">
        <v>174</v>
      </c>
      <c r="J471" s="25">
        <v>2009</v>
      </c>
      <c r="K471" s="36">
        <v>3640.49</v>
      </c>
      <c r="L471" s="38">
        <f t="shared" ca="1" si="23"/>
        <v>118368.69759990973</v>
      </c>
      <c r="M471" s="38">
        <f t="shared" ca="1" si="24"/>
        <v>118577.43059994048</v>
      </c>
      <c r="N471" s="39">
        <f t="shared" ca="1" si="25"/>
        <v>74.703781277962491</v>
      </c>
      <c r="P471" s="36">
        <v>3591.5</v>
      </c>
      <c r="Q471" s="36">
        <v>91256.000000114902</v>
      </c>
    </row>
    <row r="472" spans="8:17" x14ac:dyDescent="0.3">
      <c r="H472" s="45">
        <v>1</v>
      </c>
      <c r="I472" s="43" t="s">
        <v>175</v>
      </c>
      <c r="J472" s="25">
        <v>2009</v>
      </c>
      <c r="K472" s="36">
        <v>3641.14</v>
      </c>
      <c r="L472" s="38">
        <f t="shared" ca="1" si="23"/>
        <v>118786.16359997122</v>
      </c>
      <c r="M472" s="38">
        <f t="shared" ca="1" si="24"/>
        <v>117662.2668000441</v>
      </c>
      <c r="N472" s="39">
        <f t="shared" ca="1" si="25"/>
        <v>82.36358676003087</v>
      </c>
      <c r="P472" s="36">
        <v>3592</v>
      </c>
      <c r="Q472" s="36">
        <v>91498.999999955995</v>
      </c>
    </row>
    <row r="473" spans="8:17" x14ac:dyDescent="0.3">
      <c r="H473" s="45">
        <v>1</v>
      </c>
      <c r="I473" s="43" t="s">
        <v>176</v>
      </c>
      <c r="J473" s="25">
        <v>2009</v>
      </c>
      <c r="K473" s="36">
        <v>3637.5</v>
      </c>
      <c r="L473" s="38">
        <f t="shared" ca="1" si="23"/>
        <v>116538.37000011699</v>
      </c>
      <c r="M473" s="38">
        <f t="shared" ca="1" si="24"/>
        <v>115892.71440003719</v>
      </c>
      <c r="N473" s="39">
        <f t="shared" ca="1" si="25"/>
        <v>89.237390088028633</v>
      </c>
      <c r="P473" s="36">
        <v>3592.5</v>
      </c>
      <c r="Q473" s="36">
        <v>91742.000000044194</v>
      </c>
    </row>
    <row r="474" spans="8:17" x14ac:dyDescent="0.3">
      <c r="H474" s="45">
        <v>1</v>
      </c>
      <c r="I474" s="43" t="s">
        <v>177</v>
      </c>
      <c r="J474" s="25">
        <v>2009</v>
      </c>
      <c r="K474" s="36">
        <v>3635.37</v>
      </c>
      <c r="L474" s="38">
        <f t="shared" ca="1" si="23"/>
        <v>115247.05879995739</v>
      </c>
      <c r="M474" s="38">
        <f t="shared" ca="1" si="24"/>
        <v>114686.27699995658</v>
      </c>
      <c r="N474" s="39">
        <f t="shared" ca="1" si="25"/>
        <v>79.133531129970038</v>
      </c>
      <c r="P474" s="36">
        <v>3593</v>
      </c>
      <c r="Q474" s="36">
        <v>91984.9999998852</v>
      </c>
    </row>
    <row r="475" spans="8:17" x14ac:dyDescent="0.3">
      <c r="H475" s="45">
        <v>1</v>
      </c>
      <c r="I475" s="43" t="s">
        <v>178</v>
      </c>
      <c r="J475" s="25">
        <v>2009</v>
      </c>
      <c r="K475" s="36">
        <v>3633.52</v>
      </c>
      <c r="L475" s="38">
        <f t="shared" ca="1" si="23"/>
        <v>114125.49519995577</v>
      </c>
      <c r="M475" s="38">
        <f t="shared" ca="1" si="24"/>
        <v>113391.93459994788</v>
      </c>
      <c r="N475" s="39">
        <f t="shared" ca="1" si="25"/>
        <v>58.963805991972897</v>
      </c>
      <c r="P475" s="36">
        <v>3593.5</v>
      </c>
      <c r="Q475" s="36">
        <v>92227.999999973399</v>
      </c>
    </row>
    <row r="476" spans="8:17" x14ac:dyDescent="0.3">
      <c r="H476" s="45">
        <v>1</v>
      </c>
      <c r="I476" s="43" t="s">
        <v>179</v>
      </c>
      <c r="J476" s="25">
        <v>2009</v>
      </c>
      <c r="K476" s="36">
        <v>3631.1</v>
      </c>
      <c r="L476" s="38">
        <f t="shared" ca="1" si="23"/>
        <v>112658.37399994</v>
      </c>
      <c r="M476" s="38">
        <f t="shared" ca="1" si="24"/>
        <v>111179.12339999666</v>
      </c>
      <c r="N476" s="39">
        <f t="shared" ca="1" si="25"/>
        <v>45.583440593998631</v>
      </c>
      <c r="P476" s="36">
        <v>3594</v>
      </c>
      <c r="Q476" s="36">
        <v>92471.000000061598</v>
      </c>
    </row>
    <row r="477" spans="8:17" x14ac:dyDescent="0.3">
      <c r="H477" s="45">
        <v>1</v>
      </c>
      <c r="I477" s="43" t="s">
        <v>180</v>
      </c>
      <c r="J477" s="25">
        <v>2009</v>
      </c>
      <c r="K477" s="36">
        <v>3626.22</v>
      </c>
      <c r="L477" s="38">
        <f t="shared" ca="1" si="23"/>
        <v>109699.87280005333</v>
      </c>
      <c r="M477" s="38">
        <f t="shared" ca="1" si="24"/>
        <v>108463.12320005358</v>
      </c>
      <c r="N477" s="39">
        <f t="shared" ca="1" si="25"/>
        <v>39.046724352019289</v>
      </c>
      <c r="P477" s="36">
        <v>3594.5</v>
      </c>
      <c r="Q477" s="36">
        <v>92713.999999902604</v>
      </c>
    </row>
    <row r="478" spans="8:17" x14ac:dyDescent="0.3">
      <c r="H478" s="45">
        <v>1</v>
      </c>
      <c r="I478" s="43" t="s">
        <v>170</v>
      </c>
      <c r="J478" s="25">
        <v>2010</v>
      </c>
      <c r="K478" s="36">
        <v>3622.14</v>
      </c>
      <c r="L478" s="38">
        <f t="shared" ca="1" si="23"/>
        <v>107226.37360005383</v>
      </c>
      <c r="M478" s="38">
        <f t="shared" ca="1" si="24"/>
        <v>106626.18599998578</v>
      </c>
      <c r="N478" s="39">
        <f t="shared" ca="1" si="25"/>
        <v>25.590284639996586</v>
      </c>
      <c r="P478" s="36">
        <v>3595</v>
      </c>
      <c r="Q478" s="36">
        <v>92956.999999990803</v>
      </c>
    </row>
    <row r="479" spans="8:17" x14ac:dyDescent="0.3">
      <c r="H479" s="45">
        <v>1</v>
      </c>
      <c r="I479" s="43" t="s">
        <v>171</v>
      </c>
      <c r="J479" s="25">
        <v>2010</v>
      </c>
      <c r="K479" s="36">
        <v>3620.16</v>
      </c>
      <c r="L479" s="38">
        <f t="shared" ca="1" si="23"/>
        <v>106025.99839991773</v>
      </c>
      <c r="M479" s="38">
        <f t="shared" ca="1" si="24"/>
        <v>105822.00469992601</v>
      </c>
      <c r="N479" s="39">
        <f t="shared" ca="1" si="25"/>
        <v>20.106180892985943</v>
      </c>
      <c r="P479" s="36">
        <v>3595.5</v>
      </c>
      <c r="Q479" s="36">
        <v>93200.0000000789</v>
      </c>
    </row>
    <row r="480" spans="8:17" x14ac:dyDescent="0.3">
      <c r="H480" s="45">
        <v>1</v>
      </c>
      <c r="I480" s="43" t="s">
        <v>172</v>
      </c>
      <c r="J480" s="25">
        <v>2010</v>
      </c>
      <c r="K480" s="36">
        <v>3619.41</v>
      </c>
      <c r="L480" s="38">
        <f t="shared" ca="1" si="23"/>
        <v>105618.01099993428</v>
      </c>
      <c r="M480" s="38">
        <f t="shared" ca="1" si="24"/>
        <v>105925.06549994601</v>
      </c>
      <c r="N480" s="39">
        <f t="shared" ca="1" si="25"/>
        <v>30.718268994984342</v>
      </c>
      <c r="P480" s="36">
        <v>3596</v>
      </c>
      <c r="Q480" s="36">
        <v>93442.999999919994</v>
      </c>
    </row>
    <row r="481" spans="8:17" x14ac:dyDescent="0.3">
      <c r="H481" s="45">
        <v>1</v>
      </c>
      <c r="I481" s="43" t="s">
        <v>173</v>
      </c>
      <c r="J481" s="25">
        <v>2010</v>
      </c>
      <c r="K481" s="36">
        <v>3620.5</v>
      </c>
      <c r="L481" s="38">
        <f t="shared" ca="1" si="23"/>
        <v>106232.11999995774</v>
      </c>
      <c r="M481" s="38">
        <f t="shared" ca="1" si="24"/>
        <v>107887.18479999551</v>
      </c>
      <c r="N481" s="39">
        <f t="shared" ca="1" si="25"/>
        <v>40.99713022399829</v>
      </c>
      <c r="P481" s="36">
        <v>3596.5</v>
      </c>
      <c r="Q481" s="36">
        <v>93686.000000008207</v>
      </c>
    </row>
    <row r="482" spans="8:17" x14ac:dyDescent="0.3">
      <c r="H482" s="45">
        <v>1</v>
      </c>
      <c r="I482" s="43" t="s">
        <v>164</v>
      </c>
      <c r="J482" s="25">
        <v>2010</v>
      </c>
      <c r="K482" s="36">
        <v>3625.96</v>
      </c>
      <c r="L482" s="38">
        <f t="shared" ca="1" si="23"/>
        <v>109542.24960003328</v>
      </c>
      <c r="M482" s="38">
        <f t="shared" ca="1" si="24"/>
        <v>113440.4364000397</v>
      </c>
      <c r="N482" s="39">
        <f t="shared" ca="1" si="25"/>
        <v>56.72021820001985</v>
      </c>
      <c r="P482" s="36">
        <v>3597</v>
      </c>
      <c r="Q482" s="36">
        <v>93929.000000096305</v>
      </c>
    </row>
    <row r="483" spans="8:17" x14ac:dyDescent="0.3">
      <c r="H483" s="45">
        <v>1</v>
      </c>
      <c r="I483" s="43" t="s">
        <v>174</v>
      </c>
      <c r="J483" s="25">
        <v>2010</v>
      </c>
      <c r="K483" s="36">
        <v>3638.82</v>
      </c>
      <c r="L483" s="38">
        <f t="shared" ca="1" si="23"/>
        <v>117338.62320004613</v>
      </c>
      <c r="M483" s="38">
        <f t="shared" ca="1" si="24"/>
        <v>116641.4341999708</v>
      </c>
      <c r="N483" s="39">
        <f t="shared" ca="1" si="25"/>
        <v>73.484103545981611</v>
      </c>
      <c r="P483" s="36">
        <v>3597.5</v>
      </c>
      <c r="Q483" s="36">
        <v>94171.999999937398</v>
      </c>
    </row>
    <row r="484" spans="8:17" x14ac:dyDescent="0.3">
      <c r="H484" s="45">
        <v>1</v>
      </c>
      <c r="I484" s="43" t="s">
        <v>175</v>
      </c>
      <c r="J484" s="25">
        <v>2010</v>
      </c>
      <c r="K484" s="36">
        <v>3636.52</v>
      </c>
      <c r="L484" s="38">
        <f t="shared" ca="1" si="23"/>
        <v>115944.24519989546</v>
      </c>
      <c r="M484" s="38">
        <f t="shared" ca="1" si="24"/>
        <v>115347.08909992047</v>
      </c>
      <c r="N484" s="39">
        <f t="shared" ca="1" si="25"/>
        <v>80.742962369944323</v>
      </c>
      <c r="P484" s="36">
        <v>3598</v>
      </c>
      <c r="Q484" s="36">
        <v>94415.000000025597</v>
      </c>
    </row>
    <row r="485" spans="8:17" x14ac:dyDescent="0.3">
      <c r="H485" s="45">
        <v>1</v>
      </c>
      <c r="I485" s="43" t="s">
        <v>176</v>
      </c>
      <c r="J485" s="25">
        <v>2010</v>
      </c>
      <c r="K485" s="36">
        <v>3634.55</v>
      </c>
      <c r="L485" s="38">
        <f t="shared" ca="1" si="23"/>
        <v>114749.93299994548</v>
      </c>
      <c r="M485" s="38">
        <f t="shared" ca="1" si="24"/>
        <v>114480.15229997388</v>
      </c>
      <c r="N485" s="39">
        <f t="shared" ca="1" si="25"/>
        <v>88.149717270979892</v>
      </c>
      <c r="P485" s="36">
        <v>3598.5</v>
      </c>
      <c r="Q485" s="36">
        <v>94658.000000113694</v>
      </c>
    </row>
    <row r="486" spans="8:17" x14ac:dyDescent="0.3">
      <c r="H486" s="45">
        <v>1</v>
      </c>
      <c r="I486" s="43" t="s">
        <v>177</v>
      </c>
      <c r="J486" s="25">
        <v>2010</v>
      </c>
      <c r="K486" s="36">
        <v>3633.66</v>
      </c>
      <c r="L486" s="38">
        <f t="shared" ca="1" si="23"/>
        <v>114210.37160000228</v>
      </c>
      <c r="M486" s="38">
        <f t="shared" ca="1" si="24"/>
        <v>114337.68540004396</v>
      </c>
      <c r="N486" s="39">
        <f t="shared" ca="1" si="25"/>
        <v>78.893002926030334</v>
      </c>
      <c r="P486" s="36">
        <v>3599</v>
      </c>
      <c r="Q486" s="36">
        <v>94900.999999954802</v>
      </c>
    </row>
    <row r="487" spans="8:17" x14ac:dyDescent="0.3">
      <c r="H487" s="45">
        <v>1</v>
      </c>
      <c r="I487" s="43" t="s">
        <v>178</v>
      </c>
      <c r="J487" s="25">
        <v>2010</v>
      </c>
      <c r="K487" s="36">
        <v>3634.08</v>
      </c>
      <c r="L487" s="38">
        <f t="shared" ca="1" si="23"/>
        <v>114464.99920008564</v>
      </c>
      <c r="M487" s="38">
        <f t="shared" ca="1" si="24"/>
        <v>113322.21680003533</v>
      </c>
      <c r="N487" s="39">
        <f t="shared" ca="1" si="25"/>
        <v>58.92755273601837</v>
      </c>
      <c r="P487" s="36">
        <v>3599.5</v>
      </c>
      <c r="Q487" s="36">
        <v>95144.000000043001</v>
      </c>
    </row>
    <row r="488" spans="8:17" x14ac:dyDescent="0.3">
      <c r="H488" s="45">
        <v>1</v>
      </c>
      <c r="I488" s="43" t="s">
        <v>179</v>
      </c>
      <c r="J488" s="25">
        <v>2010</v>
      </c>
      <c r="K488" s="36">
        <v>3630.31</v>
      </c>
      <c r="L488" s="38">
        <f t="shared" ca="1" si="23"/>
        <v>112179.43439998501</v>
      </c>
      <c r="M488" s="38">
        <f t="shared" ca="1" si="24"/>
        <v>111036.65240003297</v>
      </c>
      <c r="N488" s="39">
        <f t="shared" ca="1" si="25"/>
        <v>45.525027484013521</v>
      </c>
      <c r="P488" s="36">
        <v>3600</v>
      </c>
      <c r="Q488" s="36">
        <v>95386.999999884007</v>
      </c>
    </row>
    <row r="489" spans="8:17" x14ac:dyDescent="0.3">
      <c r="H489" s="45">
        <v>1</v>
      </c>
      <c r="I489" s="43" t="s">
        <v>180</v>
      </c>
      <c r="J489" s="25">
        <v>2010</v>
      </c>
      <c r="K489" s="36">
        <v>3626.54</v>
      </c>
      <c r="L489" s="38">
        <f t="shared" ca="1" si="23"/>
        <v>109893.87040008092</v>
      </c>
      <c r="M489" s="38">
        <f t="shared" ca="1" si="24"/>
        <v>108078.15170001541</v>
      </c>
      <c r="N489" s="39">
        <f t="shared" ca="1" si="25"/>
        <v>38.908134612005547</v>
      </c>
      <c r="P489" s="36">
        <v>3600.5</v>
      </c>
      <c r="Q489" s="36">
        <v>95650.5500001006</v>
      </c>
    </row>
    <row r="490" spans="8:17" x14ac:dyDescent="0.3">
      <c r="H490" s="45">
        <v>1</v>
      </c>
      <c r="I490" s="43" t="s">
        <v>170</v>
      </c>
      <c r="J490" s="25">
        <v>2011</v>
      </c>
      <c r="K490" s="36">
        <v>3620.55</v>
      </c>
      <c r="L490" s="38">
        <f t="shared" ca="1" si="23"/>
        <v>106262.4329999499</v>
      </c>
      <c r="M490" s="38">
        <f t="shared" ca="1" si="24"/>
        <v>104764.78899995494</v>
      </c>
      <c r="N490" s="39">
        <f t="shared" ca="1" si="25"/>
        <v>25.143549359989184</v>
      </c>
      <c r="P490" s="36">
        <v>3601</v>
      </c>
      <c r="Q490" s="36">
        <v>95914.100000070102</v>
      </c>
    </row>
    <row r="491" spans="8:17" x14ac:dyDescent="0.3">
      <c r="H491" s="45">
        <v>1</v>
      </c>
      <c r="I491" s="43" t="s">
        <v>171</v>
      </c>
      <c r="J491" s="25">
        <v>2011</v>
      </c>
      <c r="K491" s="36">
        <v>3614.95</v>
      </c>
      <c r="L491" s="38">
        <f t="shared" ca="1" si="23"/>
        <v>103267.14499995997</v>
      </c>
      <c r="M491" s="38">
        <f t="shared" ca="1" si="24"/>
        <v>102154.96399996511</v>
      </c>
      <c r="N491" s="39">
        <f t="shared" ca="1" si="25"/>
        <v>19.409443159993369</v>
      </c>
      <c r="P491" s="36">
        <v>3601.5</v>
      </c>
      <c r="Q491" s="36">
        <v>96177.650000039604</v>
      </c>
    </row>
    <row r="492" spans="8:17" x14ac:dyDescent="0.3">
      <c r="H492" s="45">
        <v>1</v>
      </c>
      <c r="I492" s="43" t="s">
        <v>172</v>
      </c>
      <c r="J492" s="25">
        <v>2011</v>
      </c>
      <c r="K492" s="36">
        <v>3610.73</v>
      </c>
      <c r="L492" s="38">
        <f t="shared" ca="1" si="23"/>
        <v>101042.78299997025</v>
      </c>
      <c r="M492" s="38">
        <f t="shared" ca="1" si="24"/>
        <v>101359.04299993371</v>
      </c>
      <c r="N492" s="39">
        <f t="shared" ca="1" si="25"/>
        <v>29.394122469980772</v>
      </c>
      <c r="P492" s="36">
        <v>3602</v>
      </c>
      <c r="Q492" s="36">
        <v>96441.200000009005</v>
      </c>
    </row>
    <row r="493" spans="8:17" x14ac:dyDescent="0.3">
      <c r="H493" s="45">
        <v>1</v>
      </c>
      <c r="I493" s="43" t="s">
        <v>173</v>
      </c>
      <c r="J493" s="25">
        <v>2011</v>
      </c>
      <c r="K493" s="36">
        <v>3611.93</v>
      </c>
      <c r="L493" s="38">
        <f t="shared" ca="1" si="23"/>
        <v>101675.30299989716</v>
      </c>
      <c r="M493" s="38">
        <f t="shared" ca="1" si="24"/>
        <v>104750.93209996738</v>
      </c>
      <c r="N493" s="39">
        <f t="shared" ca="1" si="25"/>
        <v>39.805354197987604</v>
      </c>
      <c r="P493" s="36">
        <v>3602.5</v>
      </c>
      <c r="Q493" s="36">
        <v>96704.749999978507</v>
      </c>
    </row>
    <row r="494" spans="8:17" x14ac:dyDescent="0.3">
      <c r="H494" s="45">
        <v>1</v>
      </c>
      <c r="I494" s="43" t="s">
        <v>164</v>
      </c>
      <c r="J494" s="25">
        <v>2011</v>
      </c>
      <c r="K494" s="36">
        <v>3623.13</v>
      </c>
      <c r="L494" s="38">
        <f t="shared" ca="1" si="23"/>
        <v>107826.5612000376</v>
      </c>
      <c r="M494" s="38">
        <f t="shared" ca="1" si="24"/>
        <v>115823.98300006916</v>
      </c>
      <c r="N494" s="39">
        <f t="shared" ca="1" si="25"/>
        <v>57.911991500034581</v>
      </c>
      <c r="P494" s="36">
        <v>3603</v>
      </c>
      <c r="Q494" s="36">
        <v>96968.299999947994</v>
      </c>
    </row>
    <row r="495" spans="8:17" x14ac:dyDescent="0.3">
      <c r="H495" s="45">
        <v>1</v>
      </c>
      <c r="I495" s="43" t="s">
        <v>174</v>
      </c>
      <c r="J495" s="25">
        <v>2011</v>
      </c>
      <c r="K495" s="36">
        <v>3648.98</v>
      </c>
      <c r="L495" s="38">
        <f t="shared" ca="1" si="23"/>
        <v>123821.40480010072</v>
      </c>
      <c r="M495" s="38">
        <f t="shared" ca="1" si="24"/>
        <v>127677.2844000957</v>
      </c>
      <c r="N495" s="39">
        <f t="shared" ca="1" si="25"/>
        <v>80.436689172060284</v>
      </c>
      <c r="P495" s="36">
        <v>3603.5</v>
      </c>
      <c r="Q495" s="36">
        <v>97231.849999917496</v>
      </c>
    </row>
    <row r="496" spans="8:17" x14ac:dyDescent="0.3">
      <c r="H496" s="45">
        <v>1</v>
      </c>
      <c r="I496" s="43" t="s">
        <v>175</v>
      </c>
      <c r="J496" s="25">
        <v>2011</v>
      </c>
      <c r="K496" s="36">
        <v>3660.86</v>
      </c>
      <c r="L496" s="38">
        <f t="shared" ca="1" si="23"/>
        <v>131533.16400009068</v>
      </c>
      <c r="M496" s="38">
        <f t="shared" ca="1" si="24"/>
        <v>129719.63780006114</v>
      </c>
      <c r="N496" s="39">
        <f t="shared" ca="1" si="25"/>
        <v>90.803746460042788</v>
      </c>
      <c r="P496" s="36">
        <v>3604</v>
      </c>
      <c r="Q496" s="36">
        <v>97495.399999886897</v>
      </c>
    </row>
    <row r="497" spans="8:17" x14ac:dyDescent="0.3">
      <c r="H497" s="45">
        <v>1</v>
      </c>
      <c r="I497" s="43" t="s">
        <v>176</v>
      </c>
      <c r="J497" s="25">
        <v>2011</v>
      </c>
      <c r="K497" s="36">
        <v>3655.34</v>
      </c>
      <c r="L497" s="38">
        <f t="shared" ca="1" si="23"/>
        <v>127906.11160003161</v>
      </c>
      <c r="M497" s="38">
        <f t="shared" ca="1" si="24"/>
        <v>127157.89200004796</v>
      </c>
      <c r="N497" s="39">
        <f t="shared" ca="1" si="25"/>
        <v>97.911576840036929</v>
      </c>
      <c r="P497" s="36">
        <v>3604.5</v>
      </c>
      <c r="Q497" s="36">
        <v>97758.950000103505</v>
      </c>
    </row>
    <row r="498" spans="8:17" x14ac:dyDescent="0.3">
      <c r="H498" s="45">
        <v>1</v>
      </c>
      <c r="I498" s="43" t="s">
        <v>177</v>
      </c>
      <c r="J498" s="25">
        <v>2011</v>
      </c>
      <c r="K498" s="36">
        <v>3653.01</v>
      </c>
      <c r="L498" s="38">
        <f t="shared" ca="1" si="23"/>
        <v>126409.6724000643</v>
      </c>
      <c r="M498" s="38">
        <f t="shared" ca="1" si="24"/>
        <v>125529.7886000236</v>
      </c>
      <c r="N498" s="39">
        <f t="shared" ca="1" si="25"/>
        <v>86.615554134016278</v>
      </c>
      <c r="P498" s="36">
        <v>3605</v>
      </c>
      <c r="Q498" s="36">
        <v>98022.500000073007</v>
      </c>
    </row>
    <row r="499" spans="8:17" x14ac:dyDescent="0.3">
      <c r="H499" s="45">
        <v>1</v>
      </c>
      <c r="I499" s="43" t="s">
        <v>178</v>
      </c>
      <c r="J499" s="25">
        <v>2011</v>
      </c>
      <c r="K499" s="36">
        <v>3650.27</v>
      </c>
      <c r="L499" s="38">
        <f t="shared" ca="1" si="23"/>
        <v>124649.90479998291</v>
      </c>
      <c r="M499" s="38">
        <f t="shared" ca="1" si="24"/>
        <v>123172.72950001899</v>
      </c>
      <c r="N499" s="39">
        <f t="shared" ca="1" si="25"/>
        <v>64.049819340009876</v>
      </c>
      <c r="P499" s="36">
        <v>3605.5</v>
      </c>
      <c r="Q499" s="36">
        <v>98286.050000042495</v>
      </c>
    </row>
    <row r="500" spans="8:17" x14ac:dyDescent="0.3">
      <c r="H500" s="45">
        <v>1</v>
      </c>
      <c r="I500" s="43" t="s">
        <v>179</v>
      </c>
      <c r="J500" s="25">
        <v>2011</v>
      </c>
      <c r="K500" s="36">
        <v>3645.67</v>
      </c>
      <c r="L500" s="38">
        <f t="shared" ca="1" si="23"/>
        <v>121695.55420005508</v>
      </c>
      <c r="M500" s="38">
        <f t="shared" ca="1" si="24"/>
        <v>119798.99460004608</v>
      </c>
      <c r="N500" s="39">
        <f t="shared" ca="1" si="25"/>
        <v>49.117587786018895</v>
      </c>
      <c r="P500" s="36">
        <v>3606</v>
      </c>
      <c r="Q500" s="36">
        <v>98549.600000011997</v>
      </c>
    </row>
    <row r="501" spans="8:17" x14ac:dyDescent="0.3">
      <c r="H501" s="45">
        <v>1</v>
      </c>
      <c r="I501" s="43" t="s">
        <v>180</v>
      </c>
      <c r="J501" s="25">
        <v>2011</v>
      </c>
      <c r="K501" s="36">
        <v>3639.75</v>
      </c>
      <c r="L501" s="38">
        <f t="shared" ca="1" si="23"/>
        <v>117902.43500003708</v>
      </c>
      <c r="M501" s="38">
        <f t="shared" ca="1" si="24"/>
        <v>117041.56080003188</v>
      </c>
      <c r="N501" s="39">
        <f t="shared" ca="1" si="25"/>
        <v>42.134961888011475</v>
      </c>
      <c r="P501" s="36">
        <v>3606.5</v>
      </c>
      <c r="Q501" s="36">
        <v>98813.149999981397</v>
      </c>
    </row>
    <row r="502" spans="8:17" x14ac:dyDescent="0.3">
      <c r="H502" s="45">
        <v>1</v>
      </c>
      <c r="I502" s="43" t="s">
        <v>170</v>
      </c>
      <c r="J502" s="25">
        <v>2012</v>
      </c>
      <c r="K502" s="36">
        <v>3636.91</v>
      </c>
      <c r="L502" s="38">
        <f t="shared" ca="1" si="23"/>
        <v>116180.68660002667</v>
      </c>
      <c r="M502" s="38">
        <f t="shared" ca="1" si="24"/>
        <v>115686.59190000896</v>
      </c>
      <c r="N502" s="39">
        <f t="shared" ca="1" si="25"/>
        <v>27.764782056002151</v>
      </c>
      <c r="P502" s="36">
        <v>3607</v>
      </c>
      <c r="Q502" s="36">
        <v>99076.699999950899</v>
      </c>
    </row>
    <row r="503" spans="8:17" x14ac:dyDescent="0.3">
      <c r="H503" s="45">
        <v>1</v>
      </c>
      <c r="I503" s="43" t="s">
        <v>171</v>
      </c>
      <c r="J503" s="25">
        <v>2012</v>
      </c>
      <c r="K503" s="36">
        <v>3635.28</v>
      </c>
      <c r="L503" s="38">
        <f t="shared" ca="1" si="23"/>
        <v>115192.49719999125</v>
      </c>
      <c r="M503" s="38">
        <f t="shared" ca="1" si="24"/>
        <v>115207.6531999819</v>
      </c>
      <c r="N503" s="39">
        <f t="shared" ca="1" si="25"/>
        <v>21.88945410799656</v>
      </c>
      <c r="P503" s="36">
        <v>3607.5</v>
      </c>
      <c r="Q503" s="36">
        <v>99340.249999920401</v>
      </c>
    </row>
    <row r="504" spans="8:17" x14ac:dyDescent="0.3">
      <c r="H504" s="45">
        <v>1</v>
      </c>
      <c r="I504" s="43" t="s">
        <v>172</v>
      </c>
      <c r="J504" s="25">
        <v>2012</v>
      </c>
      <c r="K504" s="36">
        <v>3635.33</v>
      </c>
      <c r="L504" s="38">
        <f t="shared" ca="1" si="23"/>
        <v>115222.80919997254</v>
      </c>
      <c r="M504" s="38">
        <f t="shared" ca="1" si="24"/>
        <v>115353.15339998459</v>
      </c>
      <c r="N504" s="39">
        <f t="shared" ca="1" si="25"/>
        <v>33.452414485995526</v>
      </c>
      <c r="P504" s="36">
        <v>3608</v>
      </c>
      <c r="Q504" s="36">
        <v>99603.799999889903</v>
      </c>
    </row>
    <row r="505" spans="8:17" x14ac:dyDescent="0.3">
      <c r="H505" s="45">
        <v>1</v>
      </c>
      <c r="I505" s="43" t="s">
        <v>173</v>
      </c>
      <c r="J505" s="25">
        <v>2012</v>
      </c>
      <c r="K505" s="36">
        <v>3635.76</v>
      </c>
      <c r="L505" s="38">
        <f t="shared" ca="1" si="23"/>
        <v>115483.49759999663</v>
      </c>
      <c r="M505" s="38">
        <f t="shared" ca="1" si="24"/>
        <v>115807.84169999813</v>
      </c>
      <c r="N505" s="39">
        <f t="shared" ca="1" si="25"/>
        <v>44.00697984599929</v>
      </c>
      <c r="P505" s="36">
        <v>3608.5</v>
      </c>
      <c r="Q505" s="36">
        <v>99867.350000106497</v>
      </c>
    </row>
    <row r="506" spans="8:17" x14ac:dyDescent="0.3">
      <c r="H506" s="45">
        <v>1</v>
      </c>
      <c r="I506" s="43" t="s">
        <v>164</v>
      </c>
      <c r="J506" s="25">
        <v>2012</v>
      </c>
      <c r="K506" s="36">
        <v>3636.83</v>
      </c>
      <c r="L506" s="38">
        <f t="shared" ca="1" si="23"/>
        <v>116132.18579999963</v>
      </c>
      <c r="M506" s="38">
        <f t="shared" ca="1" si="24"/>
        <v>115244.02990004106</v>
      </c>
      <c r="N506" s="39">
        <f t="shared" ca="1" si="25"/>
        <v>57.622014950020528</v>
      </c>
      <c r="P506" s="36">
        <v>3609</v>
      </c>
      <c r="Q506" s="36">
        <v>100130.900000076</v>
      </c>
    </row>
    <row r="507" spans="8:17" x14ac:dyDescent="0.3">
      <c r="H507" s="45">
        <v>1</v>
      </c>
      <c r="I507" s="43" t="s">
        <v>174</v>
      </c>
      <c r="J507" s="25">
        <v>2012</v>
      </c>
      <c r="K507" s="36">
        <v>3633.9</v>
      </c>
      <c r="L507" s="38">
        <f t="shared" ca="1" si="23"/>
        <v>114355.87400008249</v>
      </c>
      <c r="M507" s="38">
        <f t="shared" ca="1" si="24"/>
        <v>112703.84100006195</v>
      </c>
      <c r="N507" s="39">
        <f t="shared" ca="1" si="25"/>
        <v>71.003419830039022</v>
      </c>
      <c r="P507" s="36">
        <v>3609.5</v>
      </c>
      <c r="Q507" s="36">
        <v>100394.45000004501</v>
      </c>
    </row>
    <row r="508" spans="8:17" x14ac:dyDescent="0.3">
      <c r="H508" s="45">
        <v>1</v>
      </c>
      <c r="I508" s="43" t="s">
        <v>175</v>
      </c>
      <c r="J508" s="25">
        <v>2012</v>
      </c>
      <c r="K508" s="36">
        <v>3628.45</v>
      </c>
      <c r="L508" s="38">
        <f t="shared" ca="1" si="23"/>
        <v>111051.8080000414</v>
      </c>
      <c r="M508" s="38">
        <f t="shared" ca="1" si="24"/>
        <v>109587.71459999052</v>
      </c>
      <c r="N508" s="39">
        <f t="shared" ca="1" si="25"/>
        <v>76.711400219993365</v>
      </c>
      <c r="P508" s="36">
        <v>3610</v>
      </c>
      <c r="Q508" s="36">
        <v>100658.000000015</v>
      </c>
    </row>
    <row r="509" spans="8:17" x14ac:dyDescent="0.3">
      <c r="H509" s="45">
        <v>1</v>
      </c>
      <c r="I509" s="43" t="s">
        <v>176</v>
      </c>
      <c r="J509" s="25">
        <v>2012</v>
      </c>
      <c r="K509" s="36">
        <v>3623.62</v>
      </c>
      <c r="L509" s="38">
        <f t="shared" ca="1" si="23"/>
        <v>108123.62119993963</v>
      </c>
      <c r="M509" s="38">
        <f t="shared" ca="1" si="24"/>
        <v>107499.18339994934</v>
      </c>
      <c r="N509" s="39">
        <f t="shared" ca="1" si="25"/>
        <v>82.77437121796099</v>
      </c>
      <c r="P509" s="36">
        <v>3610.5</v>
      </c>
      <c r="Q509" s="36">
        <v>100921.549999984</v>
      </c>
    </row>
    <row r="510" spans="8:17" x14ac:dyDescent="0.3">
      <c r="H510" s="45">
        <v>1</v>
      </c>
      <c r="I510" s="43" t="s">
        <v>177</v>
      </c>
      <c r="J510" s="25">
        <v>2012</v>
      </c>
      <c r="K510" s="36">
        <v>3621.56</v>
      </c>
      <c r="L510" s="38">
        <f t="shared" ca="1" si="23"/>
        <v>106874.74559995905</v>
      </c>
      <c r="M510" s="38">
        <f t="shared" ca="1" si="24"/>
        <v>106259.55579994514</v>
      </c>
      <c r="N510" s="39">
        <f t="shared" ca="1" si="25"/>
        <v>73.319093501962143</v>
      </c>
      <c r="P510" s="36">
        <v>3611</v>
      </c>
      <c r="Q510" s="36">
        <v>101185.09999995401</v>
      </c>
    </row>
    <row r="511" spans="8:17" x14ac:dyDescent="0.3">
      <c r="H511" s="45">
        <v>1</v>
      </c>
      <c r="I511" s="43" t="s">
        <v>178</v>
      </c>
      <c r="J511" s="25">
        <v>2012</v>
      </c>
      <c r="K511" s="36">
        <v>3619.46</v>
      </c>
      <c r="L511" s="38">
        <f t="shared" ca="1" si="23"/>
        <v>105644.36599993124</v>
      </c>
      <c r="M511" s="38">
        <f t="shared" ca="1" si="24"/>
        <v>104495.28799994104</v>
      </c>
      <c r="N511" s="39">
        <f t="shared" ca="1" si="25"/>
        <v>54.337549759969342</v>
      </c>
      <c r="P511" s="36">
        <v>3611.5</v>
      </c>
      <c r="Q511" s="36">
        <v>101448.649999923</v>
      </c>
    </row>
    <row r="512" spans="8:17" x14ac:dyDescent="0.3">
      <c r="H512" s="45">
        <v>1</v>
      </c>
      <c r="I512" s="43" t="s">
        <v>179</v>
      </c>
      <c r="J512" s="25">
        <v>2012</v>
      </c>
      <c r="K512" s="36">
        <v>3615.1</v>
      </c>
      <c r="L512" s="38">
        <f t="shared" ca="1" si="23"/>
        <v>103346.20999995084</v>
      </c>
      <c r="M512" s="38">
        <f t="shared" ca="1" si="24"/>
        <v>101954.66599998844</v>
      </c>
      <c r="N512" s="39">
        <f t="shared" ca="1" si="25"/>
        <v>41.801413059995262</v>
      </c>
      <c r="P512" s="36">
        <v>3612</v>
      </c>
      <c r="Q512" s="36">
        <v>101712.199999893</v>
      </c>
    </row>
    <row r="513" spans="8:17" x14ac:dyDescent="0.3">
      <c r="H513" s="45">
        <v>1</v>
      </c>
      <c r="I513" s="43" t="s">
        <v>180</v>
      </c>
      <c r="J513" s="25">
        <v>2012</v>
      </c>
      <c r="K513" s="36">
        <v>3609.82</v>
      </c>
      <c r="L513" s="38">
        <f t="shared" ca="1" si="23"/>
        <v>100563.12200002605</v>
      </c>
      <c r="M513" s="38">
        <f t="shared" ca="1" si="24"/>
        <v>99139.952000047429</v>
      </c>
      <c r="N513" s="39">
        <f t="shared" ca="1" si="25"/>
        <v>35.69038272001707</v>
      </c>
      <c r="P513" s="36">
        <v>3612.5</v>
      </c>
      <c r="Q513" s="36">
        <v>101975.75000010899</v>
      </c>
    </row>
    <row r="514" spans="8:17" x14ac:dyDescent="0.3">
      <c r="H514" s="45">
        <v>1</v>
      </c>
      <c r="I514" s="43" t="s">
        <v>170</v>
      </c>
      <c r="J514" s="25">
        <v>2013</v>
      </c>
      <c r="K514" s="36">
        <v>3604.42</v>
      </c>
      <c r="L514" s="38">
        <f t="shared" ca="1" si="23"/>
        <v>97716.782000068808</v>
      </c>
      <c r="M514" s="38">
        <f t="shared" ca="1" si="24"/>
        <v>96939.309500055038</v>
      </c>
      <c r="N514" s="39">
        <f t="shared" ca="1" si="25"/>
        <v>23.265434280013206</v>
      </c>
      <c r="P514" s="36">
        <v>3613</v>
      </c>
      <c r="Q514" s="36">
        <v>102239.30000007901</v>
      </c>
    </row>
    <row r="515" spans="8:17" x14ac:dyDescent="0.3">
      <c r="H515" s="45">
        <v>1</v>
      </c>
      <c r="I515" s="43" t="s">
        <v>171</v>
      </c>
      <c r="J515" s="25">
        <v>2013</v>
      </c>
      <c r="K515" s="36">
        <v>3601.47</v>
      </c>
      <c r="L515" s="38">
        <f t="shared" ca="1" si="23"/>
        <v>96161.837000041269</v>
      </c>
      <c r="M515" s="38">
        <f t="shared" ca="1" si="24"/>
        <v>95521.698500004364</v>
      </c>
      <c r="N515" s="39">
        <f t="shared" ca="1" si="25"/>
        <v>18.149122715000832</v>
      </c>
      <c r="P515" s="36">
        <v>3613.5</v>
      </c>
      <c r="Q515" s="36">
        <v>102502.850000048</v>
      </c>
    </row>
    <row r="516" spans="8:17" x14ac:dyDescent="0.3">
      <c r="H516" s="45">
        <v>1</v>
      </c>
      <c r="I516" s="43" t="s">
        <v>172</v>
      </c>
      <c r="J516" s="25">
        <v>2013</v>
      </c>
      <c r="K516" s="36">
        <v>3598.96</v>
      </c>
      <c r="L516" s="38">
        <f t="shared" ca="1" si="23"/>
        <v>94881.55999996746</v>
      </c>
      <c r="M516" s="38">
        <f t="shared" ca="1" si="24"/>
        <v>94291.069999990403</v>
      </c>
      <c r="N516" s="39">
        <f t="shared" ca="1" si="25"/>
        <v>27.344410299997218</v>
      </c>
      <c r="P516" s="36">
        <v>3614</v>
      </c>
      <c r="Q516" s="36">
        <v>102766.40000001799</v>
      </c>
    </row>
    <row r="517" spans="8:17" x14ac:dyDescent="0.3">
      <c r="H517" s="45">
        <v>1</v>
      </c>
      <c r="I517" s="43" t="s">
        <v>173</v>
      </c>
      <c r="J517" s="25">
        <v>2013</v>
      </c>
      <c r="K517" s="36">
        <v>3596.53</v>
      </c>
      <c r="L517" s="38">
        <f t="shared" ca="1" si="23"/>
        <v>93700.580000013346</v>
      </c>
      <c r="M517" s="38">
        <f t="shared" ca="1" si="24"/>
        <v>94407.71000002278</v>
      </c>
      <c r="N517" s="39">
        <f t="shared" ca="1" si="25"/>
        <v>35.874929800008658</v>
      </c>
      <c r="P517" s="36">
        <v>3614.5</v>
      </c>
      <c r="Q517" s="36">
        <v>103029.949999987</v>
      </c>
    </row>
    <row r="518" spans="8:17" x14ac:dyDescent="0.3">
      <c r="H518" s="45">
        <v>1</v>
      </c>
      <c r="I518" s="43" t="s">
        <v>164</v>
      </c>
      <c r="J518" s="25">
        <v>2013</v>
      </c>
      <c r="K518" s="36">
        <v>3599.44</v>
      </c>
      <c r="L518" s="38">
        <f t="shared" ca="1" si="23"/>
        <v>95114.840000032214</v>
      </c>
      <c r="M518" s="38">
        <f t="shared" ca="1" si="24"/>
        <v>95269.368499973207</v>
      </c>
      <c r="N518" s="39">
        <f t="shared" ca="1" si="25"/>
        <v>47.634684249986606</v>
      </c>
      <c r="P518" s="36">
        <v>3615</v>
      </c>
      <c r="Q518" s="36">
        <v>103293.499999957</v>
      </c>
    </row>
    <row r="519" spans="8:17" x14ac:dyDescent="0.3">
      <c r="H519" s="45">
        <v>1</v>
      </c>
      <c r="I519" s="43" t="s">
        <v>174</v>
      </c>
      <c r="J519" s="25">
        <v>2013</v>
      </c>
      <c r="K519" s="36">
        <v>3600.07</v>
      </c>
      <c r="L519" s="38">
        <f t="shared" ca="1" si="23"/>
        <v>95423.896999914199</v>
      </c>
      <c r="M519" s="38">
        <f t="shared" ca="1" si="24"/>
        <v>93988.758499960881</v>
      </c>
      <c r="N519" s="39">
        <f t="shared" ca="1" si="25"/>
        <v>59.212917854975359</v>
      </c>
      <c r="P519" s="36">
        <v>3615.5</v>
      </c>
      <c r="Q519" s="36">
        <v>103557.04999992601</v>
      </c>
    </row>
    <row r="520" spans="8:17" x14ac:dyDescent="0.3">
      <c r="H520" s="45">
        <v>1</v>
      </c>
      <c r="I520" s="43" t="s">
        <v>175</v>
      </c>
      <c r="J520" s="25">
        <v>2013</v>
      </c>
      <c r="K520" s="36">
        <v>3594.17</v>
      </c>
      <c r="L520" s="38">
        <f t="shared" ca="1" si="23"/>
        <v>92553.620000007562</v>
      </c>
      <c r="M520" s="38">
        <f t="shared" ca="1" si="24"/>
        <v>91452.830000020913</v>
      </c>
      <c r="N520" s="39">
        <f t="shared" ca="1" si="25"/>
        <v>64.016981000014638</v>
      </c>
      <c r="P520" s="36">
        <v>3616</v>
      </c>
      <c r="Q520" s="36">
        <v>103820.599999896</v>
      </c>
    </row>
    <row r="521" spans="8:17" x14ac:dyDescent="0.3">
      <c r="H521" s="45">
        <v>1</v>
      </c>
      <c r="I521" s="43" t="s">
        <v>176</v>
      </c>
      <c r="J521" s="25">
        <v>2013</v>
      </c>
      <c r="K521" s="36">
        <v>3589.64</v>
      </c>
      <c r="L521" s="38">
        <f t="shared" ca="1" si="23"/>
        <v>90352.040000034263</v>
      </c>
      <c r="M521" s="38">
        <f t="shared" ca="1" si="24"/>
        <v>90743.270000052522</v>
      </c>
      <c r="N521" s="39">
        <f t="shared" ca="1" si="25"/>
        <v>69.872317900040443</v>
      </c>
      <c r="P521" s="36">
        <v>3616.5</v>
      </c>
      <c r="Q521" s="36">
        <v>104084.150000112</v>
      </c>
    </row>
    <row r="522" spans="8:17" x14ac:dyDescent="0.3">
      <c r="H522" s="45">
        <v>1</v>
      </c>
      <c r="I522" s="43" t="s">
        <v>177</v>
      </c>
      <c r="J522" s="25">
        <v>2013</v>
      </c>
      <c r="K522" s="36">
        <v>3591.25</v>
      </c>
      <c r="L522" s="38">
        <f t="shared" ref="L522:L586" ca="1" si="26">FORECAST(K522,OFFSET($Q$28:$Q$712,MATCH(K522,$P$28:$P$712,1)-1,0,2), OFFSET($P$28:$P$712,MATCH(K522,$P$28:$P$712,1)-1,0,2))</f>
        <v>91134.500000070781</v>
      </c>
      <c r="M522" s="38">
        <f t="shared" ca="1" si="24"/>
        <v>91044.590000038268</v>
      </c>
      <c r="N522" s="39">
        <f t="shared" ca="1" si="25"/>
        <v>62.820767100026401</v>
      </c>
      <c r="P522" s="36">
        <v>3617</v>
      </c>
      <c r="Q522" s="36">
        <v>104347.700000082</v>
      </c>
    </row>
    <row r="523" spans="8:17" x14ac:dyDescent="0.3">
      <c r="H523" s="45">
        <v>1</v>
      </c>
      <c r="I523" s="43" t="s">
        <v>178</v>
      </c>
      <c r="J523" s="25">
        <v>2013</v>
      </c>
      <c r="K523" s="36">
        <v>3590.88</v>
      </c>
      <c r="L523" s="38">
        <f t="shared" ca="1" si="26"/>
        <v>90954.680000005756</v>
      </c>
      <c r="M523" s="38">
        <f t="shared" ref="M523:M585" ca="1" si="27">(L523+L524)/2</f>
        <v>90230.539999990026</v>
      </c>
      <c r="N523" s="39">
        <f t="shared" ref="N523:N585" ca="1" si="28">VLOOKUP(I523,$P$10:$Q$21,2,FALSE)*M523/1000</f>
        <v>46.919880799994822</v>
      </c>
      <c r="P523" s="36">
        <v>3617.5</v>
      </c>
      <c r="Q523" s="36">
        <v>104611.250000051</v>
      </c>
    </row>
    <row r="524" spans="8:17" x14ac:dyDescent="0.3">
      <c r="H524" s="45">
        <v>1</v>
      </c>
      <c r="I524" s="43" t="s">
        <v>179</v>
      </c>
      <c r="J524" s="25">
        <v>2013</v>
      </c>
      <c r="K524" s="36">
        <v>3587.9</v>
      </c>
      <c r="L524" s="38">
        <f t="shared" ca="1" si="26"/>
        <v>89506.399999974295</v>
      </c>
      <c r="M524" s="38">
        <f t="shared" ca="1" si="27"/>
        <v>88663.190000038943</v>
      </c>
      <c r="N524" s="39">
        <f t="shared" ca="1" si="28"/>
        <v>36.351907900015959</v>
      </c>
      <c r="P524" s="36">
        <v>3618</v>
      </c>
      <c r="Q524" s="36">
        <v>104874.800000021</v>
      </c>
    </row>
    <row r="525" spans="8:17" x14ac:dyDescent="0.3">
      <c r="H525" s="45">
        <v>1</v>
      </c>
      <c r="I525" s="43" t="s">
        <v>180</v>
      </c>
      <c r="J525" s="25">
        <v>2013</v>
      </c>
      <c r="K525" s="36">
        <v>3584.43</v>
      </c>
      <c r="L525" s="38">
        <f t="shared" ca="1" si="26"/>
        <v>87819.980000103591</v>
      </c>
      <c r="M525" s="38">
        <f t="shared" ca="1" si="27"/>
        <v>86426.273500058101</v>
      </c>
      <c r="N525" s="39">
        <f t="shared" ca="1" si="28"/>
        <v>31.113458460020915</v>
      </c>
      <c r="P525" s="36">
        <v>3618.5</v>
      </c>
      <c r="Q525" s="36">
        <v>105138.34999998999</v>
      </c>
    </row>
    <row r="526" spans="8:17" x14ac:dyDescent="0.3">
      <c r="H526" s="45">
        <v>1</v>
      </c>
      <c r="I526" s="43" t="s">
        <v>170</v>
      </c>
      <c r="J526" s="25">
        <v>2014</v>
      </c>
      <c r="K526" s="36">
        <v>3578.69</v>
      </c>
      <c r="L526" s="38">
        <f t="shared" ca="1" si="26"/>
        <v>85032.567000012612</v>
      </c>
      <c r="M526" s="38">
        <f t="shared" ca="1" si="27"/>
        <v>84272.216000049259</v>
      </c>
      <c r="N526" s="39">
        <f t="shared" ca="1" si="28"/>
        <v>20.225331840011822</v>
      </c>
      <c r="P526" s="36">
        <v>3619</v>
      </c>
      <c r="Q526" s="36">
        <v>105401.89999996001</v>
      </c>
    </row>
    <row r="527" spans="8:17" x14ac:dyDescent="0.3">
      <c r="H527" s="45">
        <v>1</v>
      </c>
      <c r="I527" s="43" t="s">
        <v>171</v>
      </c>
      <c r="J527" s="25">
        <v>2014</v>
      </c>
      <c r="K527" s="36">
        <v>3575.55</v>
      </c>
      <c r="L527" s="38">
        <f t="shared" ca="1" si="26"/>
        <v>83511.865000085905</v>
      </c>
      <c r="M527" s="38">
        <f t="shared" ca="1" si="27"/>
        <v>83320.566500036744</v>
      </c>
      <c r="N527" s="39">
        <f t="shared" ca="1" si="28"/>
        <v>15.83090763500698</v>
      </c>
      <c r="P527" s="36">
        <v>3619.5</v>
      </c>
      <c r="Q527" s="36">
        <v>105665.449999929</v>
      </c>
    </row>
    <row r="528" spans="8:17" x14ac:dyDescent="0.3">
      <c r="H528" s="45">
        <v>1</v>
      </c>
      <c r="I528" s="43" t="s">
        <v>172</v>
      </c>
      <c r="J528" s="25">
        <v>2014</v>
      </c>
      <c r="K528" s="36">
        <v>3574.76</v>
      </c>
      <c r="L528" s="38">
        <f t="shared" ca="1" si="26"/>
        <v>83129.267999987584</v>
      </c>
      <c r="M528" s="38">
        <f t="shared" ca="1" si="27"/>
        <v>83807.287999958848</v>
      </c>
      <c r="N528" s="39">
        <f t="shared" ca="1" si="28"/>
        <v>24.304113519988064</v>
      </c>
      <c r="P528" s="36">
        <v>3620</v>
      </c>
      <c r="Q528" s="36">
        <v>105928.999999899</v>
      </c>
    </row>
    <row r="529" spans="8:17" x14ac:dyDescent="0.3">
      <c r="H529" s="45">
        <v>1</v>
      </c>
      <c r="I529" s="43" t="s">
        <v>173</v>
      </c>
      <c r="J529" s="25">
        <v>2014</v>
      </c>
      <c r="K529" s="36">
        <v>3577.56</v>
      </c>
      <c r="L529" s="38">
        <f t="shared" ca="1" si="26"/>
        <v>84485.307999930112</v>
      </c>
      <c r="M529" s="38">
        <f t="shared" ca="1" si="27"/>
        <v>87355.493999959202</v>
      </c>
      <c r="N529" s="39">
        <f t="shared" ca="1" si="28"/>
        <v>33.1950877199845</v>
      </c>
      <c r="P529" s="36">
        <v>3620.5</v>
      </c>
      <c r="Q529" s="36">
        <v>106232.119999958</v>
      </c>
    </row>
    <row r="530" spans="8:17" x14ac:dyDescent="0.3">
      <c r="H530" s="45">
        <v>1</v>
      </c>
      <c r="I530" s="43" t="s">
        <v>164</v>
      </c>
      <c r="J530" s="25">
        <v>2014</v>
      </c>
      <c r="K530" s="36">
        <v>3589.38</v>
      </c>
      <c r="L530" s="38">
        <f t="shared" ca="1" si="26"/>
        <v>90225.679999988293</v>
      </c>
      <c r="M530" s="38">
        <f t="shared" ca="1" si="27"/>
        <v>95228.364500026335</v>
      </c>
      <c r="N530" s="39">
        <f t="shared" ca="1" si="28"/>
        <v>47.614182250013165</v>
      </c>
      <c r="P530" s="36">
        <v>3621</v>
      </c>
      <c r="Q530" s="36">
        <v>106535.249999879</v>
      </c>
    </row>
    <row r="531" spans="8:17" x14ac:dyDescent="0.3">
      <c r="H531" s="45">
        <v>1</v>
      </c>
      <c r="I531" s="43" t="s">
        <v>174</v>
      </c>
      <c r="J531" s="25">
        <v>2014</v>
      </c>
      <c r="K531" s="36">
        <v>3609.19</v>
      </c>
      <c r="L531" s="38">
        <f t="shared" ca="1" si="26"/>
        <v>100231.04900006438</v>
      </c>
      <c r="M531" s="38">
        <f t="shared" ca="1" si="27"/>
        <v>99930.601999987965</v>
      </c>
      <c r="N531" s="39">
        <f t="shared" ca="1" si="28"/>
        <v>62.956279259992421</v>
      </c>
      <c r="P531" s="36">
        <v>3621.5</v>
      </c>
      <c r="Q531" s="36">
        <v>106838.36999993899</v>
      </c>
    </row>
    <row r="532" spans="8:17" x14ac:dyDescent="0.3">
      <c r="H532" s="45">
        <v>1</v>
      </c>
      <c r="I532" s="43" t="s">
        <v>175</v>
      </c>
      <c r="J532" s="25">
        <v>2014</v>
      </c>
      <c r="K532" s="36">
        <v>3608.05</v>
      </c>
      <c r="L532" s="38">
        <f t="shared" ca="1" si="26"/>
        <v>99630.154999911552</v>
      </c>
      <c r="M532" s="38">
        <f t="shared" ca="1" si="27"/>
        <v>99042.438499967218</v>
      </c>
      <c r="N532" s="39">
        <f t="shared" ca="1" si="28"/>
        <v>69.329706949977037</v>
      </c>
      <c r="P532" s="36">
        <v>3622</v>
      </c>
      <c r="Q532" s="36">
        <v>107141.500000106</v>
      </c>
    </row>
    <row r="533" spans="8:17" x14ac:dyDescent="0.3">
      <c r="H533" s="45">
        <v>1</v>
      </c>
      <c r="I533" s="43" t="s">
        <v>176</v>
      </c>
      <c r="J533" s="25">
        <v>2014</v>
      </c>
      <c r="K533" s="36">
        <v>3605.82</v>
      </c>
      <c r="L533" s="38">
        <f t="shared" ca="1" si="26"/>
        <v>98454.722000022884</v>
      </c>
      <c r="M533" s="38">
        <f t="shared" ca="1" si="27"/>
        <v>98378.292500031763</v>
      </c>
      <c r="N533" s="39">
        <f t="shared" ca="1" si="28"/>
        <v>75.751285225024461</v>
      </c>
      <c r="P533" s="36">
        <v>3622.5</v>
      </c>
      <c r="Q533" s="36">
        <v>107444.619999919</v>
      </c>
    </row>
    <row r="534" spans="8:17" x14ac:dyDescent="0.3">
      <c r="H534" s="45">
        <v>1</v>
      </c>
      <c r="I534" s="43" t="s">
        <v>177</v>
      </c>
      <c r="J534" s="25">
        <v>2014</v>
      </c>
      <c r="K534" s="36">
        <v>3605.53</v>
      </c>
      <c r="L534" s="38">
        <f t="shared" ca="1" si="26"/>
        <v>98301.863000040641</v>
      </c>
      <c r="M534" s="38">
        <f t="shared" ca="1" si="27"/>
        <v>98312.405000039376</v>
      </c>
      <c r="N534" s="39">
        <f t="shared" ca="1" si="28"/>
        <v>67.835559450027162</v>
      </c>
      <c r="P534" s="36">
        <v>3623</v>
      </c>
      <c r="Q534" s="36">
        <v>107747.750000086</v>
      </c>
    </row>
    <row r="535" spans="8:17" x14ac:dyDescent="0.3">
      <c r="H535" s="45">
        <v>1</v>
      </c>
      <c r="I535" s="43" t="s">
        <v>178</v>
      </c>
      <c r="J535" s="25">
        <v>2014</v>
      </c>
      <c r="K535" s="36">
        <v>3605.57</v>
      </c>
      <c r="L535" s="38">
        <f t="shared" ca="1" si="26"/>
        <v>98322.947000038112</v>
      </c>
      <c r="M535" s="38">
        <f t="shared" ca="1" si="27"/>
        <v>97347.812000027508</v>
      </c>
      <c r="N535" s="39">
        <f t="shared" ca="1" si="28"/>
        <v>50.620862240014304</v>
      </c>
      <c r="P535" s="36">
        <v>3623.5</v>
      </c>
      <c r="Q535" s="36">
        <v>108050.86999989901</v>
      </c>
    </row>
    <row r="536" spans="8:17" x14ac:dyDescent="0.3">
      <c r="H536" s="45">
        <v>1</v>
      </c>
      <c r="I536" s="43" t="s">
        <v>179</v>
      </c>
      <c r="J536" s="25">
        <v>2014</v>
      </c>
      <c r="K536" s="36">
        <v>3601.87</v>
      </c>
      <c r="L536" s="38">
        <f t="shared" ca="1" si="26"/>
        <v>96372.677000016905</v>
      </c>
      <c r="M536" s="38">
        <f t="shared" ca="1" si="27"/>
        <v>95333.088499999256</v>
      </c>
      <c r="N536" s="39">
        <f t="shared" ca="1" si="28"/>
        <v>39.086566284999698</v>
      </c>
      <c r="P536" s="36">
        <v>3624</v>
      </c>
      <c r="Q536" s="36">
        <v>108354.000000067</v>
      </c>
    </row>
    <row r="537" spans="8:17" x14ac:dyDescent="0.3">
      <c r="H537" s="45">
        <v>1</v>
      </c>
      <c r="I537" s="43" t="s">
        <v>180</v>
      </c>
      <c r="J537" s="25">
        <v>2014</v>
      </c>
      <c r="K537" s="36">
        <v>3597.75</v>
      </c>
      <c r="L537" s="38">
        <f t="shared" ca="1" si="26"/>
        <v>94293.499999981606</v>
      </c>
      <c r="M537" s="38">
        <f t="shared" ca="1" si="27"/>
        <v>93277.759999983711</v>
      </c>
      <c r="N537" s="39">
        <f t="shared" ca="1" si="28"/>
        <v>33.57999359999414</v>
      </c>
      <c r="P537" s="36">
        <v>3624.5</v>
      </c>
      <c r="Q537" s="36">
        <v>108657.119999879</v>
      </c>
    </row>
    <row r="538" spans="8:17" x14ac:dyDescent="0.3">
      <c r="H538" s="45">
        <v>1</v>
      </c>
      <c r="I538" s="43" t="s">
        <v>170</v>
      </c>
      <c r="J538" s="25">
        <v>2015</v>
      </c>
      <c r="K538" s="36">
        <v>3593.57</v>
      </c>
      <c r="L538" s="38">
        <f t="shared" ca="1" si="26"/>
        <v>92262.019999985816</v>
      </c>
      <c r="M538" s="38">
        <f t="shared" ca="1" si="27"/>
        <v>91936.399999991176</v>
      </c>
      <c r="N538" s="39">
        <f t="shared" ca="1" si="28"/>
        <v>22.064735999997879</v>
      </c>
      <c r="P538" s="36">
        <v>3625</v>
      </c>
      <c r="Q538" s="36">
        <v>108960.250000047</v>
      </c>
    </row>
    <row r="539" spans="8:17" x14ac:dyDescent="0.3">
      <c r="H539" s="45">
        <v>1</v>
      </c>
      <c r="I539" s="43" t="s">
        <v>171</v>
      </c>
      <c r="J539" s="25">
        <v>2015</v>
      </c>
      <c r="K539" s="36">
        <v>3592.23</v>
      </c>
      <c r="L539" s="38">
        <f t="shared" ca="1" si="26"/>
        <v>91610.779999996535</v>
      </c>
      <c r="M539" s="38">
        <f t="shared" ca="1" si="27"/>
        <v>91316.750000013388</v>
      </c>
      <c r="N539" s="39">
        <f t="shared" ca="1" si="28"/>
        <v>17.350182500002546</v>
      </c>
      <c r="P539" s="36">
        <v>3625.5</v>
      </c>
      <c r="Q539" s="36">
        <v>109263.370000107</v>
      </c>
    </row>
    <row r="540" spans="8:17" x14ac:dyDescent="0.3">
      <c r="H540" s="45">
        <v>1</v>
      </c>
      <c r="I540" s="43" t="s">
        <v>172</v>
      </c>
      <c r="J540" s="25">
        <v>2015</v>
      </c>
      <c r="K540" s="36">
        <v>3591.02</v>
      </c>
      <c r="L540" s="38">
        <f t="shared" ca="1" si="26"/>
        <v>91022.72000003024</v>
      </c>
      <c r="M540" s="38">
        <f t="shared" ca="1" si="27"/>
        <v>90818.600000035251</v>
      </c>
      <c r="N540" s="39">
        <f t="shared" ca="1" si="28"/>
        <v>26.337394000010221</v>
      </c>
      <c r="P540" s="36">
        <v>3626</v>
      </c>
      <c r="Q540" s="36">
        <v>109566.50000002699</v>
      </c>
    </row>
    <row r="541" spans="8:17" x14ac:dyDescent="0.3">
      <c r="H541" s="45">
        <v>1</v>
      </c>
      <c r="I541" s="43" t="s">
        <v>173</v>
      </c>
      <c r="J541" s="25">
        <v>2015</v>
      </c>
      <c r="K541" s="36">
        <v>3590.18</v>
      </c>
      <c r="L541" s="38">
        <f t="shared" ca="1" si="26"/>
        <v>90614.480000040261</v>
      </c>
      <c r="M541" s="38">
        <f t="shared" ca="1" si="27"/>
        <v>92337.350000025355</v>
      </c>
      <c r="N541" s="39">
        <f t="shared" ca="1" si="28"/>
        <v>35.088193000009632</v>
      </c>
      <c r="P541" s="36">
        <v>3626.5</v>
      </c>
      <c r="Q541" s="36">
        <v>109869.620000087</v>
      </c>
    </row>
    <row r="542" spans="8:17" x14ac:dyDescent="0.3">
      <c r="H542" s="45">
        <v>1</v>
      </c>
      <c r="I542" s="43" t="s">
        <v>164</v>
      </c>
      <c r="J542" s="25">
        <v>2015</v>
      </c>
      <c r="K542" s="36">
        <v>3597.27</v>
      </c>
      <c r="L542" s="38">
        <f t="shared" ca="1" si="26"/>
        <v>94060.220000010449</v>
      </c>
      <c r="M542" s="38">
        <f t="shared" ca="1" si="27"/>
        <v>98292.077000028105</v>
      </c>
      <c r="N542" s="39">
        <f t="shared" ca="1" si="28"/>
        <v>49.14603850001405</v>
      </c>
      <c r="P542" s="36">
        <v>3627</v>
      </c>
      <c r="Q542" s="36">
        <v>110172.750000007</v>
      </c>
    </row>
    <row r="543" spans="8:17" x14ac:dyDescent="0.3">
      <c r="H543" s="45">
        <v>1</v>
      </c>
      <c r="I543" s="43" t="s">
        <v>174</v>
      </c>
      <c r="J543" s="25">
        <v>2015</v>
      </c>
      <c r="K543" s="36">
        <v>3613.54</v>
      </c>
      <c r="L543" s="38">
        <f t="shared" ca="1" si="26"/>
        <v>102523.93400004576</v>
      </c>
      <c r="M543" s="38">
        <f t="shared" ca="1" si="27"/>
        <v>102281.46800007368</v>
      </c>
      <c r="N543" s="39">
        <f t="shared" ca="1" si="28"/>
        <v>64.437324840046415</v>
      </c>
      <c r="P543" s="36">
        <v>3627.5</v>
      </c>
      <c r="Q543" s="36">
        <v>110475.87000006701</v>
      </c>
    </row>
    <row r="544" spans="8:17" x14ac:dyDescent="0.3">
      <c r="H544" s="45">
        <v>1</v>
      </c>
      <c r="I544" s="43" t="s">
        <v>175</v>
      </c>
      <c r="J544" s="25">
        <v>2015</v>
      </c>
      <c r="K544" s="36">
        <v>3612.62</v>
      </c>
      <c r="L544" s="38">
        <f t="shared" ca="1" si="26"/>
        <v>102039.00200010161</v>
      </c>
      <c r="M544" s="38">
        <f t="shared" ca="1" si="27"/>
        <v>101103.39950008679</v>
      </c>
      <c r="N544" s="39">
        <f t="shared" ca="1" si="28"/>
        <v>70.772379650060742</v>
      </c>
      <c r="P544" s="36">
        <v>3628</v>
      </c>
      <c r="Q544" s="36">
        <v>110778.99999998799</v>
      </c>
    </row>
    <row r="545" spans="8:17" x14ac:dyDescent="0.3">
      <c r="H545" s="45">
        <v>1</v>
      </c>
      <c r="I545" s="43" t="s">
        <v>176</v>
      </c>
      <c r="J545" s="25">
        <v>2015</v>
      </c>
      <c r="K545" s="36">
        <v>3609.07</v>
      </c>
      <c r="L545" s="38">
        <f t="shared" ca="1" si="26"/>
        <v>100167.79700007197</v>
      </c>
      <c r="M545" s="38">
        <f t="shared" ca="1" si="27"/>
        <v>99361.334000041825</v>
      </c>
      <c r="N545" s="39">
        <f t="shared" ca="1" si="28"/>
        <v>76.508227180032208</v>
      </c>
      <c r="P545" s="36">
        <v>3628.5</v>
      </c>
      <c r="Q545" s="36">
        <v>111082.120000047</v>
      </c>
    </row>
    <row r="546" spans="8:17" x14ac:dyDescent="0.3">
      <c r="H546" s="45">
        <v>1</v>
      </c>
      <c r="I546" s="43" t="s">
        <v>177</v>
      </c>
      <c r="J546" s="25">
        <v>2015</v>
      </c>
      <c r="K546" s="36">
        <v>3606.01</v>
      </c>
      <c r="L546" s="38">
        <f t="shared" ca="1" si="26"/>
        <v>98554.871000011684</v>
      </c>
      <c r="M546" s="38">
        <f t="shared" ca="1" si="27"/>
        <v>98668.197499998379</v>
      </c>
      <c r="N546" s="39">
        <f t="shared" ca="1" si="28"/>
        <v>68.081056274998872</v>
      </c>
      <c r="P546" s="36">
        <v>3629</v>
      </c>
      <c r="Q546" s="36">
        <v>111385.249999968</v>
      </c>
    </row>
    <row r="547" spans="8:17" x14ac:dyDescent="0.3">
      <c r="H547" s="45">
        <v>1</v>
      </c>
      <c r="I547" s="43" t="s">
        <v>178</v>
      </c>
      <c r="J547" s="25">
        <v>2015</v>
      </c>
      <c r="K547" s="36">
        <v>3606.44</v>
      </c>
      <c r="L547" s="38">
        <f t="shared" ca="1" si="26"/>
        <v>98781.523999985075</v>
      </c>
      <c r="M547" s="38">
        <f t="shared" ca="1" si="27"/>
        <v>98525.880500014639</v>
      </c>
      <c r="N547" s="39">
        <f t="shared" ca="1" si="28"/>
        <v>51.233457860007611</v>
      </c>
      <c r="P547" s="36">
        <v>3629.5</v>
      </c>
      <c r="Q547" s="36">
        <v>111688.37000002799</v>
      </c>
    </row>
    <row r="548" spans="8:17" x14ac:dyDescent="0.3">
      <c r="H548" s="45">
        <v>1</v>
      </c>
      <c r="I548" s="43" t="s">
        <v>179</v>
      </c>
      <c r="J548" s="25">
        <v>2015</v>
      </c>
      <c r="K548" s="36">
        <v>3605.47</v>
      </c>
      <c r="L548" s="38">
        <f t="shared" ca="1" si="26"/>
        <v>98270.237000044202</v>
      </c>
      <c r="M548" s="38">
        <f t="shared" ca="1" si="27"/>
        <v>97039.45850006328</v>
      </c>
      <c r="N548" s="39">
        <f t="shared" ca="1" si="28"/>
        <v>39.786177985025944</v>
      </c>
      <c r="P548" s="36">
        <v>3630</v>
      </c>
      <c r="Q548" s="36">
        <v>111991.49999994801</v>
      </c>
    </row>
    <row r="549" spans="8:17" x14ac:dyDescent="0.3">
      <c r="H549" s="45">
        <v>1</v>
      </c>
      <c r="I549" s="43" t="s">
        <v>180</v>
      </c>
      <c r="J549" s="25">
        <v>2015</v>
      </c>
      <c r="K549" s="36">
        <v>3600.8</v>
      </c>
      <c r="L549" s="38">
        <f t="shared" ca="1" si="26"/>
        <v>95808.680000082357</v>
      </c>
      <c r="M549" s="38">
        <f t="shared" ca="1" si="27"/>
        <v>94766.780000052182</v>
      </c>
      <c r="N549" s="39">
        <f t="shared" ca="1" si="28"/>
        <v>34.11604080001878</v>
      </c>
      <c r="P549" s="36">
        <v>3630.5</v>
      </c>
      <c r="Q549" s="36">
        <v>112294.620000008</v>
      </c>
    </row>
    <row r="550" spans="8:17" x14ac:dyDescent="0.3">
      <c r="H550" s="45">
        <v>1</v>
      </c>
      <c r="I550" s="43" t="s">
        <v>170</v>
      </c>
      <c r="J550" s="25">
        <v>2016</v>
      </c>
      <c r="K550" s="36">
        <v>3596.58</v>
      </c>
      <c r="L550" s="38">
        <f t="shared" ca="1" si="26"/>
        <v>93724.880000022007</v>
      </c>
      <c r="M550" s="38">
        <f t="shared" ca="1" si="27"/>
        <v>93197.569999976549</v>
      </c>
      <c r="N550" s="39">
        <f t="shared" ca="1" si="28"/>
        <v>22.36741679999437</v>
      </c>
      <c r="P550" s="36">
        <v>3631</v>
      </c>
      <c r="Q550" s="36">
        <v>112597.749999928</v>
      </c>
    </row>
    <row r="551" spans="8:17" x14ac:dyDescent="0.3">
      <c r="H551" s="45">
        <v>1</v>
      </c>
      <c r="I551" s="43" t="s">
        <v>171</v>
      </c>
      <c r="J551" s="25">
        <v>2016</v>
      </c>
      <c r="K551" s="36">
        <v>3594.41</v>
      </c>
      <c r="L551" s="38">
        <f t="shared" ca="1" si="26"/>
        <v>92670.259999931091</v>
      </c>
      <c r="M551" s="38">
        <f t="shared" ca="1" si="27"/>
        <v>92128.369999959366</v>
      </c>
      <c r="N551" s="39">
        <f t="shared" ca="1" si="28"/>
        <v>17.504390299992281</v>
      </c>
      <c r="P551" s="36">
        <v>3631.5</v>
      </c>
      <c r="Q551" s="36">
        <v>112900.869999988</v>
      </c>
    </row>
    <row r="552" spans="8:17" x14ac:dyDescent="0.3">
      <c r="H552" s="45">
        <v>1</v>
      </c>
      <c r="I552" s="43" t="s">
        <v>172</v>
      </c>
      <c r="J552" s="25">
        <v>2016</v>
      </c>
      <c r="K552" s="36">
        <v>3592.18</v>
      </c>
      <c r="L552" s="38">
        <f t="shared" ca="1" si="26"/>
        <v>91586.479999987641</v>
      </c>
      <c r="M552" s="38">
        <f t="shared" ca="1" si="27"/>
        <v>91571.899999982328</v>
      </c>
      <c r="N552" s="39">
        <f t="shared" ca="1" si="28"/>
        <v>26.555850999994874</v>
      </c>
      <c r="P552" s="36">
        <v>3632</v>
      </c>
      <c r="Q552" s="36">
        <v>113203.99999990901</v>
      </c>
    </row>
    <row r="553" spans="8:17" x14ac:dyDescent="0.3">
      <c r="H553" s="45">
        <v>1</v>
      </c>
      <c r="I553" s="43" t="s">
        <v>173</v>
      </c>
      <c r="J553" s="25">
        <v>2016</v>
      </c>
      <c r="K553" s="36">
        <v>3592.12</v>
      </c>
      <c r="L553" s="38">
        <f t="shared" ca="1" si="26"/>
        <v>91557.319999977015</v>
      </c>
      <c r="M553" s="38">
        <f t="shared" ca="1" si="27"/>
        <v>94492.098499935935</v>
      </c>
      <c r="N553" s="39">
        <f t="shared" ca="1" si="28"/>
        <v>35.906997429975661</v>
      </c>
      <c r="P553" s="36">
        <v>3632.5</v>
      </c>
      <c r="Q553" s="36">
        <v>113507.119999968</v>
      </c>
    </row>
    <row r="554" spans="8:17" x14ac:dyDescent="0.3">
      <c r="H554" s="45">
        <v>1</v>
      </c>
      <c r="I554" s="43" t="s">
        <v>164</v>
      </c>
      <c r="J554" s="25">
        <v>2016</v>
      </c>
      <c r="K554" s="36">
        <v>3603.87</v>
      </c>
      <c r="L554" s="38">
        <f t="shared" ca="1" si="26"/>
        <v>97426.876999894856</v>
      </c>
      <c r="M554" s="38">
        <f t="shared" ca="1" si="27"/>
        <v>101680.96969989757</v>
      </c>
      <c r="N554" s="39">
        <f t="shared" ca="1" si="28"/>
        <v>50.840484849948787</v>
      </c>
      <c r="P554" s="36">
        <v>3633</v>
      </c>
      <c r="Q554" s="36">
        <v>113810.249999889</v>
      </c>
    </row>
    <row r="555" spans="8:17" x14ac:dyDescent="0.3">
      <c r="H555" s="45">
        <v>1</v>
      </c>
      <c r="I555" s="43" t="s">
        <v>174</v>
      </c>
      <c r="J555" s="25">
        <v>2016</v>
      </c>
      <c r="K555" s="36">
        <v>3620.01</v>
      </c>
      <c r="L555" s="38">
        <f t="shared" ca="1" si="26"/>
        <v>105935.06239990029</v>
      </c>
      <c r="M555" s="38">
        <f t="shared" ca="1" si="27"/>
        <v>105462.9121999538</v>
      </c>
      <c r="N555" s="39">
        <f t="shared" ca="1" si="28"/>
        <v>66.441634685970897</v>
      </c>
      <c r="P555" s="36">
        <v>3633.5</v>
      </c>
      <c r="Q555" s="36">
        <v>114113.36999994901</v>
      </c>
    </row>
    <row r="556" spans="8:17" x14ac:dyDescent="0.3">
      <c r="H556" s="45">
        <v>1</v>
      </c>
      <c r="I556" s="43" t="s">
        <v>175</v>
      </c>
      <c r="J556" s="25">
        <v>2016</v>
      </c>
      <c r="K556" s="36">
        <v>3618.22</v>
      </c>
      <c r="L556" s="38">
        <f t="shared" ca="1" si="26"/>
        <v>104990.76200000732</v>
      </c>
      <c r="M556" s="38">
        <f t="shared" ca="1" si="27"/>
        <v>103759.98350002628</v>
      </c>
      <c r="N556" s="39">
        <f t="shared" ca="1" si="28"/>
        <v>72.631988450018397</v>
      </c>
      <c r="P556" s="36">
        <v>3634</v>
      </c>
      <c r="Q556" s="36">
        <v>114416.50000011599</v>
      </c>
    </row>
    <row r="557" spans="8:17" x14ac:dyDescent="0.3">
      <c r="H557" s="45">
        <v>1</v>
      </c>
      <c r="I557" s="43" t="s">
        <v>176</v>
      </c>
      <c r="J557" s="25">
        <v>2016</v>
      </c>
      <c r="K557" s="36">
        <v>3613.55</v>
      </c>
      <c r="L557" s="38">
        <f t="shared" ca="1" si="26"/>
        <v>102529.20500004524</v>
      </c>
      <c r="M557" s="38">
        <f t="shared" ca="1" si="27"/>
        <v>101838.70400000166</v>
      </c>
      <c r="N557" s="39">
        <f t="shared" ca="1" si="28"/>
        <v>78.415802080001271</v>
      </c>
      <c r="P557" s="36">
        <v>3634.5</v>
      </c>
      <c r="Q557" s="36">
        <v>114719.619999929</v>
      </c>
    </row>
    <row r="558" spans="8:17" x14ac:dyDescent="0.3">
      <c r="H558" s="45">
        <v>1</v>
      </c>
      <c r="I558" s="43" t="s">
        <v>177</v>
      </c>
      <c r="J558" s="25">
        <v>2016</v>
      </c>
      <c r="K558" s="36">
        <v>3610.93</v>
      </c>
      <c r="L558" s="38">
        <f t="shared" ca="1" si="26"/>
        <v>101148.20299995807</v>
      </c>
      <c r="M558" s="38">
        <f t="shared" ca="1" si="27"/>
        <v>100766.05550000223</v>
      </c>
      <c r="N558" s="39">
        <f t="shared" ca="1" si="28"/>
        <v>69.528578295001523</v>
      </c>
      <c r="P558" s="36">
        <v>3635</v>
      </c>
      <c r="Q558" s="36">
        <v>115022.750000096</v>
      </c>
    </row>
    <row r="559" spans="8:17" x14ac:dyDescent="0.3">
      <c r="H559" s="45">
        <v>1</v>
      </c>
      <c r="I559" s="43" t="s">
        <v>178</v>
      </c>
      <c r="J559" s="25">
        <v>2016</v>
      </c>
      <c r="K559" s="36">
        <v>3609.48</v>
      </c>
      <c r="L559" s="38">
        <f t="shared" ca="1" si="26"/>
        <v>100383.90800004639</v>
      </c>
      <c r="M559" s="38">
        <f t="shared" ca="1" si="27"/>
        <v>99416.679500034894</v>
      </c>
      <c r="N559" s="39">
        <f t="shared" ca="1" si="28"/>
        <v>51.696673340018144</v>
      </c>
      <c r="P559" s="36">
        <v>3635.5</v>
      </c>
      <c r="Q559" s="36">
        <v>115325.869999909</v>
      </c>
    </row>
    <row r="560" spans="8:17" x14ac:dyDescent="0.3">
      <c r="H560" s="45">
        <v>1</v>
      </c>
      <c r="I560" s="43" t="s">
        <v>179</v>
      </c>
      <c r="J560" s="25">
        <v>2016</v>
      </c>
      <c r="K560" s="36">
        <v>3605.81</v>
      </c>
      <c r="L560" s="38">
        <f t="shared" ca="1" si="26"/>
        <v>98449.4510000234</v>
      </c>
      <c r="M560" s="38">
        <f t="shared" ca="1" si="27"/>
        <v>97047.365000059712</v>
      </c>
      <c r="N560" s="39">
        <f t="shared" ca="1" si="28"/>
        <v>39.789419650024477</v>
      </c>
      <c r="P560" s="36">
        <v>3636</v>
      </c>
      <c r="Q560" s="36">
        <v>115629.00000007699</v>
      </c>
    </row>
    <row r="561" spans="8:17" x14ac:dyDescent="0.3">
      <c r="H561" s="45">
        <v>1</v>
      </c>
      <c r="I561" s="43" t="s">
        <v>180</v>
      </c>
      <c r="J561" s="25">
        <v>2016</v>
      </c>
      <c r="K561" s="36">
        <v>3600.49</v>
      </c>
      <c r="L561" s="38">
        <f t="shared" ca="1" si="26"/>
        <v>95645.279000096023</v>
      </c>
      <c r="M561" s="38">
        <f t="shared" ca="1" si="27"/>
        <v>94510.119500030414</v>
      </c>
      <c r="N561" s="39">
        <f t="shared" ca="1" si="28"/>
        <v>34.023643020010944</v>
      </c>
      <c r="P561" s="36">
        <v>3636.5</v>
      </c>
      <c r="Q561" s="36">
        <v>115932.11999988899</v>
      </c>
    </row>
    <row r="562" spans="8:17" x14ac:dyDescent="0.3">
      <c r="H562" s="45">
        <v>1</v>
      </c>
      <c r="I562" s="43" t="s">
        <v>170</v>
      </c>
      <c r="J562" s="25">
        <v>2017</v>
      </c>
      <c r="K562" s="36">
        <v>3595.86</v>
      </c>
      <c r="L562" s="38">
        <f t="shared" ca="1" si="26"/>
        <v>93374.959999964805</v>
      </c>
      <c r="M562" s="38">
        <f t="shared" ca="1" si="27"/>
        <v>93003.169999960694</v>
      </c>
      <c r="N562" s="39">
        <f t="shared" ca="1" si="28"/>
        <v>22.320760799990566</v>
      </c>
      <c r="P562" s="36">
        <v>3637</v>
      </c>
      <c r="Q562" s="36">
        <v>116235.250000057</v>
      </c>
    </row>
    <row r="563" spans="8:17" x14ac:dyDescent="0.3">
      <c r="H563" s="45">
        <v>1</v>
      </c>
      <c r="I563" s="43" t="s">
        <v>171</v>
      </c>
      <c r="J563" s="25">
        <v>2017</v>
      </c>
      <c r="K563" s="36">
        <v>3594.33</v>
      </c>
      <c r="L563" s="38">
        <f t="shared" ca="1" si="26"/>
        <v>92631.379999956582</v>
      </c>
      <c r="M563" s="38">
        <f t="shared" ca="1" si="27"/>
        <v>93015.319999952684</v>
      </c>
      <c r="N563" s="39">
        <f t="shared" ca="1" si="28"/>
        <v>17.672910799991008</v>
      </c>
      <c r="P563" s="36">
        <v>3637.5</v>
      </c>
      <c r="Q563" s="36">
        <v>116538.37000011699</v>
      </c>
    </row>
    <row r="564" spans="8:17" x14ac:dyDescent="0.3">
      <c r="H564" s="45">
        <v>1</v>
      </c>
      <c r="I564" s="43" t="s">
        <v>172</v>
      </c>
      <c r="J564" s="25">
        <v>2017</v>
      </c>
      <c r="K564" s="36">
        <v>3595.91</v>
      </c>
      <c r="L564" s="38">
        <f t="shared" ca="1" si="26"/>
        <v>93399.259999948787</v>
      </c>
      <c r="M564" s="38">
        <f t="shared" ca="1" si="27"/>
        <v>95484.226999948034</v>
      </c>
      <c r="N564" s="39">
        <f t="shared" ca="1" si="28"/>
        <v>27.690425829984928</v>
      </c>
      <c r="P564" s="36">
        <v>3638</v>
      </c>
      <c r="Q564" s="36">
        <v>116841.50000003701</v>
      </c>
    </row>
    <row r="565" spans="8:17" x14ac:dyDescent="0.3">
      <c r="H565" s="45">
        <v>1</v>
      </c>
      <c r="I565" s="43" t="s">
        <v>173</v>
      </c>
      <c r="J565" s="25">
        <v>2017</v>
      </c>
      <c r="K565" s="36">
        <v>3604.14</v>
      </c>
      <c r="L565" s="38">
        <f t="shared" ca="1" si="26"/>
        <v>97569.193999947282</v>
      </c>
      <c r="M565" s="38">
        <f t="shared" ca="1" si="27"/>
        <v>101509.26649995078</v>
      </c>
      <c r="N565" s="39">
        <f t="shared" ca="1" si="28"/>
        <v>38.573521269981299</v>
      </c>
      <c r="P565" s="36">
        <v>3638.5</v>
      </c>
      <c r="Q565" s="36">
        <v>117144.620000097</v>
      </c>
    </row>
    <row r="566" spans="8:17" x14ac:dyDescent="0.3">
      <c r="H566" s="45">
        <v>1</v>
      </c>
      <c r="I566" s="43" t="s">
        <v>164</v>
      </c>
      <c r="J566" s="25">
        <v>2017</v>
      </c>
      <c r="K566" s="36">
        <v>3619.09</v>
      </c>
      <c r="L566" s="38">
        <f t="shared" ca="1" si="26"/>
        <v>105449.33899995429</v>
      </c>
      <c r="M566" s="38">
        <f t="shared" ca="1" si="27"/>
        <v>110202.7002000066</v>
      </c>
      <c r="N566" s="39">
        <f t="shared" ca="1" si="28"/>
        <v>55.101350100003302</v>
      </c>
      <c r="P566" s="36">
        <v>3639</v>
      </c>
      <c r="Q566" s="36">
        <v>117447.750000017</v>
      </c>
    </row>
    <row r="567" spans="8:17" x14ac:dyDescent="0.3">
      <c r="H567" s="45">
        <v>1</v>
      </c>
      <c r="I567" s="43" t="s">
        <v>174</v>
      </c>
      <c r="J567" s="25">
        <v>2017</v>
      </c>
      <c r="K567" s="36">
        <v>3634.89</v>
      </c>
      <c r="L567" s="38">
        <f t="shared" ca="1" si="26"/>
        <v>114956.06140005891</v>
      </c>
      <c r="M567" s="38">
        <f t="shared" ca="1" si="27"/>
        <v>114895.43540002569</v>
      </c>
      <c r="N567" s="39">
        <f t="shared" ca="1" si="28"/>
        <v>72.384124302016176</v>
      </c>
      <c r="P567" s="36">
        <v>3639.5</v>
      </c>
      <c r="Q567" s="36">
        <v>117750.870000077</v>
      </c>
    </row>
    <row r="568" spans="8:17" x14ac:dyDescent="0.3">
      <c r="H568" s="45">
        <v>1</v>
      </c>
      <c r="I568" s="43" t="s">
        <v>175</v>
      </c>
      <c r="J568" s="25">
        <v>2017</v>
      </c>
      <c r="K568" s="36">
        <v>3634.69</v>
      </c>
      <c r="L568" s="38">
        <f t="shared" ca="1" si="26"/>
        <v>114834.80939999246</v>
      </c>
      <c r="M568" s="38">
        <f t="shared" ca="1" si="27"/>
        <v>113679.90409996978</v>
      </c>
      <c r="N568" s="39">
        <f t="shared" ca="1" si="28"/>
        <v>79.575932869978828</v>
      </c>
      <c r="P568" s="36">
        <v>3640</v>
      </c>
      <c r="Q568" s="36">
        <v>118053.999999997</v>
      </c>
    </row>
    <row r="569" spans="8:17" x14ac:dyDescent="0.3">
      <c r="H569" s="45">
        <v>1</v>
      </c>
      <c r="I569" s="43" t="s">
        <v>176</v>
      </c>
      <c r="J569" s="25">
        <v>2017</v>
      </c>
      <c r="K569" s="36">
        <v>3630.88</v>
      </c>
      <c r="L569" s="38">
        <f t="shared" ca="1" si="26"/>
        <v>112524.99879994709</v>
      </c>
      <c r="M569" s="38">
        <f t="shared" ca="1" si="27"/>
        <v>111745.96659998584</v>
      </c>
      <c r="N569" s="39">
        <f t="shared" ca="1" si="28"/>
        <v>86.044394281989099</v>
      </c>
      <c r="P569" s="36">
        <v>3640.5</v>
      </c>
      <c r="Q569" s="36">
        <v>118375.119999908</v>
      </c>
    </row>
    <row r="570" spans="8:17" x14ac:dyDescent="0.3">
      <c r="H570" s="45">
        <v>1</v>
      </c>
      <c r="I570" s="43" t="s">
        <v>177</v>
      </c>
      <c r="J570" s="25">
        <v>2017</v>
      </c>
      <c r="K570" s="36">
        <v>3628.31</v>
      </c>
      <c r="L570" s="38">
        <f t="shared" ca="1" si="26"/>
        <v>110966.93440002459</v>
      </c>
      <c r="M570" s="38">
        <f t="shared" ca="1" si="27"/>
        <v>110597.12300002133</v>
      </c>
      <c r="N570" s="39">
        <f t="shared" ca="1" si="28"/>
        <v>76.312014870014707</v>
      </c>
      <c r="P570" s="36">
        <v>3641</v>
      </c>
      <c r="Q570" s="36">
        <v>118696.24999992699</v>
      </c>
    </row>
    <row r="571" spans="8:17" x14ac:dyDescent="0.3">
      <c r="H571" s="45">
        <v>1</v>
      </c>
      <c r="I571" s="43" t="s">
        <v>178</v>
      </c>
      <c r="J571" s="25">
        <v>2017</v>
      </c>
      <c r="K571" s="36">
        <v>3627.09</v>
      </c>
      <c r="L571" s="38">
        <f t="shared" ca="1" si="26"/>
        <v>110227.31160001806</v>
      </c>
      <c r="M571" s="38">
        <f t="shared" ca="1" si="27"/>
        <v>109681.68560004991</v>
      </c>
      <c r="N571" s="39">
        <f t="shared" ca="1" si="28"/>
        <v>57.034476512025954</v>
      </c>
      <c r="P571" s="36">
        <v>3641.5</v>
      </c>
      <c r="Q571" s="36">
        <v>119017.37000008499</v>
      </c>
    </row>
    <row r="572" spans="8:17" x14ac:dyDescent="0.3">
      <c r="H572" s="45">
        <v>1</v>
      </c>
      <c r="I572" s="43" t="s">
        <v>179</v>
      </c>
      <c r="J572" s="25">
        <v>2017</v>
      </c>
      <c r="K572" s="36">
        <v>3625.29</v>
      </c>
      <c r="L572" s="38">
        <f t="shared" ca="1" si="26"/>
        <v>109136.05960008176</v>
      </c>
      <c r="M572" s="38">
        <f t="shared" ca="1" si="27"/>
        <v>108396.43530005869</v>
      </c>
      <c r="N572" s="39">
        <f t="shared" ca="1" si="28"/>
        <v>44.442538473024058</v>
      </c>
      <c r="P572" s="36">
        <v>3642</v>
      </c>
      <c r="Q572" s="36">
        <v>119338.500000103</v>
      </c>
    </row>
    <row r="573" spans="8:17" x14ac:dyDescent="0.3">
      <c r="H573" s="45">
        <v>1</v>
      </c>
      <c r="I573" s="43" t="s">
        <v>180</v>
      </c>
      <c r="J573" s="25">
        <v>2017</v>
      </c>
      <c r="K573" s="36">
        <v>3622.85</v>
      </c>
      <c r="L573" s="38">
        <f t="shared" ca="1" si="26"/>
        <v>107656.81100003561</v>
      </c>
      <c r="M573" s="38">
        <f t="shared" ca="1" si="27"/>
        <v>106566.25249999331</v>
      </c>
      <c r="N573" s="39">
        <f t="shared" ca="1" si="28"/>
        <v>38.363850899997587</v>
      </c>
      <c r="P573" s="36">
        <v>3642.5</v>
      </c>
      <c r="Q573" s="36">
        <v>119659.62000001399</v>
      </c>
    </row>
    <row r="574" spans="8:17" x14ac:dyDescent="0.3">
      <c r="H574" s="45">
        <v>1</v>
      </c>
      <c r="I574" s="43" t="s">
        <v>170</v>
      </c>
      <c r="J574" s="25">
        <v>2018</v>
      </c>
      <c r="K574" s="36">
        <v>3619.14</v>
      </c>
      <c r="L574" s="38">
        <f t="shared" ca="1" si="26"/>
        <v>105475.69399995101</v>
      </c>
      <c r="M574" s="38">
        <f t="shared" ca="1" si="27"/>
        <v>104653.41799992777</v>
      </c>
      <c r="N574" s="39">
        <f t="shared" ca="1" si="28"/>
        <v>25.116820319982665</v>
      </c>
      <c r="P574" s="36">
        <v>3643</v>
      </c>
      <c r="Q574" s="36">
        <v>119980.750000032</v>
      </c>
    </row>
    <row r="575" spans="8:17" x14ac:dyDescent="0.3">
      <c r="H575" s="45">
        <v>1</v>
      </c>
      <c r="I575" s="43" t="s">
        <v>171</v>
      </c>
      <c r="J575" s="25">
        <v>2018</v>
      </c>
      <c r="K575" s="36">
        <v>3616.02</v>
      </c>
      <c r="L575" s="38">
        <f t="shared" ca="1" si="26"/>
        <v>103831.14199990453</v>
      </c>
      <c r="M575" s="38">
        <f t="shared" ca="1" si="27"/>
        <v>102832.28749994852</v>
      </c>
      <c r="N575" s="39">
        <f t="shared" ca="1" si="28"/>
        <v>19.538134624990221</v>
      </c>
      <c r="P575" s="36">
        <v>3643.5</v>
      </c>
      <c r="Q575" s="36">
        <v>120301.869999943</v>
      </c>
    </row>
    <row r="576" spans="8:17" x14ac:dyDescent="0.3">
      <c r="H576" s="45">
        <v>1</v>
      </c>
      <c r="I576" s="43" t="s">
        <v>172</v>
      </c>
      <c r="J576" s="25">
        <v>2018</v>
      </c>
      <c r="K576" s="36">
        <v>3612.23</v>
      </c>
      <c r="L576" s="38">
        <f t="shared" ca="1" si="26"/>
        <v>101833.43299999251</v>
      </c>
      <c r="M576" s="38">
        <f t="shared" ca="1" si="27"/>
        <v>101084.95100002224</v>
      </c>
      <c r="N576" s="39">
        <f t="shared" ca="1" si="28"/>
        <v>29.314635790006445</v>
      </c>
      <c r="P576" s="36">
        <v>3644</v>
      </c>
      <c r="Q576" s="36">
        <v>120622.999999961</v>
      </c>
    </row>
    <row r="577" spans="8:17" x14ac:dyDescent="0.3">
      <c r="H577" s="45">
        <v>1</v>
      </c>
      <c r="I577" s="43" t="s">
        <v>173</v>
      </c>
      <c r="J577" s="25">
        <v>2018</v>
      </c>
      <c r="K577" s="36">
        <v>3609.39</v>
      </c>
      <c r="L577" s="38">
        <f t="shared" ca="1" si="26"/>
        <v>100336.46900005196</v>
      </c>
      <c r="M577" s="38">
        <f t="shared" ca="1" si="27"/>
        <v>100903.10149998625</v>
      </c>
      <c r="N577" s="39">
        <f t="shared" ca="1" si="28"/>
        <v>38.343178569994777</v>
      </c>
      <c r="P577" s="36">
        <v>3644.5</v>
      </c>
      <c r="Q577" s="36">
        <v>120944.120000119</v>
      </c>
    </row>
    <row r="578" spans="8:17" x14ac:dyDescent="0.3">
      <c r="H578" s="45">
        <v>1</v>
      </c>
      <c r="I578" s="43" t="s">
        <v>164</v>
      </c>
      <c r="J578" s="25">
        <v>2018</v>
      </c>
      <c r="K578" s="36">
        <v>3611.54</v>
      </c>
      <c r="L578" s="38">
        <f t="shared" ca="1" si="26"/>
        <v>101469.73399992054</v>
      </c>
      <c r="M578" s="38">
        <f t="shared" ca="1" si="27"/>
        <v>101058.59599996847</v>
      </c>
      <c r="N578" s="39">
        <f t="shared" ca="1" si="28"/>
        <v>50.529297999984237</v>
      </c>
      <c r="P578" s="36">
        <v>3645</v>
      </c>
      <c r="Q578" s="36">
        <v>121265.24999989101</v>
      </c>
    </row>
    <row r="579" spans="8:17" x14ac:dyDescent="0.3">
      <c r="H579" s="45">
        <v>1</v>
      </c>
      <c r="I579" s="43" t="s">
        <v>174</v>
      </c>
      <c r="J579" s="25">
        <v>2018</v>
      </c>
      <c r="K579" s="36">
        <v>3609.98</v>
      </c>
      <c r="L579" s="38">
        <f t="shared" ca="1" si="26"/>
        <v>100647.4580000164</v>
      </c>
      <c r="M579" s="38">
        <f t="shared" ca="1" si="27"/>
        <v>99018.718999957899</v>
      </c>
      <c r="N579" s="39">
        <f t="shared" ca="1" si="28"/>
        <v>62.381792969973475</v>
      </c>
      <c r="P579" s="36">
        <v>3645.5</v>
      </c>
      <c r="Q579" s="36">
        <v>121586.37000004901</v>
      </c>
    </row>
    <row r="580" spans="8:17" x14ac:dyDescent="0.3">
      <c r="H580" s="45">
        <v>1</v>
      </c>
      <c r="I580" s="43" t="s">
        <v>175</v>
      </c>
      <c r="J580" s="25">
        <v>2018</v>
      </c>
      <c r="K580" s="36">
        <v>3603.8</v>
      </c>
      <c r="L580" s="38">
        <f t="shared" ca="1" si="26"/>
        <v>97389.979999899399</v>
      </c>
      <c r="M580" s="38">
        <f t="shared" ca="1" si="27"/>
        <v>95688.649999978719</v>
      </c>
      <c r="N580" s="39">
        <f t="shared" ca="1" si="28"/>
        <v>66.98205499998511</v>
      </c>
      <c r="P580" s="36">
        <v>3646</v>
      </c>
      <c r="Q580" s="36">
        <v>121907.500000067</v>
      </c>
    </row>
    <row r="581" spans="8:17" x14ac:dyDescent="0.3">
      <c r="H581" s="45">
        <v>1</v>
      </c>
      <c r="I581" s="43" t="s">
        <v>176</v>
      </c>
      <c r="J581" s="25">
        <v>2018</v>
      </c>
      <c r="K581" s="36">
        <v>3597.12</v>
      </c>
      <c r="L581" s="38">
        <f t="shared" ca="1" si="26"/>
        <v>93987.32000005804</v>
      </c>
      <c r="M581" s="38">
        <f t="shared" ca="1" si="27"/>
        <v>92811.200000031735</v>
      </c>
      <c r="N581" s="39">
        <f t="shared" ca="1" si="28"/>
        <v>71.464624000024443</v>
      </c>
      <c r="P581" s="36">
        <v>3646.5</v>
      </c>
      <c r="Q581" s="36">
        <v>122228.61999997799</v>
      </c>
    </row>
    <row r="582" spans="8:17" x14ac:dyDescent="0.3">
      <c r="H582" s="45">
        <v>1</v>
      </c>
      <c r="I582" s="43" t="s">
        <v>177</v>
      </c>
      <c r="J582" s="25">
        <v>2018</v>
      </c>
      <c r="K582" s="36">
        <v>3592.28</v>
      </c>
      <c r="L582" s="38">
        <f t="shared" ca="1" si="26"/>
        <v>91635.08000000543</v>
      </c>
      <c r="M582" s="38">
        <f t="shared" ca="1" si="27"/>
        <v>91192.819999978412</v>
      </c>
      <c r="N582" s="39">
        <f t="shared" ca="1" si="28"/>
        <v>62.923045799985097</v>
      </c>
      <c r="P582" s="36">
        <v>3647</v>
      </c>
      <c r="Q582" s="36">
        <v>122549.749999996</v>
      </c>
    </row>
    <row r="583" spans="8:17" x14ac:dyDescent="0.3">
      <c r="H583" s="45">
        <v>1</v>
      </c>
      <c r="I583" s="43" t="s">
        <v>178</v>
      </c>
      <c r="J583" s="25">
        <v>2018</v>
      </c>
      <c r="K583" s="36">
        <v>3590.46</v>
      </c>
      <c r="L583" s="38">
        <f t="shared" ca="1" si="26"/>
        <v>90750.559999951394</v>
      </c>
      <c r="M583" s="38">
        <f t="shared" ca="1" si="27"/>
        <v>89788.279999963008</v>
      </c>
      <c r="N583" s="39">
        <f t="shared" ca="1" si="28"/>
        <v>46.689905599980769</v>
      </c>
      <c r="P583" s="36">
        <v>3647.5</v>
      </c>
      <c r="Q583" s="36">
        <v>122870.86999990699</v>
      </c>
    </row>
    <row r="584" spans="8:17" x14ac:dyDescent="0.3">
      <c r="H584" s="45">
        <v>1</v>
      </c>
      <c r="I584" s="43" t="s">
        <v>179</v>
      </c>
      <c r="J584" s="25">
        <v>2018</v>
      </c>
      <c r="K584" s="36">
        <v>3586.5</v>
      </c>
      <c r="L584" s="38">
        <f t="shared" ca="1" si="26"/>
        <v>88825.999999974621</v>
      </c>
      <c r="M584" s="38">
        <f t="shared" ca="1" si="27"/>
        <v>87696.04999997234</v>
      </c>
      <c r="N584" s="39">
        <f t="shared" ca="1" si="28"/>
        <v>35.955380499988657</v>
      </c>
      <c r="P584" s="36">
        <v>3648</v>
      </c>
      <c r="Q584" s="36">
        <v>123191.999999926</v>
      </c>
    </row>
    <row r="585" spans="8:17" x14ac:dyDescent="0.3">
      <c r="H585" s="45">
        <v>1</v>
      </c>
      <c r="I585" s="43" t="s">
        <v>180</v>
      </c>
      <c r="J585" s="25">
        <v>2018</v>
      </c>
      <c r="K585" s="36">
        <v>3581.85</v>
      </c>
      <c r="L585" s="38">
        <f t="shared" ca="1" si="26"/>
        <v>86566.099999970058</v>
      </c>
      <c r="M585" s="38">
        <f t="shared" ca="1" si="27"/>
        <v>85230.280999978422</v>
      </c>
      <c r="N585" s="39">
        <f t="shared" ca="1" si="28"/>
        <v>30.68290115999223</v>
      </c>
      <c r="P585" s="36">
        <v>3648.5</v>
      </c>
      <c r="Q585" s="36">
        <v>123513.120000083</v>
      </c>
    </row>
    <row r="586" spans="8:17" x14ac:dyDescent="0.3">
      <c r="H586" s="45">
        <v>1</v>
      </c>
      <c r="I586" s="43" t="s">
        <v>170</v>
      </c>
      <c r="J586" s="25">
        <v>2019</v>
      </c>
      <c r="K586" s="43">
        <v>3576.34</v>
      </c>
      <c r="L586" s="38">
        <f t="shared" ca="1" si="26"/>
        <v>83894.461999986786</v>
      </c>
      <c r="M586" s="38"/>
      <c r="P586" s="36">
        <v>3649</v>
      </c>
      <c r="Q586" s="36">
        <v>123834.25000010199</v>
      </c>
    </row>
    <row r="587" spans="8:17" x14ac:dyDescent="0.3">
      <c r="P587" s="36">
        <v>3649.5</v>
      </c>
      <c r="Q587" s="36">
        <v>124155.370000013</v>
      </c>
    </row>
    <row r="588" spans="8:17" x14ac:dyDescent="0.3">
      <c r="P588" s="36">
        <v>3650</v>
      </c>
      <c r="Q588" s="36">
        <v>124476.500000031</v>
      </c>
    </row>
    <row r="589" spans="8:17" x14ac:dyDescent="0.3">
      <c r="P589" s="36">
        <v>3650.5</v>
      </c>
      <c r="Q589" s="36">
        <v>124797.61999994201</v>
      </c>
    </row>
    <row r="590" spans="8:17" x14ac:dyDescent="0.3">
      <c r="P590" s="36">
        <v>3651</v>
      </c>
      <c r="Q590" s="36">
        <v>125118.74999996</v>
      </c>
    </row>
    <row r="591" spans="8:17" x14ac:dyDescent="0.3">
      <c r="P591" s="36">
        <v>3651.5</v>
      </c>
      <c r="Q591" s="36">
        <v>125439.870000118</v>
      </c>
    </row>
    <row r="592" spans="8:17" x14ac:dyDescent="0.3">
      <c r="P592" s="36">
        <v>3652</v>
      </c>
      <c r="Q592" s="36">
        <v>125760.99999989</v>
      </c>
    </row>
    <row r="593" spans="16:17" x14ac:dyDescent="0.3">
      <c r="P593" s="36">
        <v>3652.5</v>
      </c>
      <c r="Q593" s="36">
        <v>126082.120000047</v>
      </c>
    </row>
    <row r="594" spans="16:17" x14ac:dyDescent="0.3">
      <c r="P594" s="36">
        <v>3653</v>
      </c>
      <c r="Q594" s="36">
        <v>126403.25000006599</v>
      </c>
    </row>
    <row r="595" spans="16:17" x14ac:dyDescent="0.3">
      <c r="P595" s="36">
        <v>3653.5</v>
      </c>
      <c r="Q595" s="36">
        <v>126724.369999977</v>
      </c>
    </row>
    <row r="596" spans="16:17" x14ac:dyDescent="0.3">
      <c r="P596" s="36">
        <v>3654</v>
      </c>
      <c r="Q596" s="36">
        <v>127045.49999999499</v>
      </c>
    </row>
    <row r="597" spans="16:17" x14ac:dyDescent="0.3">
      <c r="P597" s="36">
        <v>3654.5</v>
      </c>
      <c r="Q597" s="36">
        <v>127366.619999906</v>
      </c>
    </row>
    <row r="598" spans="16:17" x14ac:dyDescent="0.3">
      <c r="P598" s="36">
        <v>3655</v>
      </c>
      <c r="Q598" s="36">
        <v>127687.749999924</v>
      </c>
    </row>
    <row r="599" spans="16:17" x14ac:dyDescent="0.3">
      <c r="P599" s="36">
        <v>3655.5</v>
      </c>
      <c r="Q599" s="36">
        <v>128008.870000082</v>
      </c>
    </row>
    <row r="600" spans="16:17" x14ac:dyDescent="0.3">
      <c r="P600" s="36">
        <v>3656</v>
      </c>
      <c r="Q600" s="36">
        <v>128330.000000101</v>
      </c>
    </row>
    <row r="601" spans="16:17" x14ac:dyDescent="0.3">
      <c r="P601" s="36">
        <v>3656.5</v>
      </c>
      <c r="Q601" s="36">
        <v>128651.120000011</v>
      </c>
    </row>
    <row r="602" spans="16:17" x14ac:dyDescent="0.3">
      <c r="P602" s="36">
        <v>3657</v>
      </c>
      <c r="Q602" s="36">
        <v>128972.25000003001</v>
      </c>
    </row>
    <row r="603" spans="16:17" x14ac:dyDescent="0.3">
      <c r="P603" s="36">
        <v>3657.5</v>
      </c>
      <c r="Q603" s="36">
        <v>129293.369999941</v>
      </c>
    </row>
    <row r="604" spans="16:17" x14ac:dyDescent="0.3">
      <c r="P604" s="36">
        <v>3658</v>
      </c>
      <c r="Q604" s="36">
        <v>129614.49999995901</v>
      </c>
    </row>
    <row r="605" spans="16:17" x14ac:dyDescent="0.3">
      <c r="P605" s="36">
        <v>3658.5</v>
      </c>
      <c r="Q605" s="36">
        <v>129935.62000011699</v>
      </c>
    </row>
    <row r="606" spans="16:17" x14ac:dyDescent="0.3">
      <c r="P606" s="36">
        <v>3659</v>
      </c>
      <c r="Q606" s="36">
        <v>130256.74999988799</v>
      </c>
    </row>
    <row r="607" spans="16:17" x14ac:dyDescent="0.3">
      <c r="P607" s="36">
        <v>3659.5</v>
      </c>
      <c r="Q607" s="36">
        <v>130577.87000004599</v>
      </c>
    </row>
    <row r="608" spans="16:17" x14ac:dyDescent="0.3">
      <c r="P608" s="36">
        <v>3660</v>
      </c>
      <c r="Q608" s="36">
        <v>130899.000000065</v>
      </c>
    </row>
    <row r="609" spans="16:17" x14ac:dyDescent="0.3">
      <c r="P609" s="36">
        <v>3660.5</v>
      </c>
      <c r="Q609" s="36">
        <v>131267.70000007999</v>
      </c>
    </row>
    <row r="610" spans="16:17" x14ac:dyDescent="0.3">
      <c r="P610" s="36">
        <v>3661</v>
      </c>
      <c r="Q610" s="36">
        <v>131636.40000009499</v>
      </c>
    </row>
    <row r="611" spans="16:17" x14ac:dyDescent="0.3">
      <c r="P611" s="36">
        <v>3661.5</v>
      </c>
      <c r="Q611" s="36">
        <v>132005.10000010999</v>
      </c>
    </row>
    <row r="612" spans="16:17" x14ac:dyDescent="0.3">
      <c r="P612" s="36">
        <v>3662</v>
      </c>
      <c r="Q612" s="36">
        <v>132373.79999987801</v>
      </c>
    </row>
    <row r="613" spans="16:17" x14ac:dyDescent="0.3">
      <c r="P613" s="36">
        <v>3662.5</v>
      </c>
      <c r="Q613" s="36">
        <v>132742.49999989301</v>
      </c>
    </row>
    <row r="614" spans="16:17" x14ac:dyDescent="0.3">
      <c r="P614" s="36">
        <v>3663</v>
      </c>
      <c r="Q614" s="36">
        <v>133111.19999990801</v>
      </c>
    </row>
    <row r="615" spans="16:17" x14ac:dyDescent="0.3">
      <c r="P615" s="36">
        <v>3663.5</v>
      </c>
      <c r="Q615" s="36">
        <v>133479.89999992301</v>
      </c>
    </row>
    <row r="616" spans="16:17" x14ac:dyDescent="0.3">
      <c r="P616" s="36">
        <v>3664</v>
      </c>
      <c r="Q616" s="36">
        <v>133848.59999993799</v>
      </c>
    </row>
    <row r="617" spans="16:17" x14ac:dyDescent="0.3">
      <c r="P617" s="36">
        <v>3664.5</v>
      </c>
      <c r="Q617" s="36">
        <v>134217.29999995299</v>
      </c>
    </row>
    <row r="618" spans="16:17" x14ac:dyDescent="0.3">
      <c r="P618" s="36">
        <v>3665</v>
      </c>
      <c r="Q618" s="36">
        <v>134585.999999969</v>
      </c>
    </row>
    <row r="619" spans="16:17" x14ac:dyDescent="0.3">
      <c r="P619" s="36">
        <v>3665.5</v>
      </c>
      <c r="Q619" s="36">
        <v>134954.699999984</v>
      </c>
    </row>
    <row r="620" spans="16:17" x14ac:dyDescent="0.3">
      <c r="P620" s="36">
        <v>3666</v>
      </c>
      <c r="Q620" s="36">
        <v>135323.399999999</v>
      </c>
    </row>
    <row r="621" spans="16:17" x14ac:dyDescent="0.3">
      <c r="P621" s="36">
        <v>3666.5</v>
      </c>
      <c r="Q621" s="36">
        <v>135692.100000014</v>
      </c>
    </row>
    <row r="622" spans="16:17" x14ac:dyDescent="0.3">
      <c r="P622" s="36">
        <v>3667</v>
      </c>
      <c r="Q622" s="36">
        <v>136060.800000029</v>
      </c>
    </row>
    <row r="623" spans="16:17" x14ac:dyDescent="0.3">
      <c r="P623" s="36">
        <v>3667.5</v>
      </c>
      <c r="Q623" s="36">
        <v>136429.500000044</v>
      </c>
    </row>
    <row r="624" spans="16:17" x14ac:dyDescent="0.3">
      <c r="P624" s="36">
        <v>3668</v>
      </c>
      <c r="Q624" s="36">
        <v>136798.20000005901</v>
      </c>
    </row>
    <row r="625" spans="16:17" x14ac:dyDescent="0.3">
      <c r="P625" s="36">
        <v>3668.5</v>
      </c>
      <c r="Q625" s="36">
        <v>137166.90000007401</v>
      </c>
    </row>
    <row r="626" spans="16:17" x14ac:dyDescent="0.3">
      <c r="P626" s="36">
        <v>3669</v>
      </c>
      <c r="Q626" s="36">
        <v>137535.60000008901</v>
      </c>
    </row>
    <row r="627" spans="16:17" x14ac:dyDescent="0.3">
      <c r="P627" s="36">
        <v>3669.5</v>
      </c>
      <c r="Q627" s="36">
        <v>137904.30000010499</v>
      </c>
    </row>
    <row r="628" spans="16:17" x14ac:dyDescent="0.3">
      <c r="P628" s="36">
        <v>3670</v>
      </c>
      <c r="Q628" s="36">
        <v>138273.00000012</v>
      </c>
    </row>
    <row r="629" spans="16:17" x14ac:dyDescent="0.3">
      <c r="P629" s="36">
        <v>3670.5</v>
      </c>
      <c r="Q629" s="36">
        <v>138641.69999988799</v>
      </c>
    </row>
    <row r="630" spans="16:17" x14ac:dyDescent="0.3">
      <c r="P630" s="36">
        <v>3671</v>
      </c>
      <c r="Q630" s="36">
        <v>139010.39999990299</v>
      </c>
    </row>
    <row r="631" spans="16:17" x14ac:dyDescent="0.3">
      <c r="P631" s="36">
        <v>3671.5</v>
      </c>
      <c r="Q631" s="36">
        <v>139379.09999991799</v>
      </c>
    </row>
    <row r="632" spans="16:17" x14ac:dyDescent="0.3">
      <c r="P632" s="36">
        <v>3672</v>
      </c>
      <c r="Q632" s="36">
        <v>139747.79999993299</v>
      </c>
    </row>
    <row r="633" spans="16:17" x14ac:dyDescent="0.3">
      <c r="P633" s="36">
        <v>3672.5</v>
      </c>
      <c r="Q633" s="36">
        <v>140116.49999994799</v>
      </c>
    </row>
    <row r="634" spans="16:17" x14ac:dyDescent="0.3">
      <c r="P634" s="36">
        <v>3673</v>
      </c>
      <c r="Q634" s="36">
        <v>140485.19999996299</v>
      </c>
    </row>
    <row r="635" spans="16:17" x14ac:dyDescent="0.3">
      <c r="P635" s="36">
        <v>3673.5</v>
      </c>
      <c r="Q635" s="36">
        <v>140853.89999997799</v>
      </c>
    </row>
    <row r="636" spans="16:17" x14ac:dyDescent="0.3">
      <c r="P636" s="36">
        <v>3674</v>
      </c>
      <c r="Q636" s="36">
        <v>141222.59999999299</v>
      </c>
    </row>
    <row r="637" spans="16:17" x14ac:dyDescent="0.3">
      <c r="P637" s="36">
        <v>3674.5</v>
      </c>
      <c r="Q637" s="36">
        <v>141591.30000000799</v>
      </c>
    </row>
    <row r="638" spans="16:17" x14ac:dyDescent="0.3">
      <c r="P638" s="36">
        <v>3675</v>
      </c>
      <c r="Q638" s="36">
        <v>141960.00000002401</v>
      </c>
    </row>
    <row r="639" spans="16:17" x14ac:dyDescent="0.3">
      <c r="P639" s="36">
        <v>3675.5</v>
      </c>
      <c r="Q639" s="36">
        <v>142328.70000003901</v>
      </c>
    </row>
    <row r="640" spans="16:17" x14ac:dyDescent="0.3">
      <c r="P640" s="36">
        <v>3676</v>
      </c>
      <c r="Q640" s="36">
        <v>142697.40000005401</v>
      </c>
    </row>
    <row r="641" spans="16:17" x14ac:dyDescent="0.3">
      <c r="P641" s="36">
        <v>3676.5</v>
      </c>
      <c r="Q641" s="36">
        <v>143066.10000006901</v>
      </c>
    </row>
    <row r="642" spans="16:17" x14ac:dyDescent="0.3">
      <c r="P642" s="36">
        <v>3677</v>
      </c>
      <c r="Q642" s="36">
        <v>143434.80000008401</v>
      </c>
    </row>
    <row r="643" spans="16:17" x14ac:dyDescent="0.3">
      <c r="P643" s="36">
        <v>3677.5</v>
      </c>
      <c r="Q643" s="36">
        <v>143803.50000009901</v>
      </c>
    </row>
    <row r="644" spans="16:17" x14ac:dyDescent="0.3">
      <c r="P644" s="36">
        <v>3678</v>
      </c>
      <c r="Q644" s="36">
        <v>144172.20000011401</v>
      </c>
    </row>
    <row r="645" spans="16:17" x14ac:dyDescent="0.3">
      <c r="P645" s="36">
        <v>3678.5</v>
      </c>
      <c r="Q645" s="36">
        <v>144540.89999988201</v>
      </c>
    </row>
    <row r="646" spans="16:17" x14ac:dyDescent="0.3">
      <c r="P646" s="36">
        <v>3679</v>
      </c>
      <c r="Q646" s="36">
        <v>144909.59999989701</v>
      </c>
    </row>
    <row r="647" spans="16:17" x14ac:dyDescent="0.3">
      <c r="P647" s="36">
        <v>3679.5</v>
      </c>
      <c r="Q647" s="36">
        <v>145278.29999991201</v>
      </c>
    </row>
    <row r="648" spans="16:17" x14ac:dyDescent="0.3">
      <c r="P648" s="36">
        <v>3680</v>
      </c>
      <c r="Q648" s="36">
        <v>145646.99999992701</v>
      </c>
    </row>
    <row r="649" spans="16:17" x14ac:dyDescent="0.3">
      <c r="P649" s="36">
        <v>3680.5</v>
      </c>
      <c r="Q649" s="36">
        <v>146025.42000008401</v>
      </c>
    </row>
    <row r="650" spans="16:17" x14ac:dyDescent="0.3">
      <c r="P650" s="36">
        <v>3681</v>
      </c>
      <c r="Q650" s="36">
        <v>146403.85000010199</v>
      </c>
    </row>
    <row r="651" spans="16:17" x14ac:dyDescent="0.3">
      <c r="P651" s="36">
        <v>3681.5</v>
      </c>
      <c r="Q651" s="36">
        <v>146782.27000001201</v>
      </c>
    </row>
    <row r="652" spans="16:17" x14ac:dyDescent="0.3">
      <c r="P652" s="36">
        <v>3682</v>
      </c>
      <c r="Q652" s="36">
        <v>147160.70000002999</v>
      </c>
    </row>
    <row r="653" spans="16:17" x14ac:dyDescent="0.3">
      <c r="P653" s="36">
        <v>3682.5</v>
      </c>
      <c r="Q653" s="36">
        <v>147539.11999993899</v>
      </c>
    </row>
    <row r="654" spans="16:17" x14ac:dyDescent="0.3">
      <c r="P654" s="36">
        <v>3683</v>
      </c>
      <c r="Q654" s="36">
        <v>147917.549999957</v>
      </c>
    </row>
    <row r="655" spans="16:17" x14ac:dyDescent="0.3">
      <c r="P655" s="36">
        <v>3683.5</v>
      </c>
      <c r="Q655" s="36">
        <v>148295.970000114</v>
      </c>
    </row>
    <row r="656" spans="16:17" x14ac:dyDescent="0.3">
      <c r="P656" s="36">
        <v>3684</v>
      </c>
      <c r="Q656" s="36">
        <v>148674.39999988399</v>
      </c>
    </row>
    <row r="657" spans="16:17" x14ac:dyDescent="0.3">
      <c r="P657" s="36">
        <v>3684.5</v>
      </c>
      <c r="Q657" s="36">
        <v>149052.820000042</v>
      </c>
    </row>
    <row r="658" spans="16:17" x14ac:dyDescent="0.3">
      <c r="P658" s="36">
        <v>3685</v>
      </c>
      <c r="Q658" s="36">
        <v>149431.25000005899</v>
      </c>
    </row>
    <row r="659" spans="16:17" x14ac:dyDescent="0.3">
      <c r="P659" s="36">
        <v>3685.5</v>
      </c>
      <c r="Q659" s="36">
        <v>149809.66999996899</v>
      </c>
    </row>
    <row r="660" spans="16:17" x14ac:dyDescent="0.3">
      <c r="P660" s="36">
        <v>3686</v>
      </c>
      <c r="Q660" s="36">
        <v>150188.099999987</v>
      </c>
    </row>
    <row r="661" spans="16:17" x14ac:dyDescent="0.3">
      <c r="P661" s="36">
        <v>3686.5</v>
      </c>
      <c r="Q661" s="36">
        <v>150566.519999896</v>
      </c>
    </row>
    <row r="662" spans="16:17" x14ac:dyDescent="0.3">
      <c r="P662" s="36">
        <v>3687</v>
      </c>
      <c r="Q662" s="36">
        <v>150944.94999991401</v>
      </c>
    </row>
    <row r="663" spans="16:17" x14ac:dyDescent="0.3">
      <c r="P663" s="36">
        <v>3687.5</v>
      </c>
      <c r="Q663" s="36">
        <v>151323.37000007101</v>
      </c>
    </row>
    <row r="664" spans="16:17" x14ac:dyDescent="0.3">
      <c r="P664" s="36">
        <v>3688</v>
      </c>
      <c r="Q664" s="36">
        <v>151701.80000008899</v>
      </c>
    </row>
    <row r="665" spans="16:17" x14ac:dyDescent="0.3">
      <c r="P665" s="36">
        <v>3688.5</v>
      </c>
      <c r="Q665" s="36">
        <v>152080.21999999901</v>
      </c>
    </row>
    <row r="666" spans="16:17" x14ac:dyDescent="0.3">
      <c r="P666" s="36">
        <v>3689</v>
      </c>
      <c r="Q666" s="36">
        <v>152458.650000016</v>
      </c>
    </row>
    <row r="667" spans="16:17" x14ac:dyDescent="0.3">
      <c r="P667" s="36">
        <v>3689.5</v>
      </c>
      <c r="Q667" s="36">
        <v>152837.069999926</v>
      </c>
    </row>
    <row r="668" spans="16:17" x14ac:dyDescent="0.3">
      <c r="P668" s="36">
        <v>3690</v>
      </c>
      <c r="Q668" s="36">
        <v>153215.499999944</v>
      </c>
    </row>
    <row r="669" spans="16:17" x14ac:dyDescent="0.3">
      <c r="P669" s="36">
        <v>3690.5</v>
      </c>
      <c r="Q669" s="36">
        <v>153593.920000101</v>
      </c>
    </row>
    <row r="670" spans="16:17" x14ac:dyDescent="0.3">
      <c r="P670" s="36">
        <v>3691</v>
      </c>
      <c r="Q670" s="36">
        <v>153972.35000011799</v>
      </c>
    </row>
    <row r="671" spans="16:17" x14ac:dyDescent="0.3">
      <c r="P671" s="36">
        <v>3691.5</v>
      </c>
      <c r="Q671" s="36">
        <v>154350.77000002799</v>
      </c>
    </row>
    <row r="672" spans="16:17" x14ac:dyDescent="0.3">
      <c r="P672" s="36">
        <v>3692</v>
      </c>
      <c r="Q672" s="36">
        <v>154729.200000046</v>
      </c>
    </row>
    <row r="673" spans="16:17" x14ac:dyDescent="0.3">
      <c r="P673" s="36">
        <v>3692.5</v>
      </c>
      <c r="Q673" s="36">
        <v>155107.61999995599</v>
      </c>
    </row>
    <row r="674" spans="16:17" x14ac:dyDescent="0.3">
      <c r="P674" s="36">
        <v>3693</v>
      </c>
      <c r="Q674" s="36">
        <v>155486.04999997301</v>
      </c>
    </row>
    <row r="675" spans="16:17" x14ac:dyDescent="0.3">
      <c r="P675" s="36">
        <v>3693.5</v>
      </c>
      <c r="Q675" s="36">
        <v>155864.469999883</v>
      </c>
    </row>
    <row r="676" spans="16:17" x14ac:dyDescent="0.3">
      <c r="P676" s="36">
        <v>3694</v>
      </c>
      <c r="Q676" s="36">
        <v>156242.89999990101</v>
      </c>
    </row>
    <row r="677" spans="16:17" x14ac:dyDescent="0.3">
      <c r="P677" s="36">
        <v>3694.5</v>
      </c>
      <c r="Q677" s="36">
        <v>156621.32000005801</v>
      </c>
    </row>
    <row r="678" spans="16:17" x14ac:dyDescent="0.3">
      <c r="P678" s="36">
        <v>3695</v>
      </c>
      <c r="Q678" s="36">
        <v>156999.750000075</v>
      </c>
    </row>
    <row r="679" spans="16:17" x14ac:dyDescent="0.3">
      <c r="P679" s="36">
        <v>3695.5</v>
      </c>
      <c r="Q679" s="36">
        <v>157378.169999985</v>
      </c>
    </row>
    <row r="680" spans="16:17" x14ac:dyDescent="0.3">
      <c r="P680" s="36">
        <v>3696</v>
      </c>
      <c r="Q680" s="36">
        <v>157756.600000003</v>
      </c>
    </row>
    <row r="681" spans="16:17" x14ac:dyDescent="0.3">
      <c r="P681" s="36">
        <v>3696.5</v>
      </c>
      <c r="Q681" s="36">
        <v>158135.019999913</v>
      </c>
    </row>
    <row r="682" spans="16:17" x14ac:dyDescent="0.3">
      <c r="P682" s="36">
        <v>3697</v>
      </c>
      <c r="Q682" s="36">
        <v>158513.44999992999</v>
      </c>
    </row>
    <row r="683" spans="16:17" x14ac:dyDescent="0.3">
      <c r="P683" s="36">
        <v>3697.5</v>
      </c>
      <c r="Q683" s="36">
        <v>158891.87000008699</v>
      </c>
    </row>
    <row r="684" spans="16:17" x14ac:dyDescent="0.3">
      <c r="P684" s="36">
        <v>3698</v>
      </c>
      <c r="Q684" s="36">
        <v>159270.30000010499</v>
      </c>
    </row>
    <row r="685" spans="16:17" x14ac:dyDescent="0.3">
      <c r="P685" s="36">
        <v>3698.5</v>
      </c>
      <c r="Q685" s="36">
        <v>159648.72000001499</v>
      </c>
    </row>
    <row r="686" spans="16:17" x14ac:dyDescent="0.3">
      <c r="P686" s="36">
        <v>3699</v>
      </c>
      <c r="Q686" s="36">
        <v>160027.15000003201</v>
      </c>
    </row>
    <row r="687" spans="16:17" x14ac:dyDescent="0.3">
      <c r="P687" s="36">
        <v>3699.5</v>
      </c>
      <c r="Q687" s="36">
        <v>160405.569999942</v>
      </c>
    </row>
    <row r="688" spans="16:17" x14ac:dyDescent="0.3">
      <c r="P688" s="36">
        <v>3700</v>
      </c>
      <c r="Q688" s="36">
        <v>160783.99999996001</v>
      </c>
    </row>
    <row r="689" spans="16:17" x14ac:dyDescent="0.3">
      <c r="P689" s="36">
        <v>3700.5</v>
      </c>
      <c r="Q689" s="36">
        <v>161191.12000003699</v>
      </c>
    </row>
    <row r="690" spans="16:17" x14ac:dyDescent="0.3">
      <c r="P690" s="36">
        <v>3701</v>
      </c>
      <c r="Q690" s="36">
        <v>161598.249999975</v>
      </c>
    </row>
    <row r="691" spans="16:17" x14ac:dyDescent="0.3">
      <c r="P691" s="36">
        <v>3701.5</v>
      </c>
      <c r="Q691" s="36">
        <v>162005.370000052</v>
      </c>
    </row>
    <row r="692" spans="16:17" x14ac:dyDescent="0.3">
      <c r="P692" s="36">
        <v>3702</v>
      </c>
      <c r="Q692" s="36">
        <v>162412.49999998999</v>
      </c>
    </row>
    <row r="693" spans="16:17" x14ac:dyDescent="0.3">
      <c r="P693" s="36">
        <v>3702.5</v>
      </c>
      <c r="Q693" s="36">
        <v>162819.62000006699</v>
      </c>
    </row>
    <row r="694" spans="16:17" x14ac:dyDescent="0.3">
      <c r="P694" s="36">
        <v>3703</v>
      </c>
      <c r="Q694" s="36">
        <v>163226.75000000501</v>
      </c>
    </row>
    <row r="695" spans="16:17" x14ac:dyDescent="0.3">
      <c r="P695" s="36">
        <v>3703.5</v>
      </c>
      <c r="Q695" s="36">
        <v>163633.87000008201</v>
      </c>
    </row>
    <row r="696" spans="16:17" x14ac:dyDescent="0.3">
      <c r="P696" s="36">
        <v>3704</v>
      </c>
      <c r="Q696" s="36">
        <v>164041.00000001999</v>
      </c>
    </row>
    <row r="697" spans="16:17" x14ac:dyDescent="0.3">
      <c r="P697" s="36">
        <v>3704.5</v>
      </c>
      <c r="Q697" s="36">
        <v>164448.120000097</v>
      </c>
    </row>
    <row r="698" spans="16:17" x14ac:dyDescent="0.3">
      <c r="P698" s="36">
        <v>3705</v>
      </c>
      <c r="Q698" s="36">
        <v>164855.25000003501</v>
      </c>
    </row>
    <row r="699" spans="16:17" x14ac:dyDescent="0.3">
      <c r="P699" s="36">
        <v>3705.5</v>
      </c>
      <c r="Q699" s="36">
        <v>165262.37000011199</v>
      </c>
    </row>
    <row r="700" spans="16:17" x14ac:dyDescent="0.3">
      <c r="P700" s="36">
        <v>3706</v>
      </c>
      <c r="Q700" s="36">
        <v>165669.50000005</v>
      </c>
    </row>
    <row r="701" spans="16:17" x14ac:dyDescent="0.3">
      <c r="P701" s="36">
        <v>3706.5</v>
      </c>
      <c r="Q701" s="36">
        <v>166076.61999988</v>
      </c>
    </row>
    <row r="702" spans="16:17" x14ac:dyDescent="0.3">
      <c r="P702" s="36">
        <v>3707</v>
      </c>
      <c r="Q702" s="36">
        <v>166483.75000006499</v>
      </c>
    </row>
    <row r="703" spans="16:17" x14ac:dyDescent="0.3">
      <c r="P703" s="36">
        <v>3707.5</v>
      </c>
      <c r="Q703" s="36">
        <v>166890.86999989499</v>
      </c>
    </row>
    <row r="704" spans="16:17" x14ac:dyDescent="0.3">
      <c r="P704" s="36">
        <v>3708</v>
      </c>
      <c r="Q704" s="36">
        <v>167298.00000008001</v>
      </c>
    </row>
    <row r="705" spans="16:17" x14ac:dyDescent="0.3">
      <c r="P705" s="36">
        <v>3708.5</v>
      </c>
      <c r="Q705" s="36">
        <v>167705.11999991001</v>
      </c>
    </row>
    <row r="706" spans="16:17" x14ac:dyDescent="0.3">
      <c r="P706" s="36">
        <v>3709</v>
      </c>
      <c r="Q706" s="36">
        <v>168112.25000009499</v>
      </c>
    </row>
    <row r="707" spans="16:17" x14ac:dyDescent="0.3">
      <c r="P707" s="36">
        <v>3709.5</v>
      </c>
      <c r="Q707" s="36">
        <v>168519.36999992499</v>
      </c>
    </row>
    <row r="708" spans="16:17" x14ac:dyDescent="0.3">
      <c r="P708" s="36">
        <v>3710</v>
      </c>
      <c r="Q708" s="36">
        <v>168926.50000011001</v>
      </c>
    </row>
    <row r="709" spans="16:17" x14ac:dyDescent="0.3">
      <c r="P709" s="36">
        <v>3710.5</v>
      </c>
      <c r="Q709" s="36">
        <v>169333.61999994001</v>
      </c>
    </row>
    <row r="710" spans="16:17" x14ac:dyDescent="0.3">
      <c r="P710" s="36">
        <v>3711</v>
      </c>
      <c r="Q710" s="36">
        <v>169740.749999878</v>
      </c>
    </row>
    <row r="711" spans="16:17" x14ac:dyDescent="0.3">
      <c r="P711" s="36">
        <v>3711.5</v>
      </c>
      <c r="Q711" s="36">
        <v>170147.869999955</v>
      </c>
    </row>
    <row r="712" spans="16:17" x14ac:dyDescent="0.3">
      <c r="P712" s="36">
        <v>3800</v>
      </c>
      <c r="Q712" s="36">
        <v>250000</v>
      </c>
    </row>
  </sheetData>
  <hyperlinks>
    <hyperlink ref="Q8" r:id="rId1" xr:uid="{505022D0-53FF-4E26-94E0-0B73C517C726}"/>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B34A7-12C6-4E52-B761-747480BC9007}">
  <dimension ref="A1:W712"/>
  <sheetViews>
    <sheetView tabSelected="1" zoomScale="85" zoomScaleNormal="85" workbookViewId="0">
      <selection activeCell="A4" sqref="A4"/>
    </sheetView>
  </sheetViews>
  <sheetFormatPr defaultRowHeight="14.4" x14ac:dyDescent="0.3"/>
  <cols>
    <col min="1" max="1" width="11.21875" style="25" bestFit="1" customWidth="1"/>
    <col min="2" max="4" width="13.6640625" style="25" bestFit="1" customWidth="1"/>
    <col min="5" max="5" width="13.109375" style="55" bestFit="1" customWidth="1"/>
    <col min="6" max="6" width="13.109375" bestFit="1" customWidth="1"/>
    <col min="9" max="9" width="6.44140625" style="55" bestFit="1" customWidth="1"/>
    <col min="10" max="10" width="10.77734375" style="25" bestFit="1" customWidth="1"/>
    <col min="11" max="11" width="22.33203125" style="55" bestFit="1" customWidth="1"/>
    <col min="12" max="12" width="10.44140625" style="55" bestFit="1" customWidth="1"/>
    <col min="13" max="13" width="12.44140625" style="55" bestFit="1" customWidth="1"/>
    <col min="14" max="14" width="15.5546875" bestFit="1" customWidth="1"/>
    <col min="16" max="16" width="14.88671875" customWidth="1"/>
    <col min="17" max="17" width="13" customWidth="1"/>
    <col min="22" max="22" width="14" style="55" bestFit="1" customWidth="1"/>
    <col min="23" max="23" width="13.6640625" style="55" bestFit="1" customWidth="1"/>
  </cols>
  <sheetData>
    <row r="1" spans="1:19" x14ac:dyDescent="0.3">
      <c r="A1" s="42" t="s">
        <v>64</v>
      </c>
      <c r="B1" s="42"/>
      <c r="C1" s="42"/>
      <c r="D1" s="42"/>
      <c r="E1" s="37"/>
    </row>
    <row r="2" spans="1:19" x14ac:dyDescent="0.3">
      <c r="A2" s="42" t="s">
        <v>187</v>
      </c>
      <c r="B2" s="42"/>
      <c r="C2" s="42"/>
      <c r="D2" s="42"/>
      <c r="E2" s="37"/>
    </row>
    <row r="3" spans="1:19" x14ac:dyDescent="0.3">
      <c r="A3" s="42" t="s">
        <v>188</v>
      </c>
      <c r="B3" s="42"/>
      <c r="C3" s="42"/>
      <c r="D3" s="42"/>
      <c r="E3" s="37"/>
    </row>
    <row r="4" spans="1:19" x14ac:dyDescent="0.3">
      <c r="A4" s="42" t="s">
        <v>203</v>
      </c>
      <c r="B4" s="42"/>
      <c r="C4" s="42"/>
      <c r="D4" s="42"/>
      <c r="E4" s="37"/>
    </row>
    <row r="5" spans="1:19" x14ac:dyDescent="0.3">
      <c r="A5" s="42" t="s">
        <v>189</v>
      </c>
      <c r="B5" s="42"/>
      <c r="C5" s="42"/>
      <c r="D5" s="42"/>
      <c r="E5" s="37"/>
    </row>
    <row r="6" spans="1:19" x14ac:dyDescent="0.3">
      <c r="E6" s="37"/>
      <c r="J6" s="42"/>
    </row>
    <row r="7" spans="1:19" x14ac:dyDescent="0.3">
      <c r="A7" s="40" t="s">
        <v>95</v>
      </c>
      <c r="B7" s="55" t="s">
        <v>159</v>
      </c>
      <c r="C7" s="55" t="s">
        <v>160</v>
      </c>
      <c r="D7" s="55" t="s">
        <v>161</v>
      </c>
      <c r="E7" s="55" t="s">
        <v>162</v>
      </c>
      <c r="F7" s="55" t="s">
        <v>183</v>
      </c>
      <c r="K7" s="4"/>
      <c r="P7" s="5" t="s">
        <v>186</v>
      </c>
    </row>
    <row r="8" spans="1:19" x14ac:dyDescent="0.3">
      <c r="A8" s="25" t="s">
        <v>54</v>
      </c>
      <c r="B8" s="55" t="s">
        <v>182</v>
      </c>
      <c r="C8" s="55" t="s">
        <v>182</v>
      </c>
      <c r="D8" s="55" t="s">
        <v>182</v>
      </c>
      <c r="E8" s="55" t="s">
        <v>182</v>
      </c>
      <c r="F8" s="55" t="s">
        <v>182</v>
      </c>
      <c r="H8" s="55" t="s">
        <v>196</v>
      </c>
      <c r="I8" s="55" t="s">
        <v>181</v>
      </c>
      <c r="J8" s="25" t="s">
        <v>54</v>
      </c>
      <c r="K8" s="55" t="s">
        <v>167</v>
      </c>
      <c r="L8" s="55" t="s">
        <v>168</v>
      </c>
      <c r="M8" s="55" t="s">
        <v>195</v>
      </c>
      <c r="N8" t="s">
        <v>169</v>
      </c>
      <c r="P8" s="55" t="s">
        <v>185</v>
      </c>
      <c r="Q8" s="4" t="s">
        <v>184</v>
      </c>
    </row>
    <row r="9" spans="1:19" x14ac:dyDescent="0.3">
      <c r="A9" s="25">
        <v>1970</v>
      </c>
      <c r="B9" s="55"/>
      <c r="C9" s="55"/>
      <c r="D9" s="55"/>
      <c r="Q9" t="s">
        <v>194</v>
      </c>
    </row>
    <row r="10" spans="1:19" x14ac:dyDescent="0.3">
      <c r="A10" s="40">
        <v>1971</v>
      </c>
      <c r="B10" s="55">
        <v>68.5</v>
      </c>
      <c r="C10" s="55">
        <v>7.3</v>
      </c>
      <c r="D10" s="55">
        <v>0.8</v>
      </c>
      <c r="E10" s="39">
        <f t="shared" ref="E10:E57" ca="1" si="0">SUMIFS($N$10:$N$585,$J$10:$J$585,A10)</f>
        <v>418.12899981197364</v>
      </c>
      <c r="F10" s="39">
        <f ca="1">SUM(B10:E10)</f>
        <v>494.72899981197361</v>
      </c>
      <c r="H10" s="45">
        <v>1</v>
      </c>
      <c r="I10" s="55" t="s">
        <v>170</v>
      </c>
      <c r="J10" s="25">
        <v>1971</v>
      </c>
      <c r="K10" s="55">
        <v>3600.79</v>
      </c>
      <c r="L10" s="38">
        <f t="shared" ref="L10:L73" ca="1" si="1">FORECAST(K10,OFFSET($Q$28:$Q$712,MATCH(K10,$P$28:$P$712,1)-1,0,2), OFFSET($P$28:$P$712,MATCH(K10,$P$28:$P$712,1)-1,0,2))</f>
        <v>95803.409000082873</v>
      </c>
      <c r="M10" s="38">
        <f ca="1">(L10+L11)/2</f>
        <v>96296.247500025784</v>
      </c>
      <c r="N10" s="39">
        <f ca="1">VLOOKUP(I10,$P$10:$Q$21,2,FALSE)*M10/1000</f>
        <v>15.407399600004126</v>
      </c>
      <c r="P10" s="55" t="s">
        <v>170</v>
      </c>
      <c r="Q10" s="55">
        <v>0.16</v>
      </c>
      <c r="S10" s="55"/>
    </row>
    <row r="11" spans="1:19" x14ac:dyDescent="0.3">
      <c r="A11" s="25">
        <v>1972</v>
      </c>
      <c r="B11" s="55">
        <v>79.099999999999994</v>
      </c>
      <c r="C11" s="55">
        <v>7.2</v>
      </c>
      <c r="D11" s="55">
        <v>0.8</v>
      </c>
      <c r="E11" s="39">
        <f t="shared" ca="1" si="0"/>
        <v>411.52030433994025</v>
      </c>
      <c r="F11" s="39">
        <f t="shared" ref="F11:F57" ca="1" si="2">SUM(B11:E11)</f>
        <v>498.62030433994028</v>
      </c>
      <c r="H11" s="45">
        <v>1</v>
      </c>
      <c r="I11" s="55" t="s">
        <v>171</v>
      </c>
      <c r="J11" s="25">
        <v>1971</v>
      </c>
      <c r="K11" s="55">
        <v>3602.66</v>
      </c>
      <c r="L11" s="38">
        <f t="shared" ca="1" si="1"/>
        <v>96789.085999968695</v>
      </c>
      <c r="M11" s="38">
        <f t="shared" ref="M11:M74" ca="1" si="3">(L11+L12)/2</f>
        <v>96841.795999962604</v>
      </c>
      <c r="N11" s="39">
        <f t="shared" ref="N11:N74" ca="1" si="4">VLOOKUP(I11,$P$10:$Q$21,2,FALSE)*M11/1000</f>
        <v>6.7789257199973827</v>
      </c>
      <c r="P11" s="55" t="s">
        <v>171</v>
      </c>
      <c r="Q11" s="55">
        <v>7.0000000000000007E-2</v>
      </c>
      <c r="S11" s="55"/>
    </row>
    <row r="12" spans="1:19" x14ac:dyDescent="0.3">
      <c r="A12" s="25">
        <v>1973</v>
      </c>
      <c r="B12" s="55">
        <v>77.900000000000006</v>
      </c>
      <c r="C12" s="55">
        <v>8</v>
      </c>
      <c r="D12" s="55">
        <v>0.8</v>
      </c>
      <c r="E12" s="39">
        <f t="shared" ca="1" si="0"/>
        <v>470.10846338407117</v>
      </c>
      <c r="F12" s="39">
        <f t="shared" ca="1" si="2"/>
        <v>556.80846338407116</v>
      </c>
      <c r="H12" s="45">
        <v>1</v>
      </c>
      <c r="I12" s="55" t="s">
        <v>172</v>
      </c>
      <c r="J12" s="25">
        <v>1971</v>
      </c>
      <c r="K12" s="55">
        <v>3602.86</v>
      </c>
      <c r="L12" s="38">
        <f t="shared" ca="1" si="1"/>
        <v>96894.505999956513</v>
      </c>
      <c r="M12" s="38">
        <f t="shared" ca="1" si="3"/>
        <v>97094.803999933298</v>
      </c>
      <c r="N12" s="39">
        <f t="shared" ca="1" si="4"/>
        <v>22.331804919984663</v>
      </c>
      <c r="P12" s="55" t="s">
        <v>172</v>
      </c>
      <c r="Q12" s="55">
        <v>0.23</v>
      </c>
      <c r="S12" s="55"/>
    </row>
    <row r="13" spans="1:19" x14ac:dyDescent="0.3">
      <c r="A13" s="25">
        <v>1974</v>
      </c>
      <c r="B13" s="55">
        <v>83.5</v>
      </c>
      <c r="C13" s="55">
        <v>7.6</v>
      </c>
      <c r="D13" s="55">
        <v>0.8</v>
      </c>
      <c r="E13" s="39">
        <f t="shared" ca="1" si="0"/>
        <v>523.04766803998882</v>
      </c>
      <c r="F13" s="39">
        <f t="shared" ca="1" si="2"/>
        <v>614.9476680399888</v>
      </c>
      <c r="H13" s="45">
        <v>1</v>
      </c>
      <c r="I13" s="55" t="s">
        <v>173</v>
      </c>
      <c r="J13" s="25">
        <v>1971</v>
      </c>
      <c r="K13" s="55">
        <v>3603.62</v>
      </c>
      <c r="L13" s="38">
        <f t="shared" ca="1" si="1"/>
        <v>97295.101999910083</v>
      </c>
      <c r="M13" s="38">
        <f t="shared" ca="1" si="3"/>
        <v>98641.842500001309</v>
      </c>
      <c r="N13" s="39">
        <f t="shared" ca="1" si="4"/>
        <v>32.551808025000433</v>
      </c>
      <c r="P13" s="55" t="s">
        <v>173</v>
      </c>
      <c r="Q13" s="55">
        <v>0.33</v>
      </c>
      <c r="S13" s="55"/>
    </row>
    <row r="14" spans="1:19" x14ac:dyDescent="0.3">
      <c r="A14" s="25">
        <v>1975</v>
      </c>
      <c r="B14" s="55">
        <v>83.7</v>
      </c>
      <c r="C14" s="55">
        <v>7.4</v>
      </c>
      <c r="D14" s="55">
        <v>0.8</v>
      </c>
      <c r="E14" s="39">
        <f t="shared" ca="1" si="0"/>
        <v>549.97255706609246</v>
      </c>
      <c r="F14" s="39">
        <f t="shared" ca="1" si="2"/>
        <v>641.87255706609244</v>
      </c>
      <c r="H14" s="45">
        <v>1</v>
      </c>
      <c r="I14" s="55" t="s">
        <v>164</v>
      </c>
      <c r="J14" s="25">
        <v>1971</v>
      </c>
      <c r="K14" s="55">
        <v>3608.73</v>
      </c>
      <c r="L14" s="38">
        <f t="shared" ca="1" si="1"/>
        <v>99988.583000092534</v>
      </c>
      <c r="M14" s="38">
        <f t="shared" ca="1" si="3"/>
        <v>103198.25920000218</v>
      </c>
      <c r="N14" s="39">
        <f t="shared" ca="1" si="4"/>
        <v>39.215338496000832</v>
      </c>
      <c r="P14" s="55" t="s">
        <v>164</v>
      </c>
      <c r="Q14" s="55">
        <v>0.38</v>
      </c>
      <c r="S14" s="55"/>
    </row>
    <row r="15" spans="1:19" x14ac:dyDescent="0.3">
      <c r="A15" s="25">
        <v>1976</v>
      </c>
      <c r="B15" s="55">
        <v>83.6</v>
      </c>
      <c r="C15" s="55">
        <v>8</v>
      </c>
      <c r="D15" s="55">
        <v>0.8</v>
      </c>
      <c r="E15" s="39">
        <f t="shared" ca="1" si="0"/>
        <v>549.81979091195535</v>
      </c>
      <c r="F15" s="39">
        <f t="shared" ca="1" si="2"/>
        <v>642.21979091195533</v>
      </c>
      <c r="H15" s="45">
        <v>1</v>
      </c>
      <c r="I15" s="55" t="s">
        <v>174</v>
      </c>
      <c r="J15" s="25">
        <v>1971</v>
      </c>
      <c r="K15" s="55">
        <v>3620.79</v>
      </c>
      <c r="L15" s="38">
        <f t="shared" ca="1" si="1"/>
        <v>106407.93539991183</v>
      </c>
      <c r="M15" s="38">
        <f t="shared" ca="1" si="3"/>
        <v>106410.96669991128</v>
      </c>
      <c r="N15" s="39">
        <f t="shared" ca="1" si="4"/>
        <v>56.397812350952982</v>
      </c>
      <c r="P15" s="55" t="s">
        <v>174</v>
      </c>
      <c r="Q15" s="55">
        <v>0.53</v>
      </c>
      <c r="S15" s="55"/>
    </row>
    <row r="16" spans="1:19" x14ac:dyDescent="0.3">
      <c r="A16" s="25">
        <v>1977</v>
      </c>
      <c r="B16" s="55">
        <v>62.9</v>
      </c>
      <c r="C16" s="55">
        <v>5.7</v>
      </c>
      <c r="D16" s="55">
        <v>0.8</v>
      </c>
      <c r="E16" s="39">
        <f t="shared" ca="1" si="0"/>
        <v>492.27315761598044</v>
      </c>
      <c r="F16" s="39">
        <f t="shared" ca="1" si="2"/>
        <v>561.67315761598047</v>
      </c>
      <c r="H16" s="45">
        <v>1</v>
      </c>
      <c r="I16" s="55" t="s">
        <v>175</v>
      </c>
      <c r="J16" s="25">
        <v>1971</v>
      </c>
      <c r="K16" s="55">
        <v>3620.8</v>
      </c>
      <c r="L16" s="38">
        <f t="shared" ca="1" si="1"/>
        <v>106413.99799991073</v>
      </c>
      <c r="M16" s="38">
        <f t="shared" ca="1" si="3"/>
        <v>105462.54949998669</v>
      </c>
      <c r="N16" s="39">
        <f t="shared" ca="1" si="4"/>
        <v>55.895151234992944</v>
      </c>
      <c r="P16" s="55" t="s">
        <v>175</v>
      </c>
      <c r="Q16" s="55">
        <v>0.53</v>
      </c>
      <c r="S16" s="55"/>
    </row>
    <row r="17" spans="1:19" x14ac:dyDescent="0.3">
      <c r="A17" s="25">
        <v>1978</v>
      </c>
      <c r="B17" s="55">
        <v>66.7</v>
      </c>
      <c r="C17" s="55">
        <v>7.9</v>
      </c>
      <c r="D17" s="55">
        <v>0.8</v>
      </c>
      <c r="E17" s="39">
        <f t="shared" ca="1" si="0"/>
        <v>481.0427606230275</v>
      </c>
      <c r="F17" s="39">
        <f t="shared" ca="1" si="2"/>
        <v>556.44276062302754</v>
      </c>
      <c r="H17" s="45">
        <v>1</v>
      </c>
      <c r="I17" s="55" t="s">
        <v>176</v>
      </c>
      <c r="J17" s="25">
        <v>1971</v>
      </c>
      <c r="K17" s="55">
        <v>3617.31</v>
      </c>
      <c r="L17" s="38">
        <f t="shared" ca="1" si="1"/>
        <v>104511.10100006266</v>
      </c>
      <c r="M17" s="38">
        <f t="shared" ca="1" si="3"/>
        <v>103704.63800003252</v>
      </c>
      <c r="N17" s="39">
        <f t="shared" ca="1" si="4"/>
        <v>64.296875560020169</v>
      </c>
      <c r="P17" s="55" t="s">
        <v>176</v>
      </c>
      <c r="Q17" s="55">
        <v>0.62</v>
      </c>
      <c r="S17" s="55"/>
    </row>
    <row r="18" spans="1:19" x14ac:dyDescent="0.3">
      <c r="A18" s="25">
        <v>1979</v>
      </c>
      <c r="B18" s="55">
        <v>67.099999999999994</v>
      </c>
      <c r="C18" s="55">
        <v>8</v>
      </c>
      <c r="D18" s="55">
        <v>0.8</v>
      </c>
      <c r="E18" s="39">
        <f t="shared" ca="1" si="0"/>
        <v>569.24099696809753</v>
      </c>
      <c r="F18" s="39">
        <f t="shared" ca="1" si="2"/>
        <v>645.14099696809751</v>
      </c>
      <c r="H18" s="45">
        <v>1</v>
      </c>
      <c r="I18" s="55" t="s">
        <v>177</v>
      </c>
      <c r="J18" s="25">
        <v>1971</v>
      </c>
      <c r="K18" s="55">
        <v>3614.25</v>
      </c>
      <c r="L18" s="38">
        <f t="shared" ca="1" si="1"/>
        <v>102898.17500000237</v>
      </c>
      <c r="M18" s="38">
        <f t="shared" ca="1" si="3"/>
        <v>102871.82000000554</v>
      </c>
      <c r="N18" s="39">
        <f t="shared" ca="1" si="4"/>
        <v>49.37847360000265</v>
      </c>
      <c r="P18" s="55" t="s">
        <v>177</v>
      </c>
      <c r="Q18" s="55">
        <v>0.48</v>
      </c>
      <c r="S18" s="55"/>
    </row>
    <row r="19" spans="1:19" x14ac:dyDescent="0.3">
      <c r="A19" s="25">
        <v>1980</v>
      </c>
      <c r="B19" s="55">
        <v>72.3</v>
      </c>
      <c r="C19" s="55">
        <v>8.3000000000000007</v>
      </c>
      <c r="D19" s="55">
        <v>0.8</v>
      </c>
      <c r="E19" s="39">
        <f t="shared" ca="1" si="0"/>
        <v>619.19010443010495</v>
      </c>
      <c r="F19" s="39">
        <f t="shared" ca="1" si="2"/>
        <v>700.59010443010493</v>
      </c>
      <c r="H19" s="45">
        <v>1</v>
      </c>
      <c r="I19" s="55" t="s">
        <v>178</v>
      </c>
      <c r="J19" s="25">
        <v>1971</v>
      </c>
      <c r="K19" s="55">
        <v>3614.15</v>
      </c>
      <c r="L19" s="38">
        <f t="shared" ca="1" si="1"/>
        <v>102845.4650000087</v>
      </c>
      <c r="M19" s="38">
        <f t="shared" ca="1" si="3"/>
        <v>102389.52350004169</v>
      </c>
      <c r="N19" s="39">
        <f t="shared" ca="1" si="4"/>
        <v>24.573485640010002</v>
      </c>
      <c r="P19" s="55" t="s">
        <v>178</v>
      </c>
      <c r="Q19" s="55">
        <v>0.24</v>
      </c>
      <c r="S19" s="55"/>
    </row>
    <row r="20" spans="1:19" x14ac:dyDescent="0.3">
      <c r="A20" s="25">
        <v>1981</v>
      </c>
      <c r="B20" s="55">
        <v>74</v>
      </c>
      <c r="C20" s="55">
        <v>6.8</v>
      </c>
      <c r="D20" s="55">
        <v>0.8</v>
      </c>
      <c r="E20" s="39">
        <f t="shared" ca="1" si="0"/>
        <v>578.24173307307819</v>
      </c>
      <c r="F20" s="39">
        <f t="shared" ca="1" si="2"/>
        <v>659.84173307307822</v>
      </c>
      <c r="H20" s="45">
        <v>1</v>
      </c>
      <c r="I20" s="55" t="s">
        <v>179</v>
      </c>
      <c r="J20" s="25">
        <v>1971</v>
      </c>
      <c r="K20" s="55">
        <v>3612.42</v>
      </c>
      <c r="L20" s="38">
        <f t="shared" ca="1" si="1"/>
        <v>101933.58200007468</v>
      </c>
      <c r="M20" s="38">
        <f t="shared" ca="1" si="3"/>
        <v>101179.82900005812</v>
      </c>
      <c r="N20" s="39">
        <f t="shared" ca="1" si="4"/>
        <v>26.306755540015111</v>
      </c>
      <c r="P20" s="55" t="s">
        <v>179</v>
      </c>
      <c r="Q20" s="55">
        <v>0.26</v>
      </c>
      <c r="S20" s="55"/>
    </row>
    <row r="21" spans="1:19" x14ac:dyDescent="0.3">
      <c r="A21" s="25">
        <v>1982</v>
      </c>
      <c r="B21" s="55">
        <v>78.3</v>
      </c>
      <c r="C21" s="55">
        <v>7.6</v>
      </c>
      <c r="D21" s="55">
        <v>0.8</v>
      </c>
      <c r="E21" s="39">
        <f t="shared" ca="1" si="0"/>
        <v>600.7088986179873</v>
      </c>
      <c r="F21" s="39">
        <f t="shared" ca="1" si="2"/>
        <v>687.40889861798723</v>
      </c>
      <c r="H21" s="45">
        <v>1</v>
      </c>
      <c r="I21" s="55" t="s">
        <v>180</v>
      </c>
      <c r="J21" s="25">
        <v>1971</v>
      </c>
      <c r="K21" s="55">
        <v>3609.56</v>
      </c>
      <c r="L21" s="38">
        <f t="shared" ca="1" si="1"/>
        <v>100426.07600004156</v>
      </c>
      <c r="M21" s="38">
        <f t="shared" ca="1" si="3"/>
        <v>99980.676499969675</v>
      </c>
      <c r="N21" s="39">
        <f t="shared" ca="1" si="4"/>
        <v>24.995169124992419</v>
      </c>
      <c r="P21" s="55" t="s">
        <v>180</v>
      </c>
      <c r="Q21" s="55">
        <v>0.25</v>
      </c>
      <c r="S21" s="55"/>
    </row>
    <row r="22" spans="1:19" x14ac:dyDescent="0.3">
      <c r="A22" s="25">
        <v>1983</v>
      </c>
      <c r="B22" s="55">
        <v>85.7</v>
      </c>
      <c r="C22" s="55">
        <v>8.6</v>
      </c>
      <c r="D22" s="55">
        <v>0.8</v>
      </c>
      <c r="E22" s="39">
        <f t="shared" ca="1" si="0"/>
        <v>646.61876044904386</v>
      </c>
      <c r="F22" s="39">
        <f t="shared" ca="1" si="2"/>
        <v>741.71876044904388</v>
      </c>
      <c r="H22" s="45">
        <v>1</v>
      </c>
      <c r="I22" s="55" t="s">
        <v>170</v>
      </c>
      <c r="J22" s="25">
        <v>1972</v>
      </c>
      <c r="K22" s="55">
        <v>3607.87</v>
      </c>
      <c r="L22" s="38">
        <f t="shared" ca="1" si="1"/>
        <v>99535.276999897789</v>
      </c>
      <c r="M22" s="38">
        <f t="shared" ca="1" si="3"/>
        <v>99967.498999971198</v>
      </c>
      <c r="N22" s="39">
        <f t="shared" ca="1" si="4"/>
        <v>15.994799839995393</v>
      </c>
    </row>
    <row r="23" spans="1:19" x14ac:dyDescent="0.3">
      <c r="A23" s="25">
        <v>1984</v>
      </c>
      <c r="B23" s="55">
        <v>84.1</v>
      </c>
      <c r="C23" s="55">
        <v>8.3000000000000007</v>
      </c>
      <c r="D23" s="55">
        <v>0.8</v>
      </c>
      <c r="E23" s="39">
        <f t="shared" ca="1" si="0"/>
        <v>632.40152095305939</v>
      </c>
      <c r="F23" s="39">
        <f t="shared" ca="1" si="2"/>
        <v>725.60152095305943</v>
      </c>
      <c r="H23" s="45">
        <v>1</v>
      </c>
      <c r="I23" s="55" t="s">
        <v>171</v>
      </c>
      <c r="J23" s="25">
        <v>1972</v>
      </c>
      <c r="K23" s="55">
        <v>3609.51</v>
      </c>
      <c r="L23" s="38">
        <f t="shared" ca="1" si="1"/>
        <v>100399.72100004461</v>
      </c>
      <c r="M23" s="38">
        <f t="shared" ca="1" si="3"/>
        <v>101250.98750006955</v>
      </c>
      <c r="N23" s="39">
        <f t="shared" ca="1" si="4"/>
        <v>7.0875691250048689</v>
      </c>
    </row>
    <row r="24" spans="1:19" x14ac:dyDescent="0.3">
      <c r="A24" s="25">
        <v>1985</v>
      </c>
      <c r="B24" s="55">
        <v>80.400000000000006</v>
      </c>
      <c r="C24" s="55">
        <v>8.4</v>
      </c>
      <c r="D24" s="55">
        <v>0.8</v>
      </c>
      <c r="E24" s="39">
        <f t="shared" ca="1" si="0"/>
        <v>624.3729147869991</v>
      </c>
      <c r="F24" s="39">
        <f t="shared" ca="1" si="2"/>
        <v>713.97291478699913</v>
      </c>
      <c r="H24" s="45">
        <v>1</v>
      </c>
      <c r="I24" s="55" t="s">
        <v>172</v>
      </c>
      <c r="J24" s="25">
        <v>1972</v>
      </c>
      <c r="K24" s="55">
        <v>3612.74</v>
      </c>
      <c r="L24" s="38">
        <f t="shared" ca="1" si="1"/>
        <v>102102.25400009449</v>
      </c>
      <c r="M24" s="38">
        <f t="shared" ca="1" si="3"/>
        <v>101532.98600003682</v>
      </c>
      <c r="N24" s="39">
        <f t="shared" ca="1" si="4"/>
        <v>23.352586780008469</v>
      </c>
    </row>
    <row r="25" spans="1:19" x14ac:dyDescent="0.3">
      <c r="A25" s="25">
        <v>1986</v>
      </c>
      <c r="B25" s="55">
        <v>81.2</v>
      </c>
      <c r="C25" s="55">
        <v>8.3000000000000007</v>
      </c>
      <c r="D25" s="55">
        <v>0.8</v>
      </c>
      <c r="E25" s="39">
        <f t="shared" ca="1" si="0"/>
        <v>625.04202288004603</v>
      </c>
      <c r="F25" s="39">
        <f t="shared" ca="1" si="2"/>
        <v>715.34202288004599</v>
      </c>
      <c r="H25" s="45">
        <v>1</v>
      </c>
      <c r="I25" s="55" t="s">
        <v>173</v>
      </c>
      <c r="J25" s="25">
        <v>1972</v>
      </c>
      <c r="K25" s="55">
        <v>3610.58</v>
      </c>
      <c r="L25" s="38">
        <f t="shared" ca="1" si="1"/>
        <v>100963.71799997916</v>
      </c>
      <c r="M25" s="38">
        <f t="shared" ca="1" si="3"/>
        <v>101316.87499993853</v>
      </c>
      <c r="N25" s="39">
        <f t="shared" ca="1" si="4"/>
        <v>33.434568749979718</v>
      </c>
      <c r="Q25" s="55"/>
    </row>
    <row r="26" spans="1:19" x14ac:dyDescent="0.3">
      <c r="A26" s="25">
        <v>1987</v>
      </c>
      <c r="B26" s="55">
        <v>81.900000000000006</v>
      </c>
      <c r="C26" s="55">
        <v>8.3000000000000007</v>
      </c>
      <c r="D26" s="55">
        <v>0.8</v>
      </c>
      <c r="E26" s="39">
        <f t="shared" ca="1" si="0"/>
        <v>624.76009912213578</v>
      </c>
      <c r="F26" s="39">
        <f t="shared" ca="1" si="2"/>
        <v>715.76009912213578</v>
      </c>
      <c r="H26" s="45">
        <v>1</v>
      </c>
      <c r="I26" s="55" t="s">
        <v>164</v>
      </c>
      <c r="J26" s="25">
        <v>1972</v>
      </c>
      <c r="K26" s="55">
        <v>3611.92</v>
      </c>
      <c r="L26" s="38">
        <f t="shared" ca="1" si="1"/>
        <v>101670.03199989791</v>
      </c>
      <c r="M26" s="38">
        <f t="shared" ca="1" si="3"/>
        <v>103686.18949991127</v>
      </c>
      <c r="N26" s="39">
        <f t="shared" ca="1" si="4"/>
        <v>39.400752009966283</v>
      </c>
      <c r="P26" s="6" t="s">
        <v>166</v>
      </c>
      <c r="Q26" s="55"/>
    </row>
    <row r="27" spans="1:19" x14ac:dyDescent="0.3">
      <c r="A27" s="25">
        <v>1988</v>
      </c>
      <c r="B27" s="55">
        <v>77.2</v>
      </c>
      <c r="C27" s="55">
        <v>7.2</v>
      </c>
      <c r="D27" s="55">
        <v>0.8</v>
      </c>
      <c r="E27" s="39">
        <f t="shared" ca="1" si="0"/>
        <v>613.56302514309971</v>
      </c>
      <c r="F27" s="39">
        <f t="shared" ca="1" si="2"/>
        <v>698.76302514309975</v>
      </c>
      <c r="H27" s="45">
        <v>1</v>
      </c>
      <c r="I27" s="55" t="s">
        <v>174</v>
      </c>
      <c r="J27" s="25">
        <v>1972</v>
      </c>
      <c r="K27" s="55">
        <v>3619.57</v>
      </c>
      <c r="L27" s="38">
        <f t="shared" ca="1" si="1"/>
        <v>105702.34699992463</v>
      </c>
      <c r="M27" s="38">
        <f t="shared" ca="1" si="3"/>
        <v>104611.24999992747</v>
      </c>
      <c r="N27" s="39">
        <f t="shared" ca="1" si="4"/>
        <v>55.443962499961565</v>
      </c>
      <c r="P27" s="55" t="s">
        <v>163</v>
      </c>
      <c r="Q27" s="55" t="s">
        <v>165</v>
      </c>
    </row>
    <row r="28" spans="1:19" x14ac:dyDescent="0.3">
      <c r="A28" s="25">
        <v>1989</v>
      </c>
      <c r="B28" s="55">
        <v>73.5</v>
      </c>
      <c r="C28" s="55">
        <v>8.1999999999999993</v>
      </c>
      <c r="D28" s="55">
        <v>0.8</v>
      </c>
      <c r="E28" s="39">
        <f t="shared" ca="1" si="0"/>
        <v>563.88501235218507</v>
      </c>
      <c r="F28" s="39">
        <f t="shared" ca="1" si="2"/>
        <v>646.38501235218507</v>
      </c>
      <c r="H28" s="45">
        <v>1</v>
      </c>
      <c r="I28" s="55" t="s">
        <v>175</v>
      </c>
      <c r="J28" s="25">
        <v>1972</v>
      </c>
      <c r="K28" s="55">
        <v>3615.43</v>
      </c>
      <c r="L28" s="38">
        <f t="shared" ca="1" si="1"/>
        <v>103520.15299993032</v>
      </c>
      <c r="M28" s="38">
        <f t="shared" ca="1" si="3"/>
        <v>101857.1524999995</v>
      </c>
      <c r="N28" s="39">
        <f t="shared" ca="1" si="4"/>
        <v>53.984290824999739</v>
      </c>
      <c r="P28" s="55">
        <v>3370</v>
      </c>
      <c r="Q28" s="55">
        <v>20303.0000000031</v>
      </c>
    </row>
    <row r="29" spans="1:19" x14ac:dyDescent="0.3">
      <c r="A29" s="25">
        <v>1990</v>
      </c>
      <c r="B29" s="55">
        <v>75.400000000000006</v>
      </c>
      <c r="C29" s="55">
        <v>8.4</v>
      </c>
      <c r="D29" s="55">
        <v>0.8</v>
      </c>
      <c r="E29" s="39">
        <f t="shared" ca="1" si="0"/>
        <v>490.51406001902677</v>
      </c>
      <c r="F29" s="39">
        <f t="shared" ca="1" si="2"/>
        <v>575.11406001902674</v>
      </c>
      <c r="H29" s="45">
        <v>1</v>
      </c>
      <c r="I29" s="55" t="s">
        <v>176</v>
      </c>
      <c r="J29" s="25">
        <v>1972</v>
      </c>
      <c r="K29" s="55">
        <v>3609.12</v>
      </c>
      <c r="L29" s="38">
        <f t="shared" ca="1" si="1"/>
        <v>100194.15200006869</v>
      </c>
      <c r="M29" s="38">
        <f t="shared" ca="1" si="3"/>
        <v>98686.645999996108</v>
      </c>
      <c r="N29" s="39">
        <f t="shared" ca="1" si="4"/>
        <v>61.185720519997588</v>
      </c>
      <c r="P29" s="55">
        <v>3370.5</v>
      </c>
      <c r="Q29" s="55">
        <v>20392.950000004399</v>
      </c>
    </row>
    <row r="30" spans="1:19" x14ac:dyDescent="0.3">
      <c r="A30" s="25">
        <v>1991</v>
      </c>
      <c r="B30" s="55">
        <v>80.3</v>
      </c>
      <c r="C30" s="55">
        <v>9</v>
      </c>
      <c r="D30" s="55">
        <v>0.8</v>
      </c>
      <c r="E30" s="39">
        <f t="shared" ca="1" si="0"/>
        <v>458.40004169295196</v>
      </c>
      <c r="F30" s="39">
        <f t="shared" ca="1" si="2"/>
        <v>548.50004169295198</v>
      </c>
      <c r="H30" s="45">
        <v>1</v>
      </c>
      <c r="I30" s="55" t="s">
        <v>177</v>
      </c>
      <c r="J30" s="25">
        <v>1972</v>
      </c>
      <c r="K30" s="55">
        <v>3603.4</v>
      </c>
      <c r="L30" s="38">
        <f t="shared" ca="1" si="1"/>
        <v>97179.139999923529</v>
      </c>
      <c r="M30" s="38">
        <f t="shared" ca="1" si="3"/>
        <v>98678.739499997115</v>
      </c>
      <c r="N30" s="39">
        <f t="shared" ca="1" si="4"/>
        <v>47.365794959998617</v>
      </c>
      <c r="P30" s="55">
        <v>3371</v>
      </c>
      <c r="Q30" s="55">
        <v>20482.900000005699</v>
      </c>
    </row>
    <row r="31" spans="1:19" x14ac:dyDescent="0.3">
      <c r="A31" s="25">
        <v>1992</v>
      </c>
      <c r="B31" s="55">
        <v>78.5</v>
      </c>
      <c r="C31" s="55">
        <v>8.4</v>
      </c>
      <c r="D31" s="55">
        <v>0.8</v>
      </c>
      <c r="E31" s="39">
        <f t="shared" ca="1" si="0"/>
        <v>444.29338437095629</v>
      </c>
      <c r="F31" s="39">
        <f t="shared" ca="1" si="2"/>
        <v>531.99338437095628</v>
      </c>
      <c r="H31" s="45">
        <v>1</v>
      </c>
      <c r="I31" s="55" t="s">
        <v>178</v>
      </c>
      <c r="J31" s="25">
        <v>1972</v>
      </c>
      <c r="K31" s="55">
        <v>3609.09</v>
      </c>
      <c r="L31" s="38">
        <f t="shared" ca="1" si="1"/>
        <v>100178.3390000707</v>
      </c>
      <c r="M31" s="38">
        <f t="shared" ca="1" si="3"/>
        <v>100289.03000005765</v>
      </c>
      <c r="N31" s="39">
        <f t="shared" ca="1" si="4"/>
        <v>24.069367200013836</v>
      </c>
      <c r="P31" s="55">
        <v>3371.5</v>
      </c>
      <c r="Q31" s="55">
        <v>20572.8500000069</v>
      </c>
    </row>
    <row r="32" spans="1:19" x14ac:dyDescent="0.3">
      <c r="A32" s="25">
        <v>1993</v>
      </c>
      <c r="B32" s="55">
        <v>80.5</v>
      </c>
      <c r="C32" s="55">
        <v>8.5</v>
      </c>
      <c r="D32" s="55">
        <v>0.8</v>
      </c>
      <c r="E32" s="39">
        <f t="shared" ca="1" si="0"/>
        <v>523.64322659293862</v>
      </c>
      <c r="F32" s="39">
        <f t="shared" ca="1" si="2"/>
        <v>613.44322659293857</v>
      </c>
      <c r="H32" s="45">
        <v>1</v>
      </c>
      <c r="I32" s="55" t="s">
        <v>179</v>
      </c>
      <c r="J32" s="25">
        <v>1972</v>
      </c>
      <c r="K32" s="55">
        <v>3609.51</v>
      </c>
      <c r="L32" s="38">
        <f t="shared" ca="1" si="1"/>
        <v>100399.72100004461</v>
      </c>
      <c r="M32" s="38">
        <f t="shared" ca="1" si="3"/>
        <v>99527.370500022196</v>
      </c>
      <c r="N32" s="39">
        <f t="shared" ca="1" si="4"/>
        <v>25.877116330005769</v>
      </c>
      <c r="P32" s="55">
        <v>3372</v>
      </c>
      <c r="Q32" s="55">
        <v>20662.800000008199</v>
      </c>
    </row>
    <row r="33" spans="1:17" x14ac:dyDescent="0.3">
      <c r="A33" s="25">
        <v>1994</v>
      </c>
      <c r="B33" s="55">
        <v>75.5</v>
      </c>
      <c r="C33" s="55">
        <v>8.5</v>
      </c>
      <c r="D33" s="55">
        <v>0.8</v>
      </c>
      <c r="E33" s="39">
        <f t="shared" ca="1" si="0"/>
        <v>526.3442477519759</v>
      </c>
      <c r="F33" s="39">
        <f t="shared" ca="1" si="2"/>
        <v>611.14424775197585</v>
      </c>
      <c r="H33" s="45">
        <v>1</v>
      </c>
      <c r="I33" s="55" t="s">
        <v>180</v>
      </c>
      <c r="J33" s="25">
        <v>1972</v>
      </c>
      <c r="K33" s="55">
        <v>3606.2</v>
      </c>
      <c r="L33" s="38">
        <f t="shared" ca="1" si="1"/>
        <v>98655.019999999786</v>
      </c>
      <c r="M33" s="38">
        <f t="shared" ca="1" si="3"/>
        <v>97295.102000033716</v>
      </c>
      <c r="N33" s="39">
        <f t="shared" ca="1" si="4"/>
        <v>24.323775500008431</v>
      </c>
      <c r="P33" s="55">
        <v>3372.5</v>
      </c>
      <c r="Q33" s="55">
        <v>20752.750000009499</v>
      </c>
    </row>
    <row r="34" spans="1:17" x14ac:dyDescent="0.3">
      <c r="A34" s="40">
        <v>1995</v>
      </c>
      <c r="B34" s="55">
        <v>79.3</v>
      </c>
      <c r="C34" s="55">
        <v>8.6</v>
      </c>
      <c r="D34" s="55">
        <v>0.8</v>
      </c>
      <c r="E34" s="39">
        <f t="shared" ca="1" si="0"/>
        <v>589.14289832094619</v>
      </c>
      <c r="F34" s="39">
        <f t="shared" ca="1" si="2"/>
        <v>677.84289832094623</v>
      </c>
      <c r="H34" s="45">
        <v>1</v>
      </c>
      <c r="I34" s="55" t="s">
        <v>170</v>
      </c>
      <c r="J34" s="25">
        <v>1973</v>
      </c>
      <c r="K34" s="55">
        <v>3601.04</v>
      </c>
      <c r="L34" s="38">
        <f t="shared" ca="1" si="1"/>
        <v>95935.184000067646</v>
      </c>
      <c r="M34" s="38">
        <f t="shared" ca="1" si="3"/>
        <v>95840.306000078563</v>
      </c>
      <c r="N34" s="39">
        <f t="shared" ca="1" si="4"/>
        <v>15.334448960012571</v>
      </c>
      <c r="P34" s="55">
        <v>3373</v>
      </c>
      <c r="Q34" s="55">
        <v>20842.7000000107</v>
      </c>
    </row>
    <row r="35" spans="1:17" x14ac:dyDescent="0.3">
      <c r="A35" s="25">
        <v>1996</v>
      </c>
      <c r="B35" s="55">
        <v>79.900000000000006</v>
      </c>
      <c r="C35" s="55">
        <v>8.6999999999999993</v>
      </c>
      <c r="D35" s="55">
        <v>0.8</v>
      </c>
      <c r="E35" s="39">
        <f t="shared" ca="1" si="0"/>
        <v>594.80366709301313</v>
      </c>
      <c r="F35" s="39">
        <f t="shared" ca="1" si="2"/>
        <v>684.20366709301311</v>
      </c>
      <c r="H35" s="45">
        <v>1</v>
      </c>
      <c r="I35" s="55" t="s">
        <v>171</v>
      </c>
      <c r="J35" s="25">
        <v>1973</v>
      </c>
      <c r="K35" s="55">
        <v>3600.68</v>
      </c>
      <c r="L35" s="38">
        <f t="shared" ca="1" si="1"/>
        <v>95745.42800008948</v>
      </c>
      <c r="M35" s="38">
        <f t="shared" ca="1" si="3"/>
        <v>95109.374000068055</v>
      </c>
      <c r="N35" s="39">
        <f t="shared" ca="1" si="4"/>
        <v>6.6576561800047651</v>
      </c>
      <c r="P35" s="55">
        <v>3373.5</v>
      </c>
      <c r="Q35" s="55">
        <v>20932.650000012</v>
      </c>
    </row>
    <row r="36" spans="1:17" x14ac:dyDescent="0.3">
      <c r="A36" s="25">
        <v>1997</v>
      </c>
      <c r="B36" s="55">
        <v>82.6</v>
      </c>
      <c r="C36" s="55">
        <v>8.4</v>
      </c>
      <c r="D36" s="55">
        <v>0.8</v>
      </c>
      <c r="E36" s="39">
        <f t="shared" ca="1" si="0"/>
        <v>610.3454069209032</v>
      </c>
      <c r="F36" s="39">
        <f t="shared" ca="1" si="2"/>
        <v>702.14540692090316</v>
      </c>
      <c r="H36" s="45">
        <v>1</v>
      </c>
      <c r="I36" s="55" t="s">
        <v>172</v>
      </c>
      <c r="J36" s="25">
        <v>1973</v>
      </c>
      <c r="K36" s="55">
        <v>3598.12</v>
      </c>
      <c r="L36" s="38">
        <f t="shared" ca="1" si="1"/>
        <v>94473.320000046631</v>
      </c>
      <c r="M36" s="38">
        <f t="shared" ca="1" si="3"/>
        <v>92653.250000004191</v>
      </c>
      <c r="N36" s="39">
        <f t="shared" ca="1" si="4"/>
        <v>21.310247500000965</v>
      </c>
      <c r="P36" s="55">
        <v>3374</v>
      </c>
      <c r="Q36" s="55">
        <v>21022.599999988499</v>
      </c>
    </row>
    <row r="37" spans="1:17" x14ac:dyDescent="0.3">
      <c r="A37" s="25">
        <v>1998</v>
      </c>
      <c r="B37" s="55">
        <v>83</v>
      </c>
      <c r="C37" s="55">
        <v>8.1999999999999993</v>
      </c>
      <c r="D37" s="55">
        <v>0.8</v>
      </c>
      <c r="E37" s="39">
        <f t="shared" ca="1" si="0"/>
        <v>617.76639443706119</v>
      </c>
      <c r="F37" s="39">
        <f t="shared" ca="1" si="2"/>
        <v>709.76639443706119</v>
      </c>
      <c r="H37" s="45">
        <v>1</v>
      </c>
      <c r="I37" s="55" t="s">
        <v>173</v>
      </c>
      <c r="J37" s="25">
        <v>1973</v>
      </c>
      <c r="K37" s="55">
        <v>3590.63</v>
      </c>
      <c r="L37" s="38">
        <f t="shared" ca="1" si="1"/>
        <v>90833.179999961751</v>
      </c>
      <c r="M37" s="38">
        <f t="shared" ca="1" si="3"/>
        <v>97463.936000036192</v>
      </c>
      <c r="N37" s="39">
        <f t="shared" ca="1" si="4"/>
        <v>32.163098880011944</v>
      </c>
      <c r="P37" s="55">
        <v>3374.5</v>
      </c>
      <c r="Q37" s="55">
        <v>21112.549999989798</v>
      </c>
    </row>
    <row r="38" spans="1:17" x14ac:dyDescent="0.3">
      <c r="A38" s="25">
        <v>1999</v>
      </c>
      <c r="B38" s="55">
        <v>81.2</v>
      </c>
      <c r="C38" s="55">
        <v>8.6999999999999993</v>
      </c>
      <c r="D38" s="55">
        <v>0.8</v>
      </c>
      <c r="E38" s="39">
        <f t="shared" ca="1" si="0"/>
        <v>618.3668819009124</v>
      </c>
      <c r="F38" s="39">
        <f t="shared" ca="1" si="2"/>
        <v>709.06688190091245</v>
      </c>
      <c r="H38" s="45">
        <v>1</v>
      </c>
      <c r="I38" s="55" t="s">
        <v>164</v>
      </c>
      <c r="J38" s="25">
        <v>1973</v>
      </c>
      <c r="K38" s="55">
        <v>3616.52</v>
      </c>
      <c r="L38" s="38">
        <f t="shared" ca="1" si="1"/>
        <v>104094.69200011063</v>
      </c>
      <c r="M38" s="38">
        <f t="shared" ca="1" si="3"/>
        <v>109970.96920002636</v>
      </c>
      <c r="N38" s="39">
        <f t="shared" ca="1" si="4"/>
        <v>41.788968296010019</v>
      </c>
      <c r="P38" s="55">
        <v>3375</v>
      </c>
      <c r="Q38" s="55">
        <v>21202.499999991102</v>
      </c>
    </row>
    <row r="39" spans="1:17" x14ac:dyDescent="0.3">
      <c r="A39" s="25">
        <v>2000</v>
      </c>
      <c r="B39" s="55">
        <v>76.2</v>
      </c>
      <c r="C39" s="55">
        <v>8.4</v>
      </c>
      <c r="D39" s="55">
        <v>0.8</v>
      </c>
      <c r="E39" s="39">
        <f t="shared" ca="1" si="0"/>
        <v>588.39309120415635</v>
      </c>
      <c r="F39" s="39">
        <f t="shared" ca="1" si="2"/>
        <v>673.79309120415633</v>
      </c>
      <c r="H39" s="45">
        <v>1</v>
      </c>
      <c r="I39" s="55" t="s">
        <v>174</v>
      </c>
      <c r="J39" s="25">
        <v>1973</v>
      </c>
      <c r="K39" s="55">
        <v>3636.36</v>
      </c>
      <c r="L39" s="38">
        <f t="shared" ca="1" si="1"/>
        <v>115847.24639994209</v>
      </c>
      <c r="M39" s="38">
        <f t="shared" ca="1" si="3"/>
        <v>118251.1791999595</v>
      </c>
      <c r="N39" s="39">
        <f t="shared" ca="1" si="4"/>
        <v>62.673124975978538</v>
      </c>
      <c r="P39" s="55">
        <v>3375.5</v>
      </c>
      <c r="Q39" s="55">
        <v>21292.449999992299</v>
      </c>
    </row>
    <row r="40" spans="1:17" x14ac:dyDescent="0.3">
      <c r="A40" s="25">
        <v>2001</v>
      </c>
      <c r="B40" s="55">
        <v>74.400000000000006</v>
      </c>
      <c r="C40" s="55">
        <v>8.1</v>
      </c>
      <c r="D40" s="55">
        <v>0.8</v>
      </c>
      <c r="E40" s="39">
        <f t="shared" ca="1" si="0"/>
        <v>550.21563949400388</v>
      </c>
      <c r="F40" s="39">
        <f t="shared" ca="1" si="2"/>
        <v>633.51563949400384</v>
      </c>
      <c r="H40" s="45">
        <v>1</v>
      </c>
      <c r="I40" s="55" t="s">
        <v>175</v>
      </c>
      <c r="J40" s="25">
        <v>1973</v>
      </c>
      <c r="K40" s="55">
        <v>3644.05</v>
      </c>
      <c r="L40" s="38">
        <f t="shared" ca="1" si="1"/>
        <v>120655.11199997691</v>
      </c>
      <c r="M40" s="38">
        <f t="shared" ca="1" si="3"/>
        <v>121040.46099997335</v>
      </c>
      <c r="N40" s="39">
        <f t="shared" ca="1" si="4"/>
        <v>64.151444329985878</v>
      </c>
      <c r="P40" s="55">
        <v>3376</v>
      </c>
      <c r="Q40" s="55">
        <v>21382.399999993599</v>
      </c>
    </row>
    <row r="41" spans="1:17" x14ac:dyDescent="0.3">
      <c r="A41" s="25">
        <v>2002</v>
      </c>
      <c r="B41" s="55">
        <v>69.8</v>
      </c>
      <c r="C41" s="55">
        <v>6.5</v>
      </c>
      <c r="D41" s="55">
        <v>0.8</v>
      </c>
      <c r="E41" s="39">
        <f t="shared" ca="1" si="0"/>
        <v>464.59703674205463</v>
      </c>
      <c r="F41" s="39">
        <f t="shared" ca="1" si="2"/>
        <v>541.69703674205459</v>
      </c>
      <c r="H41" s="45">
        <v>1</v>
      </c>
      <c r="I41" s="55" t="s">
        <v>176</v>
      </c>
      <c r="J41" s="25">
        <v>1973</v>
      </c>
      <c r="K41" s="55">
        <v>3645.25</v>
      </c>
      <c r="L41" s="38">
        <f t="shared" ca="1" si="1"/>
        <v>121425.80999996979</v>
      </c>
      <c r="M41" s="38">
        <f t="shared" ca="1" si="3"/>
        <v>121673.0774000166</v>
      </c>
      <c r="N41" s="39">
        <f t="shared" ca="1" si="4"/>
        <v>75.437307988010289</v>
      </c>
      <c r="P41" s="55">
        <v>3376.5</v>
      </c>
      <c r="Q41" s="55">
        <v>21472.349999994902</v>
      </c>
    </row>
    <row r="42" spans="1:17" x14ac:dyDescent="0.3">
      <c r="A42" s="25">
        <v>2003</v>
      </c>
      <c r="B42" s="55">
        <v>68.2</v>
      </c>
      <c r="C42" s="55">
        <v>6.4</v>
      </c>
      <c r="D42" s="55">
        <v>0.8</v>
      </c>
      <c r="E42" s="39">
        <f t="shared" ca="1" si="0"/>
        <v>402.52658089494992</v>
      </c>
      <c r="F42" s="39">
        <f t="shared" ca="1" si="2"/>
        <v>477.92658089494989</v>
      </c>
      <c r="H42" s="45">
        <v>1</v>
      </c>
      <c r="I42" s="55" t="s">
        <v>177</v>
      </c>
      <c r="J42" s="25">
        <v>1973</v>
      </c>
      <c r="K42" s="55">
        <v>3646.02</v>
      </c>
      <c r="L42" s="38">
        <f t="shared" ca="1" si="1"/>
        <v>121920.34480006341</v>
      </c>
      <c r="M42" s="38">
        <f t="shared" ca="1" si="3"/>
        <v>121849.69640006148</v>
      </c>
      <c r="N42" s="39">
        <f t="shared" ca="1" si="4"/>
        <v>58.487854272029509</v>
      </c>
      <c r="P42" s="55">
        <v>3377</v>
      </c>
      <c r="Q42" s="55">
        <v>21562.299999996099</v>
      </c>
    </row>
    <row r="43" spans="1:17" x14ac:dyDescent="0.3">
      <c r="A43" s="25">
        <v>2004</v>
      </c>
      <c r="B43" s="55">
        <v>68.2</v>
      </c>
      <c r="C43" s="55">
        <v>7.8</v>
      </c>
      <c r="D43" s="55">
        <v>0.8</v>
      </c>
      <c r="E43" s="39">
        <f t="shared" ca="1" si="0"/>
        <v>342.62163065506758</v>
      </c>
      <c r="F43" s="39">
        <f t="shared" ca="1" si="2"/>
        <v>419.42163065506759</v>
      </c>
      <c r="H43" s="45">
        <v>1</v>
      </c>
      <c r="I43" s="55" t="s">
        <v>178</v>
      </c>
      <c r="J43" s="25">
        <v>1973</v>
      </c>
      <c r="K43" s="55">
        <v>3645.8</v>
      </c>
      <c r="L43" s="38">
        <f t="shared" ca="1" si="1"/>
        <v>121779.04800005956</v>
      </c>
      <c r="M43" s="38">
        <f t="shared" ca="1" si="3"/>
        <v>122116.22950002505</v>
      </c>
      <c r="N43" s="39">
        <f t="shared" ca="1" si="4"/>
        <v>29.307895080006009</v>
      </c>
      <c r="P43" s="55">
        <v>3377.5</v>
      </c>
      <c r="Q43" s="55">
        <v>21652.249999997399</v>
      </c>
    </row>
    <row r="44" spans="1:17" x14ac:dyDescent="0.3">
      <c r="A44" s="41">
        <v>2005</v>
      </c>
      <c r="B44" s="55">
        <v>76.400000000000006</v>
      </c>
      <c r="C44" s="55">
        <v>7.8</v>
      </c>
      <c r="D44" s="55">
        <v>0.8</v>
      </c>
      <c r="E44" s="39">
        <f t="shared" ca="1" si="0"/>
        <v>379.99106963792173</v>
      </c>
      <c r="F44" s="39">
        <f t="shared" ca="1" si="2"/>
        <v>464.99106963792173</v>
      </c>
      <c r="H44" s="45">
        <v>1</v>
      </c>
      <c r="I44" s="55" t="s">
        <v>179</v>
      </c>
      <c r="J44" s="25">
        <v>1973</v>
      </c>
      <c r="K44" s="55">
        <v>3646.85</v>
      </c>
      <c r="L44" s="38">
        <f t="shared" ca="1" si="1"/>
        <v>122453.41099999053</v>
      </c>
      <c r="M44" s="38">
        <f t="shared" ca="1" si="3"/>
        <v>123092.44970004307</v>
      </c>
      <c r="N44" s="39">
        <f t="shared" ca="1" si="4"/>
        <v>32.004036922011203</v>
      </c>
      <c r="P44" s="55">
        <v>3378</v>
      </c>
      <c r="Q44" s="55">
        <v>21742.199999998698</v>
      </c>
    </row>
    <row r="45" spans="1:17" x14ac:dyDescent="0.3">
      <c r="A45" s="25">
        <v>2006</v>
      </c>
      <c r="B45" s="55">
        <v>76.5</v>
      </c>
      <c r="C45" s="55">
        <v>8.8000000000000007</v>
      </c>
      <c r="D45" s="55">
        <v>0.8</v>
      </c>
      <c r="E45" s="39">
        <f t="shared" ca="1" si="0"/>
        <v>396.16548550490006</v>
      </c>
      <c r="F45" s="39">
        <f t="shared" ca="1" si="2"/>
        <v>482.26548550490008</v>
      </c>
      <c r="H45" s="45">
        <v>1</v>
      </c>
      <c r="I45" s="55" t="s">
        <v>180</v>
      </c>
      <c r="J45" s="25">
        <v>1973</v>
      </c>
      <c r="K45" s="55">
        <v>3648.84</v>
      </c>
      <c r="L45" s="38">
        <f t="shared" ca="1" si="1"/>
        <v>123731.48840009561</v>
      </c>
      <c r="M45" s="38">
        <f t="shared" ca="1" si="3"/>
        <v>123169.52000003797</v>
      </c>
      <c r="N45" s="39">
        <f t="shared" ca="1" si="4"/>
        <v>30.792380000009494</v>
      </c>
      <c r="P45" s="55">
        <v>3378.5</v>
      </c>
      <c r="Q45" s="55">
        <v>21832.1499999999</v>
      </c>
    </row>
    <row r="46" spans="1:17" x14ac:dyDescent="0.3">
      <c r="A46" s="25">
        <v>2007</v>
      </c>
      <c r="B46" s="55">
        <v>76.599999999999994</v>
      </c>
      <c r="C46" s="55">
        <v>8.6999999999999993</v>
      </c>
      <c r="D46" s="55">
        <v>0.8</v>
      </c>
      <c r="E46" s="39">
        <f t="shared" ca="1" si="0"/>
        <v>395.96428192494591</v>
      </c>
      <c r="F46" s="39">
        <f t="shared" ca="1" si="2"/>
        <v>482.06428192494593</v>
      </c>
      <c r="H46" s="45">
        <v>1</v>
      </c>
      <c r="I46" s="55" t="s">
        <v>170</v>
      </c>
      <c r="J46" s="25">
        <v>1974</v>
      </c>
      <c r="K46" s="55">
        <v>3647.09</v>
      </c>
      <c r="L46" s="38">
        <f t="shared" ca="1" si="1"/>
        <v>122607.55159998033</v>
      </c>
      <c r="M46" s="38">
        <f t="shared" ca="1" si="3"/>
        <v>123057.12460003025</v>
      </c>
      <c r="N46" s="39">
        <f t="shared" ca="1" si="4"/>
        <v>19.689139936004842</v>
      </c>
      <c r="P46" s="55">
        <v>3379</v>
      </c>
      <c r="Q46" s="55">
        <v>21922.100000001199</v>
      </c>
    </row>
    <row r="47" spans="1:17" x14ac:dyDescent="0.3">
      <c r="A47" s="25">
        <v>2008</v>
      </c>
      <c r="B47" s="55">
        <v>75.3</v>
      </c>
      <c r="C47" s="55">
        <v>8.1999999999999993</v>
      </c>
      <c r="D47" s="55">
        <v>0.8</v>
      </c>
      <c r="E47" s="39">
        <f t="shared" ca="1" si="0"/>
        <v>434.75565521196296</v>
      </c>
      <c r="F47" s="39">
        <f t="shared" ca="1" si="2"/>
        <v>519.05565521196297</v>
      </c>
      <c r="H47" s="45">
        <v>1</v>
      </c>
      <c r="I47" s="55" t="s">
        <v>171</v>
      </c>
      <c r="J47" s="25">
        <v>1974</v>
      </c>
      <c r="K47" s="55">
        <v>3648.49</v>
      </c>
      <c r="L47" s="38">
        <f t="shared" ca="1" si="1"/>
        <v>123506.69760008017</v>
      </c>
      <c r="M47" s="38">
        <f t="shared" ca="1" si="3"/>
        <v>124357.68060004222</v>
      </c>
      <c r="N47" s="39">
        <f t="shared" ca="1" si="4"/>
        <v>8.7050376420029565</v>
      </c>
      <c r="P47" s="55">
        <v>3379.5</v>
      </c>
      <c r="Q47" s="55">
        <v>22012.050000002499</v>
      </c>
    </row>
    <row r="48" spans="1:17" x14ac:dyDescent="0.3">
      <c r="A48" s="25">
        <v>2009</v>
      </c>
      <c r="B48" s="55">
        <v>79.7</v>
      </c>
      <c r="C48" s="55">
        <v>8.8000000000000007</v>
      </c>
      <c r="D48" s="55">
        <v>0.8</v>
      </c>
      <c r="E48" s="39">
        <f t="shared" ca="1" si="0"/>
        <v>460.82885157494121</v>
      </c>
      <c r="F48" s="39">
        <f t="shared" ca="1" si="2"/>
        <v>550.12885157494122</v>
      </c>
      <c r="H48" s="45">
        <v>1</v>
      </c>
      <c r="I48" s="55" t="s">
        <v>172</v>
      </c>
      <c r="J48" s="25">
        <v>1974</v>
      </c>
      <c r="K48" s="55">
        <v>3651.14</v>
      </c>
      <c r="L48" s="38">
        <f t="shared" ca="1" si="1"/>
        <v>125208.66360000428</v>
      </c>
      <c r="M48" s="38">
        <f t="shared" ca="1" si="3"/>
        <v>125594.01260000048</v>
      </c>
      <c r="N48" s="39">
        <f t="shared" ca="1" si="4"/>
        <v>28.886622898000109</v>
      </c>
      <c r="P48" s="55">
        <v>3380</v>
      </c>
      <c r="Q48" s="55">
        <v>22102.0000000037</v>
      </c>
    </row>
    <row r="49" spans="1:17" x14ac:dyDescent="0.3">
      <c r="A49" s="25">
        <v>2010</v>
      </c>
      <c r="B49" s="55">
        <v>78.400000000000006</v>
      </c>
      <c r="C49" s="55">
        <v>8.4</v>
      </c>
      <c r="D49" s="55">
        <v>0.8</v>
      </c>
      <c r="E49" s="39">
        <f t="shared" ca="1" si="0"/>
        <v>459.44073231796199</v>
      </c>
      <c r="F49" s="39">
        <f t="shared" ca="1" si="2"/>
        <v>547.04073231796201</v>
      </c>
      <c r="H49" s="45">
        <v>1</v>
      </c>
      <c r="I49" s="55" t="s">
        <v>173</v>
      </c>
      <c r="J49" s="25">
        <v>1974</v>
      </c>
      <c r="K49" s="55">
        <v>3652.34</v>
      </c>
      <c r="L49" s="38">
        <f t="shared" ca="1" si="1"/>
        <v>125979.36159999669</v>
      </c>
      <c r="M49" s="38">
        <f t="shared" ca="1" si="3"/>
        <v>129287.19079994177</v>
      </c>
      <c r="N49" s="39">
        <f t="shared" ca="1" si="4"/>
        <v>42.664772963980788</v>
      </c>
      <c r="P49" s="55">
        <v>3380.5</v>
      </c>
      <c r="Q49" s="55">
        <v>22200.9999999994</v>
      </c>
    </row>
    <row r="50" spans="1:17" x14ac:dyDescent="0.3">
      <c r="A50" s="25">
        <v>2011</v>
      </c>
      <c r="B50" s="55">
        <v>81.400000000000006</v>
      </c>
      <c r="C50" s="55">
        <v>8.5</v>
      </c>
      <c r="D50" s="55">
        <v>0.8</v>
      </c>
      <c r="E50" s="39">
        <f t="shared" ca="1" si="0"/>
        <v>491.28885895313931</v>
      </c>
      <c r="F50" s="39">
        <f t="shared" ca="1" si="2"/>
        <v>581.98885895313936</v>
      </c>
      <c r="H50" s="45">
        <v>1</v>
      </c>
      <c r="I50" s="55" t="s">
        <v>164</v>
      </c>
      <c r="J50" s="25">
        <v>1974</v>
      </c>
      <c r="K50" s="55">
        <v>3662.3</v>
      </c>
      <c r="L50" s="38">
        <f t="shared" ca="1" si="1"/>
        <v>132595.01999988686</v>
      </c>
      <c r="M50" s="38">
        <f t="shared" ca="1" si="3"/>
        <v>134456.95499996329</v>
      </c>
      <c r="N50" s="39">
        <f t="shared" ca="1" si="4"/>
        <v>51.093642899986051</v>
      </c>
      <c r="P50" s="55">
        <v>3381</v>
      </c>
      <c r="Q50" s="55">
        <v>22299.999999995001</v>
      </c>
    </row>
    <row r="51" spans="1:17" x14ac:dyDescent="0.3">
      <c r="A51" s="25">
        <v>2012</v>
      </c>
      <c r="B51" s="55">
        <v>76.599999999999994</v>
      </c>
      <c r="C51" s="55">
        <v>7.2</v>
      </c>
      <c r="D51" s="55">
        <v>0.8</v>
      </c>
      <c r="E51" s="39">
        <f t="shared" ca="1" si="0"/>
        <v>446.95561007297641</v>
      </c>
      <c r="F51" s="39">
        <f t="shared" ca="1" si="2"/>
        <v>531.55561007297638</v>
      </c>
      <c r="H51" s="45">
        <v>1</v>
      </c>
      <c r="I51" s="55" t="s">
        <v>174</v>
      </c>
      <c r="J51" s="25">
        <v>1974</v>
      </c>
      <c r="K51" s="55">
        <v>3667.35</v>
      </c>
      <c r="L51" s="38">
        <f t="shared" ca="1" si="1"/>
        <v>136318.89000003971</v>
      </c>
      <c r="M51" s="38">
        <f t="shared" ca="1" si="3"/>
        <v>134574.93899996812</v>
      </c>
      <c r="N51" s="39">
        <f t="shared" ca="1" si="4"/>
        <v>71.324717669983102</v>
      </c>
      <c r="P51" s="55">
        <v>3381.5</v>
      </c>
      <c r="Q51" s="55">
        <v>22398.999999990701</v>
      </c>
    </row>
    <row r="52" spans="1:17" x14ac:dyDescent="0.3">
      <c r="A52" s="25">
        <v>2013</v>
      </c>
      <c r="B52" s="55">
        <v>72.599999999999994</v>
      </c>
      <c r="C52" s="55">
        <v>6.5</v>
      </c>
      <c r="D52" s="55">
        <v>0.8</v>
      </c>
      <c r="E52" s="39">
        <f t="shared" ca="1" si="0"/>
        <v>375.80125872506784</v>
      </c>
      <c r="F52" s="39">
        <f t="shared" ca="1" si="2"/>
        <v>455.70125872506782</v>
      </c>
      <c r="H52" s="45">
        <v>1</v>
      </c>
      <c r="I52" s="55" t="s">
        <v>175</v>
      </c>
      <c r="J52" s="25">
        <v>1974</v>
      </c>
      <c r="K52" s="55">
        <v>3662.62</v>
      </c>
      <c r="L52" s="38">
        <f t="shared" ca="1" si="1"/>
        <v>132830.98799989652</v>
      </c>
      <c r="M52" s="38">
        <f t="shared" ca="1" si="3"/>
        <v>130522.69059999543</v>
      </c>
      <c r="N52" s="39">
        <f t="shared" ca="1" si="4"/>
        <v>69.177026017997591</v>
      </c>
      <c r="P52" s="55">
        <v>3382</v>
      </c>
      <c r="Q52" s="55">
        <v>22498.000000011001</v>
      </c>
    </row>
    <row r="53" spans="1:17" x14ac:dyDescent="0.3">
      <c r="A53" s="25">
        <v>2014</v>
      </c>
      <c r="B53" s="55">
        <v>78.3</v>
      </c>
      <c r="C53" s="55">
        <v>8.1</v>
      </c>
      <c r="D53" s="55">
        <v>0.8</v>
      </c>
      <c r="E53" s="39">
        <f t="shared" ca="1" si="0"/>
        <v>388.71548709001473</v>
      </c>
      <c r="F53" s="39">
        <f t="shared" ca="1" si="2"/>
        <v>475.91548709001472</v>
      </c>
      <c r="H53" s="45">
        <v>1</v>
      </c>
      <c r="I53" s="55" t="s">
        <v>176</v>
      </c>
      <c r="J53" s="25">
        <v>1974</v>
      </c>
      <c r="K53" s="55">
        <v>3655.82</v>
      </c>
      <c r="L53" s="38">
        <f t="shared" ca="1" si="1"/>
        <v>128214.39320009435</v>
      </c>
      <c r="M53" s="38">
        <f t="shared" ca="1" si="3"/>
        <v>126900.99150005355</v>
      </c>
      <c r="N53" s="39">
        <f t="shared" ca="1" si="4"/>
        <v>78.678614730033203</v>
      </c>
      <c r="P53" s="55">
        <v>3382.5</v>
      </c>
      <c r="Q53" s="55">
        <v>22597.000000006701</v>
      </c>
    </row>
    <row r="54" spans="1:17" x14ac:dyDescent="0.3">
      <c r="A54" s="25">
        <v>2015</v>
      </c>
      <c r="B54" s="55">
        <v>81.8</v>
      </c>
      <c r="C54" s="55">
        <v>8.9</v>
      </c>
      <c r="D54" s="55">
        <v>0.8</v>
      </c>
      <c r="E54" s="39">
        <f t="shared" ca="1" si="0"/>
        <v>399.13949644516998</v>
      </c>
      <c r="F54" s="39">
        <f t="shared" ca="1" si="2"/>
        <v>490.63949644516998</v>
      </c>
      <c r="H54" s="45">
        <v>1</v>
      </c>
      <c r="I54" s="55" t="s">
        <v>177</v>
      </c>
      <c r="J54" s="25">
        <v>1974</v>
      </c>
      <c r="K54" s="55">
        <v>3651.73</v>
      </c>
      <c r="L54" s="38">
        <f t="shared" ca="1" si="1"/>
        <v>125587.58980001276</v>
      </c>
      <c r="M54" s="38">
        <f t="shared" ca="1" si="3"/>
        <v>125260.04219998117</v>
      </c>
      <c r="N54" s="39">
        <f t="shared" ca="1" si="4"/>
        <v>60.124820255990954</v>
      </c>
      <c r="P54" s="55">
        <v>3383</v>
      </c>
      <c r="Q54" s="55">
        <v>22696.000000002299</v>
      </c>
    </row>
    <row r="55" spans="1:17" x14ac:dyDescent="0.3">
      <c r="A55" s="25">
        <v>2016</v>
      </c>
      <c r="B55" s="55">
        <v>79.7</v>
      </c>
      <c r="C55" s="55">
        <v>8.6</v>
      </c>
      <c r="D55" s="55">
        <v>0.8</v>
      </c>
      <c r="E55" s="39">
        <f t="shared" ca="1" si="0"/>
        <v>407.35898078695232</v>
      </c>
      <c r="F55" s="39">
        <f t="shared" ca="1" si="2"/>
        <v>496.45898078695234</v>
      </c>
      <c r="H55" s="45">
        <v>1</v>
      </c>
      <c r="I55" s="55" t="s">
        <v>178</v>
      </c>
      <c r="J55" s="25">
        <v>1974</v>
      </c>
      <c r="K55" s="55">
        <v>3650.71</v>
      </c>
      <c r="L55" s="38">
        <f t="shared" ca="1" si="1"/>
        <v>124932.49459994957</v>
      </c>
      <c r="M55" s="38">
        <f t="shared" ca="1" si="3"/>
        <v>124531.08749998477</v>
      </c>
      <c r="N55" s="39">
        <f t="shared" ca="1" si="4"/>
        <v>29.887460999996343</v>
      </c>
      <c r="P55" s="55">
        <v>3383.5</v>
      </c>
      <c r="Q55" s="55">
        <v>22794.999999997999</v>
      </c>
    </row>
    <row r="56" spans="1:17" x14ac:dyDescent="0.3">
      <c r="A56" s="25">
        <v>2017</v>
      </c>
      <c r="B56" s="55">
        <v>81.5</v>
      </c>
      <c r="C56" s="55">
        <v>8.9</v>
      </c>
      <c r="D56" s="55">
        <v>0.8</v>
      </c>
      <c r="E56" s="39">
        <f t="shared" ca="1" si="0"/>
        <v>443.39032494498929</v>
      </c>
      <c r="F56" s="39">
        <f t="shared" ca="1" si="2"/>
        <v>534.59032494498933</v>
      </c>
      <c r="H56" s="45">
        <v>1</v>
      </c>
      <c r="I56" s="55" t="s">
        <v>179</v>
      </c>
      <c r="J56" s="25">
        <v>1974</v>
      </c>
      <c r="K56" s="55">
        <v>3649.46</v>
      </c>
      <c r="L56" s="38">
        <f t="shared" ca="1" si="1"/>
        <v>124129.68040001998</v>
      </c>
      <c r="M56" s="38">
        <f t="shared" ca="1" si="3"/>
        <v>123747.54260001564</v>
      </c>
      <c r="N56" s="39">
        <f t="shared" ca="1" si="4"/>
        <v>32.174361076004068</v>
      </c>
      <c r="P56" s="55">
        <v>3384</v>
      </c>
      <c r="Q56" s="55">
        <v>22893.999999993601</v>
      </c>
    </row>
    <row r="57" spans="1:17" x14ac:dyDescent="0.3">
      <c r="A57" s="25">
        <v>2018</v>
      </c>
      <c r="B57" s="55">
        <v>81.8</v>
      </c>
      <c r="C57" s="55">
        <v>6.9</v>
      </c>
      <c r="D57" s="55">
        <v>0.8</v>
      </c>
      <c r="E57" s="39">
        <f t="shared" ca="1" si="0"/>
        <v>389.06076932992772</v>
      </c>
      <c r="F57" s="39">
        <f t="shared" ca="1" si="2"/>
        <v>478.56076932992772</v>
      </c>
      <c r="H57" s="45">
        <v>1</v>
      </c>
      <c r="I57" s="55" t="s">
        <v>180</v>
      </c>
      <c r="J57" s="25">
        <v>1974</v>
      </c>
      <c r="K57" s="55">
        <v>3648.27</v>
      </c>
      <c r="L57" s="38">
        <f t="shared" ca="1" si="1"/>
        <v>123365.40480001131</v>
      </c>
      <c r="M57" s="38">
        <f t="shared" ca="1" si="3"/>
        <v>122565.80380003527</v>
      </c>
      <c r="N57" s="39">
        <f t="shared" ca="1" si="4"/>
        <v>30.641450950008817</v>
      </c>
      <c r="P57" s="55">
        <v>3384.5</v>
      </c>
      <c r="Q57" s="55">
        <v>22992.999999989301</v>
      </c>
    </row>
    <row r="58" spans="1:17" x14ac:dyDescent="0.3">
      <c r="H58" s="45">
        <v>1</v>
      </c>
      <c r="I58" s="55" t="s">
        <v>170</v>
      </c>
      <c r="J58" s="25">
        <v>1975</v>
      </c>
      <c r="K58" s="55">
        <v>3645.78</v>
      </c>
      <c r="L58" s="38">
        <f t="shared" ca="1" si="1"/>
        <v>121766.20280005923</v>
      </c>
      <c r="M58" s="38">
        <f t="shared" ca="1" si="3"/>
        <v>121624.90720002889</v>
      </c>
      <c r="N58" s="39">
        <f t="shared" ca="1" si="4"/>
        <v>19.45998515200462</v>
      </c>
      <c r="P58" s="55">
        <v>3385</v>
      </c>
      <c r="Q58" s="55">
        <v>23092.000000009699</v>
      </c>
    </row>
    <row r="59" spans="1:17" x14ac:dyDescent="0.3">
      <c r="H59" s="45">
        <v>1</v>
      </c>
      <c r="I59" s="55" t="s">
        <v>171</v>
      </c>
      <c r="J59" s="25">
        <v>1975</v>
      </c>
      <c r="K59" s="55">
        <v>3645.34</v>
      </c>
      <c r="L59" s="38">
        <f t="shared" ca="1" si="1"/>
        <v>121483.61159999855</v>
      </c>
      <c r="M59" s="38">
        <f t="shared" ca="1" si="3"/>
        <v>121727.66780002369</v>
      </c>
      <c r="N59" s="39">
        <f t="shared" ca="1" si="4"/>
        <v>8.5209367460016576</v>
      </c>
      <c r="P59" s="55">
        <v>3385.5</v>
      </c>
      <c r="Q59" s="55">
        <v>23191.000000005301</v>
      </c>
    </row>
    <row r="60" spans="1:17" x14ac:dyDescent="0.3">
      <c r="H60" s="45">
        <v>1</v>
      </c>
      <c r="I60" s="55" t="s">
        <v>172</v>
      </c>
      <c r="J60" s="25">
        <v>1975</v>
      </c>
      <c r="K60" s="55">
        <v>3646.1</v>
      </c>
      <c r="L60" s="38">
        <f t="shared" ca="1" si="1"/>
        <v>121971.72400004882</v>
      </c>
      <c r="M60" s="38">
        <f t="shared" ca="1" si="3"/>
        <v>122520.84729998396</v>
      </c>
      <c r="N60" s="39">
        <f t="shared" ca="1" si="4"/>
        <v>28.179794878996312</v>
      </c>
      <c r="P60" s="55">
        <v>3386</v>
      </c>
      <c r="Q60" s="55">
        <v>23290.000000001</v>
      </c>
    </row>
    <row r="61" spans="1:17" x14ac:dyDescent="0.3">
      <c r="H61" s="45">
        <v>1</v>
      </c>
      <c r="I61" s="55" t="s">
        <v>173</v>
      </c>
      <c r="J61" s="25">
        <v>1975</v>
      </c>
      <c r="K61" s="55">
        <v>3647.81</v>
      </c>
      <c r="L61" s="38">
        <f t="shared" ca="1" si="1"/>
        <v>123069.97059991909</v>
      </c>
      <c r="M61" s="38">
        <f t="shared" ca="1" si="3"/>
        <v>125571.53330000234</v>
      </c>
      <c r="N61" s="39">
        <f t="shared" ca="1" si="4"/>
        <v>41.438605989000777</v>
      </c>
      <c r="P61" s="55">
        <v>3386.5</v>
      </c>
      <c r="Q61" s="55">
        <v>23388.999999996598</v>
      </c>
    </row>
    <row r="62" spans="1:17" x14ac:dyDescent="0.3">
      <c r="H62" s="45">
        <v>1</v>
      </c>
      <c r="I62" s="55" t="s">
        <v>164</v>
      </c>
      <c r="J62" s="25">
        <v>1975</v>
      </c>
      <c r="K62" s="55">
        <v>3655.6</v>
      </c>
      <c r="L62" s="38">
        <f t="shared" ca="1" si="1"/>
        <v>128073.09600008558</v>
      </c>
      <c r="M62" s="38">
        <f t="shared" ca="1" si="3"/>
        <v>132767.4780000858</v>
      </c>
      <c r="N62" s="39">
        <f t="shared" ca="1" si="4"/>
        <v>50.451641640032605</v>
      </c>
      <c r="P62" s="55">
        <v>3387</v>
      </c>
      <c r="Q62" s="55">
        <v>23487.999999992298</v>
      </c>
    </row>
    <row r="63" spans="1:17" x14ac:dyDescent="0.3">
      <c r="H63" s="45">
        <v>1</v>
      </c>
      <c r="I63" s="55" t="s">
        <v>174</v>
      </c>
      <c r="J63" s="25">
        <v>1975</v>
      </c>
      <c r="K63" s="55">
        <v>3668.9</v>
      </c>
      <c r="L63" s="38">
        <f t="shared" ca="1" si="1"/>
        <v>137461.86000008602</v>
      </c>
      <c r="M63" s="38">
        <f t="shared" ca="1" si="3"/>
        <v>139640.87700005202</v>
      </c>
      <c r="N63" s="39">
        <f t="shared" ca="1" si="4"/>
        <v>74.009664810027573</v>
      </c>
      <c r="P63" s="55">
        <v>3387.5</v>
      </c>
      <c r="Q63" s="55">
        <v>23586.9999999879</v>
      </c>
    </row>
    <row r="64" spans="1:17" x14ac:dyDescent="0.3">
      <c r="H64" s="45">
        <v>1</v>
      </c>
      <c r="I64" s="55" t="s">
        <v>175</v>
      </c>
      <c r="J64" s="25">
        <v>1975</v>
      </c>
      <c r="K64" s="55">
        <v>3674.81</v>
      </c>
      <c r="L64" s="38">
        <f t="shared" ca="1" si="1"/>
        <v>141819.89400001802</v>
      </c>
      <c r="M64" s="38">
        <f t="shared" ca="1" si="3"/>
        <v>140743.28999997396</v>
      </c>
      <c r="N64" s="39">
        <f t="shared" ca="1" si="4"/>
        <v>74.593943699986212</v>
      </c>
      <c r="P64" s="55">
        <v>3388</v>
      </c>
      <c r="Q64" s="55">
        <v>23686.000000008298</v>
      </c>
    </row>
    <row r="65" spans="8:17" x14ac:dyDescent="0.3">
      <c r="H65" s="45">
        <v>1</v>
      </c>
      <c r="I65" s="55" t="s">
        <v>176</v>
      </c>
      <c r="J65" s="25">
        <v>1975</v>
      </c>
      <c r="K65" s="55">
        <v>3671.89</v>
      </c>
      <c r="L65" s="38">
        <f t="shared" ca="1" si="1"/>
        <v>139666.6859999299</v>
      </c>
      <c r="M65" s="38">
        <f t="shared" ca="1" si="3"/>
        <v>138254.56499999529</v>
      </c>
      <c r="N65" s="39">
        <f t="shared" ca="1" si="4"/>
        <v>85.717830299997075</v>
      </c>
      <c r="P65" s="55">
        <v>3388.5</v>
      </c>
      <c r="Q65" s="55">
        <v>23785.0000000039</v>
      </c>
    </row>
    <row r="66" spans="8:17" x14ac:dyDescent="0.3">
      <c r="H66" s="45">
        <v>1</v>
      </c>
      <c r="I66" s="55" t="s">
        <v>177</v>
      </c>
      <c r="J66" s="25">
        <v>1975</v>
      </c>
      <c r="K66" s="55">
        <v>3668.06</v>
      </c>
      <c r="L66" s="38">
        <f t="shared" ca="1" si="1"/>
        <v>136842.44400006067</v>
      </c>
      <c r="M66" s="38">
        <f t="shared" ca="1" si="3"/>
        <v>136293.08100003842</v>
      </c>
      <c r="N66" s="39">
        <f t="shared" ca="1" si="4"/>
        <v>65.420678880018443</v>
      </c>
      <c r="P66" s="55">
        <v>3389</v>
      </c>
      <c r="Q66" s="55">
        <v>23883.9999999996</v>
      </c>
    </row>
    <row r="67" spans="8:17" x14ac:dyDescent="0.3">
      <c r="H67" s="45">
        <v>1</v>
      </c>
      <c r="I67" s="55" t="s">
        <v>178</v>
      </c>
      <c r="J67" s="25">
        <v>1975</v>
      </c>
      <c r="K67" s="55">
        <v>3666.57</v>
      </c>
      <c r="L67" s="38">
        <f t="shared" ca="1" si="1"/>
        <v>135743.71800001618</v>
      </c>
      <c r="M67" s="38">
        <f t="shared" ca="1" si="3"/>
        <v>135957.56400002493</v>
      </c>
      <c r="N67" s="39">
        <f t="shared" ca="1" si="4"/>
        <v>32.629815360005985</v>
      </c>
      <c r="P67" s="55">
        <v>3389.5</v>
      </c>
      <c r="Q67" s="55">
        <v>23982.999999995202</v>
      </c>
    </row>
    <row r="68" spans="8:17" x14ac:dyDescent="0.3">
      <c r="H68" s="45">
        <v>1</v>
      </c>
      <c r="I68" s="55" t="s">
        <v>179</v>
      </c>
      <c r="J68" s="25">
        <v>1975</v>
      </c>
      <c r="K68" s="55">
        <v>3667.15</v>
      </c>
      <c r="L68" s="38">
        <f t="shared" ca="1" si="1"/>
        <v>136171.41000003368</v>
      </c>
      <c r="M68" s="38">
        <f t="shared" ca="1" si="3"/>
        <v>136440.56100004446</v>
      </c>
      <c r="N68" s="39">
        <f t="shared" ca="1" si="4"/>
        <v>35.47454586001156</v>
      </c>
      <c r="P68" s="55">
        <v>3390</v>
      </c>
      <c r="Q68" s="55">
        <v>24081.999999990901</v>
      </c>
    </row>
    <row r="69" spans="8:17" x14ac:dyDescent="0.3">
      <c r="H69" s="45">
        <v>1</v>
      </c>
      <c r="I69" s="55" t="s">
        <v>180</v>
      </c>
      <c r="J69" s="25">
        <v>1975</v>
      </c>
      <c r="K69" s="55">
        <v>3667.88</v>
      </c>
      <c r="L69" s="38">
        <f t="shared" ca="1" si="1"/>
        <v>136709.71200005524</v>
      </c>
      <c r="M69" s="38">
        <f t="shared" ca="1" si="3"/>
        <v>136300.45500003872</v>
      </c>
      <c r="N69" s="39">
        <f t="shared" ca="1" si="4"/>
        <v>34.075113750009685</v>
      </c>
      <c r="P69" s="55">
        <v>3390.5</v>
      </c>
      <c r="Q69" s="55">
        <v>24181.000000011201</v>
      </c>
    </row>
    <row r="70" spans="8:17" x14ac:dyDescent="0.3">
      <c r="H70" s="45">
        <v>1</v>
      </c>
      <c r="I70" s="55" t="s">
        <v>170</v>
      </c>
      <c r="J70" s="25">
        <v>1976</v>
      </c>
      <c r="K70" s="55">
        <v>3666.77</v>
      </c>
      <c r="L70" s="38">
        <f t="shared" ca="1" si="1"/>
        <v>135891.19800002221</v>
      </c>
      <c r="M70" s="38">
        <f t="shared" ca="1" si="3"/>
        <v>135397.14000000176</v>
      </c>
      <c r="N70" s="39">
        <f t="shared" ca="1" si="4"/>
        <v>21.663542400000281</v>
      </c>
      <c r="P70" s="55">
        <v>3391</v>
      </c>
      <c r="Q70" s="55">
        <v>24280.000000006901</v>
      </c>
    </row>
    <row r="71" spans="8:17" x14ac:dyDescent="0.3">
      <c r="H71" s="45">
        <v>1</v>
      </c>
      <c r="I71" s="55" t="s">
        <v>171</v>
      </c>
      <c r="J71" s="25">
        <v>1976</v>
      </c>
      <c r="K71" s="55">
        <v>3665.43</v>
      </c>
      <c r="L71" s="38">
        <f t="shared" ca="1" si="1"/>
        <v>134903.08199998131</v>
      </c>
      <c r="M71" s="38">
        <f t="shared" ca="1" si="3"/>
        <v>134633.9309999703</v>
      </c>
      <c r="N71" s="39">
        <f t="shared" ca="1" si="4"/>
        <v>9.4243751699979228</v>
      </c>
      <c r="P71" s="55">
        <v>3391.5</v>
      </c>
      <c r="Q71" s="55">
        <v>24379.000000002499</v>
      </c>
    </row>
    <row r="72" spans="8:17" x14ac:dyDescent="0.3">
      <c r="H72" s="45">
        <v>1</v>
      </c>
      <c r="I72" s="55" t="s">
        <v>172</v>
      </c>
      <c r="J72" s="25">
        <v>1976</v>
      </c>
      <c r="K72" s="55">
        <v>3664.7</v>
      </c>
      <c r="L72" s="38">
        <f t="shared" ca="1" si="1"/>
        <v>134364.77999995928</v>
      </c>
      <c r="M72" s="38">
        <f t="shared" ca="1" si="3"/>
        <v>134169.36899995129</v>
      </c>
      <c r="N72" s="39">
        <f t="shared" ca="1" si="4"/>
        <v>30.858954869988796</v>
      </c>
      <c r="P72" s="55">
        <v>3392</v>
      </c>
      <c r="Q72" s="55">
        <v>24477.999999998199</v>
      </c>
    </row>
    <row r="73" spans="8:17" x14ac:dyDescent="0.3">
      <c r="H73" s="45">
        <v>1</v>
      </c>
      <c r="I73" s="55" t="s">
        <v>173</v>
      </c>
      <c r="J73" s="25">
        <v>1976</v>
      </c>
      <c r="K73" s="55">
        <v>3664.17</v>
      </c>
      <c r="L73" s="38">
        <f t="shared" ca="1" si="1"/>
        <v>133973.95799994329</v>
      </c>
      <c r="M73" s="38">
        <f t="shared" ca="1" si="3"/>
        <v>135297.59099999745</v>
      </c>
      <c r="N73" s="39">
        <f t="shared" ca="1" si="4"/>
        <v>44.648205029999161</v>
      </c>
      <c r="P73" s="55">
        <v>3392.5</v>
      </c>
      <c r="Q73" s="55">
        <v>24576.999999993801</v>
      </c>
    </row>
    <row r="74" spans="8:17" x14ac:dyDescent="0.3">
      <c r="H74" s="45">
        <v>1</v>
      </c>
      <c r="I74" s="55" t="s">
        <v>164</v>
      </c>
      <c r="J74" s="25">
        <v>1976</v>
      </c>
      <c r="K74" s="55">
        <v>3667.76</v>
      </c>
      <c r="L74" s="38">
        <f t="shared" ref="L74:L137" ca="1" si="5">FORECAST(K74,OFFSET($Q$28:$Q$712,MATCH(K74,$P$28:$P$712,1)-1,0,2), OFFSET($P$28:$P$712,MATCH(K74,$P$28:$P$712,1)-1,0,2))</f>
        <v>136621.22400005162</v>
      </c>
      <c r="M74" s="38">
        <f t="shared" ca="1" si="3"/>
        <v>138243.5039999946</v>
      </c>
      <c r="N74" s="39">
        <f t="shared" ca="1" si="4"/>
        <v>52.532531519997953</v>
      </c>
      <c r="P74" s="55">
        <v>3393</v>
      </c>
      <c r="Q74" s="55">
        <v>24675.999999989501</v>
      </c>
    </row>
    <row r="75" spans="8:17" x14ac:dyDescent="0.3">
      <c r="H75" s="45">
        <v>1</v>
      </c>
      <c r="I75" s="55" t="s">
        <v>174</v>
      </c>
      <c r="J75" s="25">
        <v>1976</v>
      </c>
      <c r="K75" s="55">
        <v>3672.16</v>
      </c>
      <c r="L75" s="38">
        <f t="shared" ca="1" si="5"/>
        <v>139865.78399993759</v>
      </c>
      <c r="M75" s="38">
        <f t="shared" ref="M75:M138" ca="1" si="6">(L75+L76)/2</f>
        <v>139213.18499993812</v>
      </c>
      <c r="N75" s="39">
        <f t="shared" ref="N75:N138" ca="1" si="7">VLOOKUP(I75,$P$10:$Q$21,2,FALSE)*M75/1000</f>
        <v>73.782988049967216</v>
      </c>
      <c r="P75" s="55">
        <v>3393.5</v>
      </c>
      <c r="Q75" s="55">
        <v>24775.000000009801</v>
      </c>
    </row>
    <row r="76" spans="8:17" x14ac:dyDescent="0.3">
      <c r="H76" s="45">
        <v>1</v>
      </c>
      <c r="I76" s="55" t="s">
        <v>175</v>
      </c>
      <c r="J76" s="25">
        <v>1976</v>
      </c>
      <c r="K76" s="55">
        <v>3670.39</v>
      </c>
      <c r="L76" s="38">
        <f t="shared" ca="1" si="5"/>
        <v>138560.58599993866</v>
      </c>
      <c r="M76" s="38">
        <f t="shared" ca="1" si="6"/>
        <v>137472.92099999054</v>
      </c>
      <c r="N76" s="39">
        <f t="shared" ca="1" si="7"/>
        <v>72.860648129994999</v>
      </c>
      <c r="P76" s="55">
        <v>3394</v>
      </c>
      <c r="Q76" s="55">
        <v>24874.000000054901</v>
      </c>
    </row>
    <row r="77" spans="8:17" x14ac:dyDescent="0.3">
      <c r="H77" s="45">
        <v>1</v>
      </c>
      <c r="I77" s="55" t="s">
        <v>176</v>
      </c>
      <c r="J77" s="25">
        <v>1976</v>
      </c>
      <c r="K77" s="55">
        <v>3667.44</v>
      </c>
      <c r="L77" s="38">
        <f t="shared" ca="1" si="5"/>
        <v>136385.25600004243</v>
      </c>
      <c r="M77" s="38">
        <f t="shared" ca="1" si="6"/>
        <v>135116.92799999029</v>
      </c>
      <c r="N77" s="39">
        <f t="shared" ca="1" si="7"/>
        <v>83.772495359993982</v>
      </c>
      <c r="P77" s="55">
        <v>3394.5</v>
      </c>
      <c r="Q77" s="55">
        <v>24973.000000100001</v>
      </c>
    </row>
    <row r="78" spans="8:17" x14ac:dyDescent="0.3">
      <c r="H78" s="45">
        <v>1</v>
      </c>
      <c r="I78" s="55" t="s">
        <v>177</v>
      </c>
      <c r="J78" s="25">
        <v>1976</v>
      </c>
      <c r="K78" s="55">
        <v>3664</v>
      </c>
      <c r="L78" s="38">
        <f t="shared" ca="1" si="5"/>
        <v>133848.59999993816</v>
      </c>
      <c r="M78" s="38">
        <f t="shared" ca="1" si="6"/>
        <v>132830.98800002015</v>
      </c>
      <c r="N78" s="39">
        <f t="shared" ca="1" si="7"/>
        <v>63.758874240009668</v>
      </c>
      <c r="P78" s="55">
        <v>3395</v>
      </c>
      <c r="Q78" s="55">
        <v>25071.999999897998</v>
      </c>
    </row>
    <row r="79" spans="8:17" x14ac:dyDescent="0.3">
      <c r="H79" s="45">
        <v>1</v>
      </c>
      <c r="I79" s="55" t="s">
        <v>178</v>
      </c>
      <c r="J79" s="25">
        <v>1976</v>
      </c>
      <c r="K79" s="55">
        <v>3661.24</v>
      </c>
      <c r="L79" s="38">
        <f t="shared" ca="1" si="5"/>
        <v>131813.37600010214</v>
      </c>
      <c r="M79" s="38">
        <f t="shared" ca="1" si="6"/>
        <v>130678.61370002851</v>
      </c>
      <c r="N79" s="39">
        <f t="shared" ca="1" si="7"/>
        <v>31.362867288006839</v>
      </c>
      <c r="P79" s="55">
        <v>3395.5</v>
      </c>
      <c r="Q79" s="55">
        <v>25170.999999943</v>
      </c>
    </row>
    <row r="80" spans="8:17" x14ac:dyDescent="0.3">
      <c r="H80" s="45">
        <v>1</v>
      </c>
      <c r="I80" s="55" t="s">
        <v>179</v>
      </c>
      <c r="J80" s="25">
        <v>1976</v>
      </c>
      <c r="K80" s="55">
        <v>3657.89</v>
      </c>
      <c r="L80" s="38">
        <f t="shared" ca="1" si="5"/>
        <v>129543.85139995487</v>
      </c>
      <c r="M80" s="38">
        <f t="shared" ca="1" si="6"/>
        <v>128715.34789998853</v>
      </c>
      <c r="N80" s="39">
        <f t="shared" ca="1" si="7"/>
        <v>33.465990453997016</v>
      </c>
      <c r="P80" s="55">
        <v>3396</v>
      </c>
      <c r="Q80" s="55">
        <v>25269.9999999881</v>
      </c>
    </row>
    <row r="81" spans="8:17" x14ac:dyDescent="0.3">
      <c r="H81" s="45">
        <v>1</v>
      </c>
      <c r="I81" s="55" t="s">
        <v>180</v>
      </c>
      <c r="J81" s="25">
        <v>1976</v>
      </c>
      <c r="K81" s="55">
        <v>3655.31</v>
      </c>
      <c r="L81" s="38">
        <f t="shared" ca="1" si="5"/>
        <v>127886.84440002218</v>
      </c>
      <c r="M81" s="38">
        <f t="shared" ca="1" si="6"/>
        <v>126753.27360000624</v>
      </c>
      <c r="N81" s="39">
        <f t="shared" ca="1" si="7"/>
        <v>31.68831840000156</v>
      </c>
      <c r="P81" s="55">
        <v>3396.5</v>
      </c>
      <c r="Q81" s="55">
        <v>25369.0000000332</v>
      </c>
    </row>
    <row r="82" spans="8:17" x14ac:dyDescent="0.3">
      <c r="H82" s="45">
        <v>1</v>
      </c>
      <c r="I82" s="55" t="s">
        <v>170</v>
      </c>
      <c r="J82" s="25">
        <v>1977</v>
      </c>
      <c r="K82" s="55">
        <v>3651.78</v>
      </c>
      <c r="L82" s="38">
        <f t="shared" ca="1" si="5"/>
        <v>125619.70279999031</v>
      </c>
      <c r="M82" s="38">
        <f t="shared" ca="1" si="6"/>
        <v>125539.42030004715</v>
      </c>
      <c r="N82" s="39">
        <f t="shared" ca="1" si="7"/>
        <v>20.086307248007543</v>
      </c>
      <c r="P82" s="55">
        <v>3397</v>
      </c>
      <c r="Q82" s="55">
        <v>25468.000000078198</v>
      </c>
    </row>
    <row r="83" spans="8:17" x14ac:dyDescent="0.3">
      <c r="H83" s="45">
        <v>1</v>
      </c>
      <c r="I83" s="55" t="s">
        <v>171</v>
      </c>
      <c r="J83" s="25">
        <v>1977</v>
      </c>
      <c r="K83" s="55">
        <v>3651.53</v>
      </c>
      <c r="L83" s="38">
        <f t="shared" ca="1" si="5"/>
        <v>125459.13780010398</v>
      </c>
      <c r="M83" s="38">
        <f t="shared" ca="1" si="6"/>
        <v>125353.16790006356</v>
      </c>
      <c r="N83" s="39">
        <f t="shared" ca="1" si="7"/>
        <v>8.7747217530044512</v>
      </c>
      <c r="P83" s="55">
        <v>3397.5</v>
      </c>
      <c r="Q83" s="55">
        <v>25567.000000123298</v>
      </c>
    </row>
    <row r="84" spans="8:17" x14ac:dyDescent="0.3">
      <c r="H84" s="45">
        <v>1</v>
      </c>
      <c r="I84" s="55" t="s">
        <v>172</v>
      </c>
      <c r="J84" s="25">
        <v>1977</v>
      </c>
      <c r="K84" s="55">
        <v>3651.2</v>
      </c>
      <c r="L84" s="38">
        <f t="shared" ca="1" si="5"/>
        <v>125247.19800002314</v>
      </c>
      <c r="M84" s="38">
        <f t="shared" ca="1" si="6"/>
        <v>125706.40590003738</v>
      </c>
      <c r="N84" s="39">
        <f t="shared" ca="1" si="7"/>
        <v>28.912473357008601</v>
      </c>
      <c r="P84" s="55">
        <v>3398</v>
      </c>
      <c r="Q84" s="55">
        <v>25665.9999999213</v>
      </c>
    </row>
    <row r="85" spans="8:17" x14ac:dyDescent="0.3">
      <c r="H85" s="45">
        <v>1</v>
      </c>
      <c r="I85" s="55" t="s">
        <v>173</v>
      </c>
      <c r="J85" s="25">
        <v>1977</v>
      </c>
      <c r="K85" s="55">
        <v>3652.63</v>
      </c>
      <c r="L85" s="38">
        <f t="shared" ca="1" si="5"/>
        <v>126165.61380005162</v>
      </c>
      <c r="M85" s="38">
        <f t="shared" ca="1" si="6"/>
        <v>126692.25929999934</v>
      </c>
      <c r="N85" s="39">
        <f t="shared" ca="1" si="7"/>
        <v>41.808445568999787</v>
      </c>
      <c r="P85" s="55">
        <v>3398.5</v>
      </c>
      <c r="Q85" s="55">
        <v>25764.9999999664</v>
      </c>
    </row>
    <row r="86" spans="8:17" x14ac:dyDescent="0.3">
      <c r="H86" s="45">
        <v>1</v>
      </c>
      <c r="I86" s="55" t="s">
        <v>164</v>
      </c>
      <c r="J86" s="25">
        <v>1977</v>
      </c>
      <c r="K86" s="55">
        <v>3654.27</v>
      </c>
      <c r="L86" s="38">
        <f t="shared" ca="1" si="5"/>
        <v>127218.90479994705</v>
      </c>
      <c r="M86" s="38">
        <f t="shared" ca="1" si="6"/>
        <v>127019.80689996481</v>
      </c>
      <c r="N86" s="39">
        <f t="shared" ca="1" si="7"/>
        <v>48.267526621986633</v>
      </c>
      <c r="P86" s="55">
        <v>3399</v>
      </c>
      <c r="Q86" s="55">
        <v>25864.000000011401</v>
      </c>
    </row>
    <row r="87" spans="8:17" x14ac:dyDescent="0.3">
      <c r="H87" s="45">
        <v>1</v>
      </c>
      <c r="I87" s="55" t="s">
        <v>174</v>
      </c>
      <c r="J87" s="25">
        <v>1977</v>
      </c>
      <c r="K87" s="55">
        <v>3653.65</v>
      </c>
      <c r="L87" s="38">
        <f t="shared" ca="1" si="5"/>
        <v>126820.70899998257</v>
      </c>
      <c r="M87" s="38">
        <f t="shared" ca="1" si="6"/>
        <v>125443.08270001016</v>
      </c>
      <c r="N87" s="39">
        <f t="shared" ca="1" si="7"/>
        <v>66.484833831005375</v>
      </c>
      <c r="P87" s="55">
        <v>3399.5</v>
      </c>
      <c r="Q87" s="55">
        <v>25963.000000056501</v>
      </c>
    </row>
    <row r="88" spans="8:17" x14ac:dyDescent="0.3">
      <c r="H88" s="45">
        <v>1</v>
      </c>
      <c r="I88" s="55" t="s">
        <v>175</v>
      </c>
      <c r="J88" s="25">
        <v>1977</v>
      </c>
      <c r="K88" s="55">
        <v>3649.36</v>
      </c>
      <c r="L88" s="38">
        <f t="shared" ca="1" si="5"/>
        <v>124065.45640003774</v>
      </c>
      <c r="M88" s="38">
        <f t="shared" ca="1" si="6"/>
        <v>121856.1158000275</v>
      </c>
      <c r="N88" s="39">
        <f t="shared" ca="1" si="7"/>
        <v>64.583741374014579</v>
      </c>
      <c r="P88" s="55">
        <v>3400</v>
      </c>
      <c r="Q88" s="55">
        <v>26062.000000101601</v>
      </c>
    </row>
    <row r="89" spans="8:17" x14ac:dyDescent="0.3">
      <c r="H89" s="45">
        <v>1</v>
      </c>
      <c r="I89" s="55" t="s">
        <v>176</v>
      </c>
      <c r="J89" s="25">
        <v>1977</v>
      </c>
      <c r="K89" s="55">
        <v>3642.48</v>
      </c>
      <c r="L89" s="38">
        <f t="shared" ca="1" si="5"/>
        <v>119646.77520001726</v>
      </c>
      <c r="M89" s="38">
        <f t="shared" ca="1" si="6"/>
        <v>117850.07359998673</v>
      </c>
      <c r="N89" s="39">
        <f t="shared" ca="1" si="7"/>
        <v>73.067045631991775</v>
      </c>
      <c r="P89" s="55">
        <v>3400.5</v>
      </c>
      <c r="Q89" s="55">
        <v>26161.570000106902</v>
      </c>
    </row>
    <row r="90" spans="8:17" x14ac:dyDescent="0.3">
      <c r="H90" s="45">
        <v>1</v>
      </c>
      <c r="I90" s="55" t="s">
        <v>177</v>
      </c>
      <c r="J90" s="25">
        <v>1977</v>
      </c>
      <c r="K90" s="55">
        <v>3636.7</v>
      </c>
      <c r="L90" s="38">
        <f t="shared" ca="1" si="5"/>
        <v>116053.3719999562</v>
      </c>
      <c r="M90" s="38">
        <f t="shared" ca="1" si="6"/>
        <v>115735.09049995802</v>
      </c>
      <c r="N90" s="39">
        <f t="shared" ca="1" si="7"/>
        <v>55.552843439979853</v>
      </c>
      <c r="P90" s="55">
        <v>3401</v>
      </c>
      <c r="Q90" s="55">
        <v>26261.1499999728</v>
      </c>
    </row>
    <row r="91" spans="8:17" x14ac:dyDescent="0.3">
      <c r="H91" s="45">
        <v>1</v>
      </c>
      <c r="I91" s="55" t="s">
        <v>178</v>
      </c>
      <c r="J91" s="25">
        <v>1977</v>
      </c>
      <c r="K91" s="55">
        <v>3635.65</v>
      </c>
      <c r="L91" s="38">
        <f t="shared" ca="1" si="5"/>
        <v>115416.80899995985</v>
      </c>
      <c r="M91" s="38">
        <f t="shared" ca="1" si="6"/>
        <v>115104.59009996441</v>
      </c>
      <c r="N91" s="39">
        <f t="shared" ca="1" si="7"/>
        <v>27.625101623991458</v>
      </c>
      <c r="P91" s="55">
        <v>3401.5</v>
      </c>
      <c r="Q91" s="55">
        <v>26360.719999978199</v>
      </c>
    </row>
    <row r="92" spans="8:17" x14ac:dyDescent="0.3">
      <c r="H92" s="45">
        <v>1</v>
      </c>
      <c r="I92" s="55" t="s">
        <v>179</v>
      </c>
      <c r="J92" s="25">
        <v>1977</v>
      </c>
      <c r="K92" s="55">
        <v>3634.62</v>
      </c>
      <c r="L92" s="38">
        <f t="shared" ca="1" si="5"/>
        <v>114792.37119996897</v>
      </c>
      <c r="M92" s="38">
        <f t="shared" ca="1" si="6"/>
        <v>113407.09159996151</v>
      </c>
      <c r="N92" s="39">
        <f t="shared" ca="1" si="7"/>
        <v>29.485843815989991</v>
      </c>
      <c r="P92" s="55">
        <v>3402</v>
      </c>
      <c r="Q92" s="55">
        <v>26460.3000000912</v>
      </c>
    </row>
    <row r="93" spans="8:17" x14ac:dyDescent="0.3">
      <c r="H93" s="45">
        <v>1</v>
      </c>
      <c r="I93" s="55" t="s">
        <v>180</v>
      </c>
      <c r="J93" s="25">
        <v>1977</v>
      </c>
      <c r="K93" s="55">
        <v>3630.05</v>
      </c>
      <c r="L93" s="38">
        <f t="shared" ca="1" si="5"/>
        <v>112021.81199995405</v>
      </c>
      <c r="M93" s="38">
        <f t="shared" ca="1" si="6"/>
        <v>110497.09340000164</v>
      </c>
      <c r="N93" s="39">
        <f t="shared" ca="1" si="7"/>
        <v>27.624273350000411</v>
      </c>
      <c r="P93" s="55">
        <v>3402.5</v>
      </c>
      <c r="Q93" s="55">
        <v>26559.870000096598</v>
      </c>
    </row>
    <row r="94" spans="8:17" x14ac:dyDescent="0.3">
      <c r="H94" s="45">
        <v>1</v>
      </c>
      <c r="I94" s="55" t="s">
        <v>170</v>
      </c>
      <c r="J94" s="25">
        <v>1978</v>
      </c>
      <c r="K94" s="55">
        <v>3625.02</v>
      </c>
      <c r="L94" s="38">
        <f t="shared" ca="1" si="5"/>
        <v>108972.37480004923</v>
      </c>
      <c r="M94" s="38">
        <f t="shared" ca="1" si="6"/>
        <v>108272.15470001916</v>
      </c>
      <c r="N94" s="39">
        <f t="shared" ca="1" si="7"/>
        <v>17.323544752003066</v>
      </c>
      <c r="P94" s="55">
        <v>3403</v>
      </c>
      <c r="Q94" s="55">
        <v>26659.4499999625</v>
      </c>
    </row>
    <row r="95" spans="8:17" x14ac:dyDescent="0.3">
      <c r="H95" s="45">
        <v>1</v>
      </c>
      <c r="I95" s="55" t="s">
        <v>171</v>
      </c>
      <c r="J95" s="25">
        <v>1978</v>
      </c>
      <c r="K95" s="55">
        <v>3622.71</v>
      </c>
      <c r="L95" s="38">
        <f t="shared" ca="1" si="5"/>
        <v>107571.93459998909</v>
      </c>
      <c r="M95" s="38">
        <f t="shared" ca="1" si="6"/>
        <v>107565.87199998577</v>
      </c>
      <c r="N95" s="39">
        <f t="shared" ca="1" si="7"/>
        <v>7.5296110399990051</v>
      </c>
      <c r="P95" s="55">
        <v>3403.5</v>
      </c>
      <c r="Q95" s="55">
        <v>26759.019999967801</v>
      </c>
    </row>
    <row r="96" spans="8:17" x14ac:dyDescent="0.3">
      <c r="H96" s="45">
        <v>1</v>
      </c>
      <c r="I96" s="55" t="s">
        <v>172</v>
      </c>
      <c r="J96" s="25">
        <v>1978</v>
      </c>
      <c r="K96" s="55">
        <v>3622.69</v>
      </c>
      <c r="L96" s="38">
        <f t="shared" ca="1" si="5"/>
        <v>107559.80939998245</v>
      </c>
      <c r="M96" s="38">
        <f t="shared" ca="1" si="6"/>
        <v>108820.81020000693</v>
      </c>
      <c r="N96" s="39">
        <f t="shared" ca="1" si="7"/>
        <v>25.028786346001596</v>
      </c>
      <c r="P96" s="55">
        <v>3404</v>
      </c>
      <c r="Q96" s="55">
        <v>26858.6000000809</v>
      </c>
    </row>
    <row r="97" spans="8:17" x14ac:dyDescent="0.3">
      <c r="H97" s="45">
        <v>1</v>
      </c>
      <c r="I97" s="55" t="s">
        <v>173</v>
      </c>
      <c r="J97" s="25">
        <v>1978</v>
      </c>
      <c r="K97" s="55">
        <v>3626.85</v>
      </c>
      <c r="L97" s="38">
        <f t="shared" ca="1" si="5"/>
        <v>110081.81100003142</v>
      </c>
      <c r="M97" s="38">
        <f t="shared" ca="1" si="6"/>
        <v>112740.21609999053</v>
      </c>
      <c r="N97" s="39">
        <f t="shared" ca="1" si="7"/>
        <v>37.204271312996873</v>
      </c>
      <c r="P97" s="55">
        <v>3404.5</v>
      </c>
      <c r="Q97" s="55">
        <v>26958.1700000862</v>
      </c>
    </row>
    <row r="98" spans="8:17" x14ac:dyDescent="0.3">
      <c r="H98" s="45">
        <v>1</v>
      </c>
      <c r="I98" s="55" t="s">
        <v>164</v>
      </c>
      <c r="J98" s="25">
        <v>1978</v>
      </c>
      <c r="K98" s="55">
        <v>3635.62</v>
      </c>
      <c r="L98" s="38">
        <f t="shared" ca="1" si="5"/>
        <v>115398.62119994964</v>
      </c>
      <c r="M98" s="38">
        <f t="shared" ca="1" si="6"/>
        <v>119825.16509998403</v>
      </c>
      <c r="N98" s="39">
        <f t="shared" ca="1" si="7"/>
        <v>45.533562737993933</v>
      </c>
      <c r="P98" s="55">
        <v>3405</v>
      </c>
      <c r="Q98" s="55">
        <v>27057.749999952099</v>
      </c>
    </row>
    <row r="99" spans="8:17" x14ac:dyDescent="0.3">
      <c r="H99" s="45">
        <v>1</v>
      </c>
      <c r="I99" s="55" t="s">
        <v>174</v>
      </c>
      <c r="J99" s="25">
        <v>1978</v>
      </c>
      <c r="K99" s="55">
        <v>3649.65</v>
      </c>
      <c r="L99" s="38">
        <f t="shared" ca="1" si="5"/>
        <v>124251.70900001843</v>
      </c>
      <c r="M99" s="38">
        <f t="shared" ca="1" si="6"/>
        <v>125099.47929999954</v>
      </c>
      <c r="N99" s="39">
        <f t="shared" ca="1" si="7"/>
        <v>66.302724028999762</v>
      </c>
      <c r="P99" s="55">
        <v>3405.5</v>
      </c>
      <c r="Q99" s="55">
        <v>27157.319999957501</v>
      </c>
    </row>
    <row r="100" spans="8:17" x14ac:dyDescent="0.3">
      <c r="H100" s="45">
        <v>1</v>
      </c>
      <c r="I100" s="55" t="s">
        <v>175</v>
      </c>
      <c r="J100" s="25">
        <v>1978</v>
      </c>
      <c r="K100" s="55">
        <v>3652.29</v>
      </c>
      <c r="L100" s="38">
        <f t="shared" ca="1" si="5"/>
        <v>125947.24959998066</v>
      </c>
      <c r="M100" s="38">
        <f t="shared" ca="1" si="6"/>
        <v>123863.14880002011</v>
      </c>
      <c r="N100" s="39">
        <f t="shared" ca="1" si="7"/>
        <v>65.647468864010662</v>
      </c>
      <c r="P100" s="55">
        <v>3406</v>
      </c>
      <c r="Q100" s="55">
        <v>27256.900000070498</v>
      </c>
    </row>
    <row r="101" spans="8:17" x14ac:dyDescent="0.3">
      <c r="H101" s="45">
        <v>1</v>
      </c>
      <c r="I101" s="55" t="s">
        <v>176</v>
      </c>
      <c r="J101" s="25">
        <v>1978</v>
      </c>
      <c r="K101" s="55">
        <v>3645.8</v>
      </c>
      <c r="L101" s="38">
        <f t="shared" ca="1" si="5"/>
        <v>121779.04800005956</v>
      </c>
      <c r="M101" s="38">
        <f t="shared" ca="1" si="6"/>
        <v>119971.11440001335</v>
      </c>
      <c r="N101" s="39">
        <f t="shared" ca="1" si="7"/>
        <v>74.382090928008267</v>
      </c>
      <c r="P101" s="55">
        <v>3406.5</v>
      </c>
      <c r="Q101" s="55">
        <v>27356.470000075798</v>
      </c>
    </row>
    <row r="102" spans="8:17" x14ac:dyDescent="0.3">
      <c r="H102" s="45">
        <v>1</v>
      </c>
      <c r="I102" s="55" t="s">
        <v>177</v>
      </c>
      <c r="J102" s="25">
        <v>1978</v>
      </c>
      <c r="K102" s="55">
        <v>3640.17</v>
      </c>
      <c r="L102" s="38">
        <f t="shared" ca="1" si="5"/>
        <v>118163.18079996714</v>
      </c>
      <c r="M102" s="38">
        <f t="shared" ca="1" si="6"/>
        <v>117284.08900002891</v>
      </c>
      <c r="N102" s="39">
        <f t="shared" ca="1" si="7"/>
        <v>56.296362720013875</v>
      </c>
      <c r="P102" s="55">
        <v>3407</v>
      </c>
      <c r="Q102" s="55">
        <v>27456.049999941799</v>
      </c>
    </row>
    <row r="103" spans="8:17" x14ac:dyDescent="0.3">
      <c r="H103" s="45">
        <v>1</v>
      </c>
      <c r="I103" s="55" t="s">
        <v>178</v>
      </c>
      <c r="J103" s="25">
        <v>1978</v>
      </c>
      <c r="K103" s="55">
        <v>3637.28</v>
      </c>
      <c r="L103" s="38">
        <f t="shared" ca="1" si="5"/>
        <v>116404.99720009067</v>
      </c>
      <c r="M103" s="38">
        <f t="shared" ca="1" si="6"/>
        <v>116041.24820006895</v>
      </c>
      <c r="N103" s="39">
        <f t="shared" ca="1" si="7"/>
        <v>27.849899568016546</v>
      </c>
      <c r="P103" s="55">
        <v>3407.5</v>
      </c>
      <c r="Q103" s="55">
        <v>27555.619999947099</v>
      </c>
    </row>
    <row r="104" spans="8:17" x14ac:dyDescent="0.3">
      <c r="H104" s="45">
        <v>1</v>
      </c>
      <c r="I104" s="55" t="s">
        <v>179</v>
      </c>
      <c r="J104" s="25">
        <v>1978</v>
      </c>
      <c r="K104" s="55">
        <v>3636.08</v>
      </c>
      <c r="L104" s="38">
        <f t="shared" ca="1" si="5"/>
        <v>115677.49920004723</v>
      </c>
      <c r="M104" s="38">
        <f t="shared" ca="1" si="6"/>
        <v>114692.34249998163</v>
      </c>
      <c r="N104" s="39">
        <f t="shared" ca="1" si="7"/>
        <v>29.820009049995228</v>
      </c>
      <c r="P104" s="55">
        <v>3408</v>
      </c>
      <c r="Q104" s="55">
        <v>27655.2000000601</v>
      </c>
    </row>
    <row r="105" spans="8:17" x14ac:dyDescent="0.3">
      <c r="H105" s="45">
        <v>1</v>
      </c>
      <c r="I105" s="55" t="s">
        <v>180</v>
      </c>
      <c r="J105" s="25">
        <v>1978</v>
      </c>
      <c r="K105" s="55">
        <v>3632.83</v>
      </c>
      <c r="L105" s="38">
        <f t="shared" ca="1" si="5"/>
        <v>113707.18579991604</v>
      </c>
      <c r="M105" s="38">
        <f t="shared" ca="1" si="6"/>
        <v>112497.71709995472</v>
      </c>
      <c r="N105" s="39">
        <f t="shared" ca="1" si="7"/>
        <v>28.124429274988682</v>
      </c>
      <c r="P105" s="55">
        <v>3408.5</v>
      </c>
      <c r="Q105" s="55">
        <v>27754.770000065499</v>
      </c>
    </row>
    <row r="106" spans="8:17" x14ac:dyDescent="0.3">
      <c r="H106" s="45">
        <v>1</v>
      </c>
      <c r="I106" s="55" t="s">
        <v>170</v>
      </c>
      <c r="J106" s="25">
        <v>1979</v>
      </c>
      <c r="K106" s="55">
        <v>3628.84</v>
      </c>
      <c r="L106" s="38">
        <f t="shared" ca="1" si="5"/>
        <v>111288.2483999934</v>
      </c>
      <c r="M106" s="38">
        <f t="shared" ca="1" si="6"/>
        <v>111030.59289999143</v>
      </c>
      <c r="N106" s="39">
        <f t="shared" ca="1" si="7"/>
        <v>17.764894863998631</v>
      </c>
      <c r="P106" s="55">
        <v>3409</v>
      </c>
      <c r="Q106" s="55">
        <v>27854.349999931401</v>
      </c>
    </row>
    <row r="107" spans="8:17" x14ac:dyDescent="0.3">
      <c r="H107" s="45">
        <v>1</v>
      </c>
      <c r="I107" s="55" t="s">
        <v>171</v>
      </c>
      <c r="J107" s="25">
        <v>1979</v>
      </c>
      <c r="K107" s="55">
        <v>3627.99</v>
      </c>
      <c r="L107" s="38">
        <f t="shared" ca="1" si="5"/>
        <v>110772.93739998946</v>
      </c>
      <c r="M107" s="38">
        <f t="shared" ca="1" si="6"/>
        <v>112906.93730003713</v>
      </c>
      <c r="N107" s="39">
        <f t="shared" ca="1" si="7"/>
        <v>7.9034856110025995</v>
      </c>
      <c r="P107" s="55">
        <v>3409.5</v>
      </c>
      <c r="Q107" s="55">
        <v>27953.919999936701</v>
      </c>
    </row>
    <row r="108" spans="8:17" x14ac:dyDescent="0.3">
      <c r="H108" s="45">
        <v>1</v>
      </c>
      <c r="I108" s="55" t="s">
        <v>172</v>
      </c>
      <c r="J108" s="25">
        <v>1979</v>
      </c>
      <c r="K108" s="55">
        <v>3635.03</v>
      </c>
      <c r="L108" s="38">
        <f t="shared" ca="1" si="5"/>
        <v>115040.93720008479</v>
      </c>
      <c r="M108" s="38">
        <f t="shared" ca="1" si="6"/>
        <v>118564.13220005087</v>
      </c>
      <c r="N108" s="39">
        <f t="shared" ca="1" si="7"/>
        <v>27.269750406011699</v>
      </c>
      <c r="P108" s="55">
        <v>3410</v>
      </c>
      <c r="Q108" s="55">
        <v>28053.5000000498</v>
      </c>
    </row>
    <row r="109" spans="8:17" x14ac:dyDescent="0.3">
      <c r="H109" s="45">
        <v>1</v>
      </c>
      <c r="I109" s="55" t="s">
        <v>173</v>
      </c>
      <c r="J109" s="25">
        <v>1979</v>
      </c>
      <c r="K109" s="55">
        <v>3646.28</v>
      </c>
      <c r="L109" s="38">
        <f t="shared" ca="1" si="5"/>
        <v>122087.32720001694</v>
      </c>
      <c r="M109" s="38">
        <f t="shared" ca="1" si="6"/>
        <v>127879.47559997393</v>
      </c>
      <c r="N109" s="39">
        <f t="shared" ca="1" si="7"/>
        <v>42.200226947991396</v>
      </c>
      <c r="P109" s="55">
        <v>3410.5</v>
      </c>
      <c r="Q109" s="55">
        <v>28153.070000055101</v>
      </c>
    </row>
    <row r="110" spans="8:17" x14ac:dyDescent="0.3">
      <c r="H110" s="45">
        <v>1</v>
      </c>
      <c r="I110" s="55" t="s">
        <v>164</v>
      </c>
      <c r="J110" s="25">
        <v>1979</v>
      </c>
      <c r="K110" s="55">
        <v>3663.76</v>
      </c>
      <c r="L110" s="38">
        <f t="shared" ca="1" si="5"/>
        <v>133671.62399993092</v>
      </c>
      <c r="M110" s="38">
        <f t="shared" ca="1" si="6"/>
        <v>139810.67999999179</v>
      </c>
      <c r="N110" s="39">
        <f t="shared" ca="1" si="7"/>
        <v>53.128058399996881</v>
      </c>
      <c r="P110" s="55">
        <v>3411</v>
      </c>
      <c r="Q110" s="55">
        <v>28252.649999920999</v>
      </c>
    </row>
    <row r="111" spans="8:17" x14ac:dyDescent="0.3">
      <c r="H111" s="45">
        <v>1</v>
      </c>
      <c r="I111" s="55" t="s">
        <v>174</v>
      </c>
      <c r="J111" s="25">
        <v>1979</v>
      </c>
      <c r="K111" s="55">
        <v>3680.4</v>
      </c>
      <c r="L111" s="38">
        <f t="shared" ca="1" si="5"/>
        <v>145949.73600005265</v>
      </c>
      <c r="M111" s="38">
        <f t="shared" ca="1" si="6"/>
        <v>147433.16240001889</v>
      </c>
      <c r="N111" s="39">
        <f t="shared" ca="1" si="7"/>
        <v>78.139576072010016</v>
      </c>
      <c r="P111" s="55">
        <v>3411.5</v>
      </c>
      <c r="Q111" s="55">
        <v>28352.219999926401</v>
      </c>
    </row>
    <row r="112" spans="8:17" x14ac:dyDescent="0.3">
      <c r="H112" s="45">
        <v>1</v>
      </c>
      <c r="I112" s="55" t="s">
        <v>175</v>
      </c>
      <c r="J112" s="25">
        <v>1979</v>
      </c>
      <c r="K112" s="55">
        <v>3684.32</v>
      </c>
      <c r="L112" s="38">
        <f t="shared" ca="1" si="5"/>
        <v>148916.58879998513</v>
      </c>
      <c r="M112" s="38">
        <f t="shared" ca="1" si="6"/>
        <v>147580.74910003971</v>
      </c>
      <c r="N112" s="39">
        <f t="shared" ca="1" si="7"/>
        <v>78.217797023021049</v>
      </c>
      <c r="P112" s="55">
        <v>3412</v>
      </c>
      <c r="Q112" s="55">
        <v>28451.800000039399</v>
      </c>
    </row>
    <row r="113" spans="8:17" x14ac:dyDescent="0.3">
      <c r="H113" s="45">
        <v>1</v>
      </c>
      <c r="I113" s="55" t="s">
        <v>176</v>
      </c>
      <c r="J113" s="25">
        <v>1979</v>
      </c>
      <c r="K113" s="55">
        <v>3680.79</v>
      </c>
      <c r="L113" s="38">
        <f t="shared" ca="1" si="5"/>
        <v>146244.9094000943</v>
      </c>
      <c r="M113" s="38">
        <f t="shared" ca="1" si="6"/>
        <v>145245.42470008088</v>
      </c>
      <c r="N113" s="39">
        <f t="shared" ca="1" si="7"/>
        <v>90.052163314050148</v>
      </c>
      <c r="P113" s="55">
        <v>3412.5</v>
      </c>
      <c r="Q113" s="55">
        <v>28551.370000044801</v>
      </c>
    </row>
    <row r="114" spans="8:17" x14ac:dyDescent="0.3">
      <c r="H114" s="45">
        <v>1</v>
      </c>
      <c r="I114" s="55" t="s">
        <v>177</v>
      </c>
      <c r="J114" s="25">
        <v>1979</v>
      </c>
      <c r="K114" s="55">
        <v>3678.1</v>
      </c>
      <c r="L114" s="38">
        <f t="shared" ca="1" si="5"/>
        <v>144245.94000006747</v>
      </c>
      <c r="M114" s="38">
        <f t="shared" ca="1" si="6"/>
        <v>143519.60100006289</v>
      </c>
      <c r="N114" s="39">
        <f t="shared" ca="1" si="7"/>
        <v>68.889408480030184</v>
      </c>
      <c r="P114" s="55">
        <v>3413</v>
      </c>
      <c r="Q114" s="55">
        <v>28650.949999910699</v>
      </c>
    </row>
    <row r="115" spans="8:17" x14ac:dyDescent="0.3">
      <c r="H115" s="45">
        <v>1</v>
      </c>
      <c r="I115" s="55" t="s">
        <v>178</v>
      </c>
      <c r="J115" s="25">
        <v>1979</v>
      </c>
      <c r="K115" s="55">
        <v>3676.13</v>
      </c>
      <c r="L115" s="38">
        <f t="shared" ca="1" si="5"/>
        <v>142793.26200005831</v>
      </c>
      <c r="M115" s="38">
        <f t="shared" ca="1" si="6"/>
        <v>141823.58100001817</v>
      </c>
      <c r="N115" s="39">
        <f t="shared" ca="1" si="7"/>
        <v>34.037659440004361</v>
      </c>
      <c r="P115" s="55">
        <v>3413.5</v>
      </c>
      <c r="Q115" s="55">
        <v>28750.519999916</v>
      </c>
    </row>
    <row r="116" spans="8:17" x14ac:dyDescent="0.3">
      <c r="H116" s="45">
        <v>1</v>
      </c>
      <c r="I116" s="55" t="s">
        <v>179</v>
      </c>
      <c r="J116" s="25">
        <v>1979</v>
      </c>
      <c r="K116" s="55">
        <v>3673.5</v>
      </c>
      <c r="L116" s="38">
        <f t="shared" ca="1" si="5"/>
        <v>140853.89999997802</v>
      </c>
      <c r="M116" s="38">
        <f t="shared" ca="1" si="6"/>
        <v>140551.56599996542</v>
      </c>
      <c r="N116" s="39">
        <f t="shared" ca="1" si="7"/>
        <v>36.543407159991013</v>
      </c>
      <c r="P116" s="55">
        <v>3414</v>
      </c>
      <c r="Q116" s="55">
        <v>28850.100000029099</v>
      </c>
    </row>
    <row r="117" spans="8:17" x14ac:dyDescent="0.3">
      <c r="H117" s="45">
        <v>1</v>
      </c>
      <c r="I117" s="55" t="s">
        <v>180</v>
      </c>
      <c r="J117" s="25">
        <v>1979</v>
      </c>
      <c r="K117" s="55">
        <v>3672.68</v>
      </c>
      <c r="L117" s="38">
        <f t="shared" ca="1" si="5"/>
        <v>140249.23199995281</v>
      </c>
      <c r="M117" s="38">
        <f t="shared" ca="1" si="6"/>
        <v>140378.27699995833</v>
      </c>
      <c r="N117" s="39">
        <f t="shared" ca="1" si="7"/>
        <v>35.094569249989583</v>
      </c>
      <c r="P117" s="55">
        <v>3414.5</v>
      </c>
      <c r="Q117" s="55">
        <v>28949.670000034399</v>
      </c>
    </row>
    <row r="118" spans="8:17" x14ac:dyDescent="0.3">
      <c r="H118" s="45">
        <v>1</v>
      </c>
      <c r="I118" s="55" t="s">
        <v>170</v>
      </c>
      <c r="J118" s="25">
        <v>1980</v>
      </c>
      <c r="K118" s="55">
        <v>3673.03</v>
      </c>
      <c r="L118" s="38">
        <f t="shared" ca="1" si="5"/>
        <v>140507.32199996384</v>
      </c>
      <c r="M118" s="38">
        <f t="shared" ca="1" si="6"/>
        <v>140960.8229999824</v>
      </c>
      <c r="N118" s="39">
        <f t="shared" ca="1" si="7"/>
        <v>22.553731679997185</v>
      </c>
      <c r="P118" s="55">
        <v>3415</v>
      </c>
      <c r="Q118" s="55">
        <v>29049.249999900301</v>
      </c>
    </row>
    <row r="119" spans="8:17" x14ac:dyDescent="0.3">
      <c r="H119" s="45">
        <v>1</v>
      </c>
      <c r="I119" s="55" t="s">
        <v>171</v>
      </c>
      <c r="J119" s="25">
        <v>1980</v>
      </c>
      <c r="K119" s="55">
        <v>3674.26</v>
      </c>
      <c r="L119" s="38">
        <f t="shared" ca="1" si="5"/>
        <v>141414.32400000095</v>
      </c>
      <c r="M119" s="38">
        <f t="shared" ca="1" si="6"/>
        <v>141886.2600000205</v>
      </c>
      <c r="N119" s="39">
        <f t="shared" ca="1" si="7"/>
        <v>9.9320382000014362</v>
      </c>
      <c r="P119" s="55">
        <v>3415.5</v>
      </c>
      <c r="Q119" s="55">
        <v>29148.8199999057</v>
      </c>
    </row>
    <row r="120" spans="8:17" x14ac:dyDescent="0.3">
      <c r="H120" s="45">
        <v>1</v>
      </c>
      <c r="I120" s="55" t="s">
        <v>172</v>
      </c>
      <c r="J120" s="25">
        <v>1980</v>
      </c>
      <c r="K120" s="55">
        <v>3675.54</v>
      </c>
      <c r="L120" s="38">
        <f t="shared" ca="1" si="5"/>
        <v>142358.19600004004</v>
      </c>
      <c r="M120" s="38">
        <f t="shared" ca="1" si="6"/>
        <v>143132.46600007173</v>
      </c>
      <c r="N120" s="39">
        <f t="shared" ca="1" si="7"/>
        <v>32.920467180016502</v>
      </c>
      <c r="P120" s="55">
        <v>3416</v>
      </c>
      <c r="Q120" s="55">
        <v>29248.400000018701</v>
      </c>
    </row>
    <row r="121" spans="8:17" x14ac:dyDescent="0.3">
      <c r="H121" s="45">
        <v>1</v>
      </c>
      <c r="I121" s="55" t="s">
        <v>173</v>
      </c>
      <c r="J121" s="25">
        <v>1980</v>
      </c>
      <c r="K121" s="55">
        <v>3677.64</v>
      </c>
      <c r="L121" s="38">
        <f t="shared" ca="1" si="5"/>
        <v>143906.73600010341</v>
      </c>
      <c r="M121" s="38">
        <f t="shared" ca="1" si="6"/>
        <v>149212.00760006951</v>
      </c>
      <c r="N121" s="39">
        <f t="shared" ca="1" si="7"/>
        <v>49.239962508022941</v>
      </c>
      <c r="P121" s="55">
        <v>3416.5</v>
      </c>
      <c r="Q121" s="55">
        <v>29347.970000024001</v>
      </c>
    </row>
    <row r="122" spans="8:17" x14ac:dyDescent="0.3">
      <c r="H122" s="45">
        <v>1</v>
      </c>
      <c r="I122" s="55" t="s">
        <v>164</v>
      </c>
      <c r="J122" s="25">
        <v>1980</v>
      </c>
      <c r="K122" s="55">
        <v>3691.72</v>
      </c>
      <c r="L122" s="38">
        <f t="shared" ca="1" si="5"/>
        <v>154517.27920003561</v>
      </c>
      <c r="M122" s="38">
        <f t="shared" ca="1" si="6"/>
        <v>157854.19960003626</v>
      </c>
      <c r="N122" s="39">
        <f t="shared" ca="1" si="7"/>
        <v>59.984595848013775</v>
      </c>
      <c r="P122" s="55">
        <v>3417</v>
      </c>
      <c r="Q122" s="55">
        <v>29447.549999890001</v>
      </c>
    </row>
    <row r="123" spans="8:17" x14ac:dyDescent="0.3">
      <c r="H123" s="45">
        <v>1</v>
      </c>
      <c r="I123" s="55" t="s">
        <v>174</v>
      </c>
      <c r="J123" s="25">
        <v>1980</v>
      </c>
      <c r="K123" s="55">
        <v>3700.5</v>
      </c>
      <c r="L123" s="38">
        <f t="shared" ca="1" si="5"/>
        <v>161191.1200000369</v>
      </c>
      <c r="M123" s="38">
        <f t="shared" ca="1" si="6"/>
        <v>159625.22799998405</v>
      </c>
      <c r="N123" s="39">
        <f t="shared" ca="1" si="7"/>
        <v>84.601370839991546</v>
      </c>
      <c r="P123" s="55">
        <v>3417.5</v>
      </c>
      <c r="Q123" s="55">
        <v>29547.119999895302</v>
      </c>
    </row>
    <row r="124" spans="8:17" x14ac:dyDescent="0.3">
      <c r="H124" s="45">
        <v>1</v>
      </c>
      <c r="I124" s="55" t="s">
        <v>175</v>
      </c>
      <c r="J124" s="25">
        <v>1980</v>
      </c>
      <c r="K124" s="55">
        <v>3696.4</v>
      </c>
      <c r="L124" s="38">
        <f t="shared" ca="1" si="5"/>
        <v>158059.33599993121</v>
      </c>
      <c r="M124" s="38">
        <f t="shared" ca="1" si="6"/>
        <v>155819.05960001284</v>
      </c>
      <c r="N124" s="39">
        <f t="shared" ca="1" si="7"/>
        <v>82.584101588006817</v>
      </c>
      <c r="P124" s="55">
        <v>3418</v>
      </c>
      <c r="Q124" s="55">
        <v>29646.700000008299</v>
      </c>
    </row>
    <row r="125" spans="8:17" x14ac:dyDescent="0.3">
      <c r="H125" s="45">
        <v>1</v>
      </c>
      <c r="I125" s="55" t="s">
        <v>176</v>
      </c>
      <c r="J125" s="25">
        <v>1980</v>
      </c>
      <c r="K125" s="55">
        <v>3690.48</v>
      </c>
      <c r="L125" s="38">
        <f t="shared" ca="1" si="5"/>
        <v>153578.78320009448</v>
      </c>
      <c r="M125" s="38">
        <f t="shared" ca="1" si="6"/>
        <v>152557.03700008802</v>
      </c>
      <c r="N125" s="39">
        <f t="shared" ca="1" si="7"/>
        <v>94.58536294005458</v>
      </c>
      <c r="P125" s="55">
        <v>3418.5</v>
      </c>
      <c r="Q125" s="55">
        <v>29746.270000013701</v>
      </c>
    </row>
    <row r="126" spans="8:17" x14ac:dyDescent="0.3">
      <c r="H126" s="45">
        <v>1</v>
      </c>
      <c r="I126" s="55" t="s">
        <v>177</v>
      </c>
      <c r="J126" s="25">
        <v>1980</v>
      </c>
      <c r="K126" s="55">
        <v>3687.78</v>
      </c>
      <c r="L126" s="38">
        <f t="shared" ca="1" si="5"/>
        <v>151535.29080008157</v>
      </c>
      <c r="M126" s="38">
        <f t="shared" ca="1" si="6"/>
        <v>150661.12780002784</v>
      </c>
      <c r="N126" s="39">
        <f t="shared" ca="1" si="7"/>
        <v>72.317341344013357</v>
      </c>
      <c r="P126" s="55">
        <v>3419</v>
      </c>
      <c r="Q126" s="55">
        <v>29845.8499998796</v>
      </c>
    </row>
    <row r="127" spans="8:17" x14ac:dyDescent="0.3">
      <c r="H127" s="45">
        <v>1</v>
      </c>
      <c r="I127" s="55" t="s">
        <v>178</v>
      </c>
      <c r="J127" s="25">
        <v>1980</v>
      </c>
      <c r="K127" s="55">
        <v>3685.47</v>
      </c>
      <c r="L127" s="38">
        <f t="shared" ca="1" si="5"/>
        <v>149786.96479997411</v>
      </c>
      <c r="M127" s="38">
        <f t="shared" ca="1" si="6"/>
        <v>148780.35569996201</v>
      </c>
      <c r="N127" s="39">
        <f t="shared" ca="1" si="7"/>
        <v>35.707285367990877</v>
      </c>
      <c r="P127" s="55">
        <v>3419.5</v>
      </c>
      <c r="Q127" s="55">
        <v>29945.419999885002</v>
      </c>
    </row>
    <row r="128" spans="8:17" x14ac:dyDescent="0.3">
      <c r="H128" s="45">
        <v>1</v>
      </c>
      <c r="I128" s="55" t="s">
        <v>179</v>
      </c>
      <c r="J128" s="25">
        <v>1980</v>
      </c>
      <c r="K128" s="55">
        <v>3682.81</v>
      </c>
      <c r="L128" s="38">
        <f t="shared" ca="1" si="5"/>
        <v>147773.7465999499</v>
      </c>
      <c r="M128" s="38">
        <f t="shared" ca="1" si="6"/>
        <v>147194.75590000092</v>
      </c>
      <c r="N128" s="39">
        <f t="shared" ca="1" si="7"/>
        <v>38.270636534000239</v>
      </c>
      <c r="P128" s="55">
        <v>3420</v>
      </c>
      <c r="Q128" s="55">
        <v>30044.999999997999</v>
      </c>
    </row>
    <row r="129" spans="8:17" x14ac:dyDescent="0.3">
      <c r="H129" s="45">
        <v>1</v>
      </c>
      <c r="I129" s="55" t="s">
        <v>180</v>
      </c>
      <c r="J129" s="25">
        <v>1980</v>
      </c>
      <c r="K129" s="55">
        <v>3681.28</v>
      </c>
      <c r="L129" s="38">
        <f t="shared" ca="1" si="5"/>
        <v>146615.76520005194</v>
      </c>
      <c r="M129" s="38">
        <f t="shared" ca="1" si="6"/>
        <v>145972.84159998293</v>
      </c>
      <c r="N129" s="39">
        <f t="shared" ca="1" si="7"/>
        <v>36.493210399995732</v>
      </c>
      <c r="P129" s="55">
        <v>3420.5</v>
      </c>
      <c r="Q129" s="55">
        <v>30161.350000060698</v>
      </c>
    </row>
    <row r="130" spans="8:17" x14ac:dyDescent="0.3">
      <c r="H130" s="45">
        <v>1</v>
      </c>
      <c r="I130" s="55" t="s">
        <v>170</v>
      </c>
      <c r="J130" s="25">
        <v>1981</v>
      </c>
      <c r="K130" s="55">
        <v>3679.57</v>
      </c>
      <c r="L130" s="38">
        <f t="shared" ca="1" si="5"/>
        <v>145329.91799991392</v>
      </c>
      <c r="M130" s="38">
        <f t="shared" ca="1" si="6"/>
        <v>144784.2419999931</v>
      </c>
      <c r="N130" s="39">
        <f t="shared" ca="1" si="7"/>
        <v>23.165478719998898</v>
      </c>
      <c r="P130" s="55">
        <v>3421</v>
      </c>
      <c r="Q130" s="55">
        <v>30277.700000123401</v>
      </c>
    </row>
    <row r="131" spans="8:17" x14ac:dyDescent="0.3">
      <c r="H131" s="45">
        <v>1</v>
      </c>
      <c r="I131" s="55" t="s">
        <v>171</v>
      </c>
      <c r="J131" s="25">
        <v>1981</v>
      </c>
      <c r="K131" s="55">
        <v>3678.09</v>
      </c>
      <c r="L131" s="38">
        <f t="shared" ca="1" si="5"/>
        <v>144238.56600007229</v>
      </c>
      <c r="M131" s="38">
        <f t="shared" ca="1" si="6"/>
        <v>144113.20800008951</v>
      </c>
      <c r="N131" s="39">
        <f t="shared" ca="1" si="7"/>
        <v>10.087924560006266</v>
      </c>
      <c r="P131" s="55">
        <v>3421.5</v>
      </c>
      <c r="Q131" s="55">
        <v>30394.049999939001</v>
      </c>
    </row>
    <row r="132" spans="8:17" x14ac:dyDescent="0.3">
      <c r="H132" s="45">
        <v>1</v>
      </c>
      <c r="I132" s="55" t="s">
        <v>172</v>
      </c>
      <c r="J132" s="25">
        <v>1981</v>
      </c>
      <c r="K132" s="55">
        <v>3677.75</v>
      </c>
      <c r="L132" s="38">
        <f t="shared" ca="1" si="5"/>
        <v>143987.85000010673</v>
      </c>
      <c r="M132" s="38">
        <f t="shared" ca="1" si="6"/>
        <v>143803.50000009919</v>
      </c>
      <c r="N132" s="39">
        <f t="shared" ca="1" si="7"/>
        <v>33.07480500002282</v>
      </c>
      <c r="P132" s="55">
        <v>3422</v>
      </c>
      <c r="Q132" s="55">
        <v>30510.4000000017</v>
      </c>
    </row>
    <row r="133" spans="8:17" x14ac:dyDescent="0.3">
      <c r="H133" s="45">
        <v>1</v>
      </c>
      <c r="I133" s="55" t="s">
        <v>173</v>
      </c>
      <c r="J133" s="25">
        <v>1981</v>
      </c>
      <c r="K133" s="55">
        <v>3677.25</v>
      </c>
      <c r="L133" s="38">
        <f t="shared" ca="1" si="5"/>
        <v>143619.15000009164</v>
      </c>
      <c r="M133" s="38">
        <f t="shared" ca="1" si="6"/>
        <v>143807.18700009934</v>
      </c>
      <c r="N133" s="39">
        <f t="shared" ca="1" si="7"/>
        <v>47.456371710032784</v>
      </c>
      <c r="P133" s="55">
        <v>3422.5</v>
      </c>
      <c r="Q133" s="55">
        <v>30626.7500000644</v>
      </c>
    </row>
    <row r="134" spans="8:17" x14ac:dyDescent="0.3">
      <c r="H134" s="45">
        <v>1</v>
      </c>
      <c r="I134" s="55" t="s">
        <v>164</v>
      </c>
      <c r="J134" s="25">
        <v>1981</v>
      </c>
      <c r="K134" s="55">
        <v>3677.76</v>
      </c>
      <c r="L134" s="38">
        <f t="shared" ca="1" si="5"/>
        <v>143995.22400010703</v>
      </c>
      <c r="M134" s="38">
        <f t="shared" ca="1" si="6"/>
        <v>145051.94930009753</v>
      </c>
      <c r="N134" s="39">
        <f t="shared" ca="1" si="7"/>
        <v>55.119740734037066</v>
      </c>
      <c r="P134" s="55">
        <v>3423</v>
      </c>
      <c r="Q134" s="55">
        <v>30743.09999988</v>
      </c>
    </row>
    <row r="135" spans="8:17" x14ac:dyDescent="0.3">
      <c r="H135" s="45">
        <v>1</v>
      </c>
      <c r="I135" s="55" t="s">
        <v>174</v>
      </c>
      <c r="J135" s="25">
        <v>1981</v>
      </c>
      <c r="K135" s="55">
        <v>3680.61</v>
      </c>
      <c r="L135" s="38">
        <f t="shared" ca="1" si="5"/>
        <v>146108.67460008804</v>
      </c>
      <c r="M135" s="38">
        <f t="shared" ca="1" si="6"/>
        <v>145063.01030009799</v>
      </c>
      <c r="N135" s="39">
        <f t="shared" ca="1" si="7"/>
        <v>76.88339545905194</v>
      </c>
      <c r="P135" s="55">
        <v>3423.5</v>
      </c>
      <c r="Q135" s="55">
        <v>30859.449999942699</v>
      </c>
    </row>
    <row r="136" spans="8:17" x14ac:dyDescent="0.3">
      <c r="H136" s="45">
        <v>1</v>
      </c>
      <c r="I136" s="55" t="s">
        <v>175</v>
      </c>
      <c r="J136" s="25">
        <v>1981</v>
      </c>
      <c r="K136" s="55">
        <v>3677.79</v>
      </c>
      <c r="L136" s="38">
        <f t="shared" ca="1" si="5"/>
        <v>144017.34600010794</v>
      </c>
      <c r="M136" s="38">
        <f t="shared" ca="1" si="6"/>
        <v>142413.50100004207</v>
      </c>
      <c r="N136" s="39">
        <f t="shared" ca="1" si="7"/>
        <v>75.479155530022297</v>
      </c>
      <c r="P136" s="55">
        <v>3424</v>
      </c>
      <c r="Q136" s="55">
        <v>30975.800000005402</v>
      </c>
    </row>
    <row r="137" spans="8:17" x14ac:dyDescent="0.3">
      <c r="H137" s="45">
        <v>1</v>
      </c>
      <c r="I137" s="55" t="s">
        <v>176</v>
      </c>
      <c r="J137" s="25">
        <v>1981</v>
      </c>
      <c r="K137" s="55">
        <v>3673.44</v>
      </c>
      <c r="L137" s="38">
        <f t="shared" ca="1" si="5"/>
        <v>140809.65599997621</v>
      </c>
      <c r="M137" s="38">
        <f t="shared" ca="1" si="6"/>
        <v>140263.97999995411</v>
      </c>
      <c r="N137" s="39">
        <f t="shared" ca="1" si="7"/>
        <v>86.963667599971558</v>
      </c>
      <c r="P137" s="55">
        <v>3424.5</v>
      </c>
      <c r="Q137" s="55">
        <v>31092.150000068101</v>
      </c>
    </row>
    <row r="138" spans="8:17" x14ac:dyDescent="0.3">
      <c r="H138" s="45">
        <v>1</v>
      </c>
      <c r="I138" s="55" t="s">
        <v>177</v>
      </c>
      <c r="J138" s="25">
        <v>1981</v>
      </c>
      <c r="K138" s="55">
        <v>3671.96</v>
      </c>
      <c r="L138" s="38">
        <f t="shared" ref="L138:L201" ca="1" si="8">FORECAST(K138,OFFSET($Q$28:$Q$712,MATCH(K138,$P$28:$P$712,1)-1,0,2), OFFSET($P$28:$P$712,MATCH(K138,$P$28:$P$712,1)-1,0,2))</f>
        <v>139718.30399993202</v>
      </c>
      <c r="M138" s="38">
        <f t="shared" ca="1" si="6"/>
        <v>139710.92999993172</v>
      </c>
      <c r="N138" s="39">
        <f t="shared" ca="1" si="7"/>
        <v>67.061246399967217</v>
      </c>
      <c r="P138" s="55">
        <v>3425</v>
      </c>
      <c r="Q138" s="55">
        <v>31208.499999883701</v>
      </c>
    </row>
    <row r="139" spans="8:17" x14ac:dyDescent="0.3">
      <c r="H139" s="45">
        <v>1</v>
      </c>
      <c r="I139" s="55" t="s">
        <v>178</v>
      </c>
      <c r="J139" s="25">
        <v>1981</v>
      </c>
      <c r="K139" s="55">
        <v>3671.94</v>
      </c>
      <c r="L139" s="38">
        <f t="shared" ca="1" si="8"/>
        <v>139703.55599993141</v>
      </c>
      <c r="M139" s="38">
        <f t="shared" ref="M139:M202" ca="1" si="9">(L139+L140)/2</f>
        <v>139238.9939999124</v>
      </c>
      <c r="N139" s="39">
        <f t="shared" ref="N139:N202" ca="1" si="10">VLOOKUP(I139,$P$10:$Q$21,2,FALSE)*M139/1000</f>
        <v>33.417358559978972</v>
      </c>
      <c r="P139" s="55">
        <v>3425.5</v>
      </c>
      <c r="Q139" s="55">
        <v>31324.8499999464</v>
      </c>
    </row>
    <row r="140" spans="8:17" x14ac:dyDescent="0.3">
      <c r="H140" s="45">
        <v>1</v>
      </c>
      <c r="I140" s="55" t="s">
        <v>179</v>
      </c>
      <c r="J140" s="25">
        <v>1981</v>
      </c>
      <c r="K140" s="55">
        <v>3670.68</v>
      </c>
      <c r="L140" s="38">
        <f t="shared" ca="1" si="8"/>
        <v>138774.43199989339</v>
      </c>
      <c r="M140" s="38">
        <f t="shared" ca="1" si="9"/>
        <v>137590.90499996813</v>
      </c>
      <c r="N140" s="39">
        <f t="shared" ca="1" si="10"/>
        <v>35.773635299991717</v>
      </c>
      <c r="P140" s="55">
        <v>3426</v>
      </c>
      <c r="Q140" s="55">
        <v>31441.200000009099</v>
      </c>
    </row>
    <row r="141" spans="8:17" x14ac:dyDescent="0.3">
      <c r="H141" s="45">
        <v>1</v>
      </c>
      <c r="I141" s="55" t="s">
        <v>180</v>
      </c>
      <c r="J141" s="25">
        <v>1981</v>
      </c>
      <c r="K141" s="55">
        <v>3667.47</v>
      </c>
      <c r="L141" s="38">
        <f t="shared" ca="1" si="8"/>
        <v>136407.37800004287</v>
      </c>
      <c r="M141" s="38">
        <f t="shared" ca="1" si="9"/>
        <v>135035.81399998674</v>
      </c>
      <c r="N141" s="39">
        <f t="shared" ca="1" si="10"/>
        <v>33.758953499996686</v>
      </c>
      <c r="P141" s="55">
        <v>3426.5</v>
      </c>
      <c r="Q141" s="55">
        <v>31557.550000071798</v>
      </c>
    </row>
    <row r="142" spans="8:17" x14ac:dyDescent="0.3">
      <c r="H142" s="45">
        <v>1</v>
      </c>
      <c r="I142" s="55" t="s">
        <v>170</v>
      </c>
      <c r="J142" s="25">
        <v>1982</v>
      </c>
      <c r="K142" s="55">
        <v>3663.75</v>
      </c>
      <c r="L142" s="38">
        <f t="shared" ca="1" si="8"/>
        <v>133664.24999993062</v>
      </c>
      <c r="M142" s="38">
        <f t="shared" ca="1" si="9"/>
        <v>133295.54999991553</v>
      </c>
      <c r="N142" s="39">
        <f t="shared" ca="1" si="10"/>
        <v>21.327287999986485</v>
      </c>
      <c r="P142" s="55">
        <v>3427</v>
      </c>
      <c r="Q142" s="55">
        <v>31673.899999887399</v>
      </c>
    </row>
    <row r="143" spans="8:17" x14ac:dyDescent="0.3">
      <c r="H143" s="45">
        <v>1</v>
      </c>
      <c r="I143" s="55" t="s">
        <v>171</v>
      </c>
      <c r="J143" s="25">
        <v>1982</v>
      </c>
      <c r="K143" s="55">
        <v>3662.75</v>
      </c>
      <c r="L143" s="38">
        <f t="shared" ca="1" si="8"/>
        <v>132926.84999990044</v>
      </c>
      <c r="M143" s="38">
        <f t="shared" ca="1" si="9"/>
        <v>133372.9769999187</v>
      </c>
      <c r="N143" s="39">
        <f t="shared" ca="1" si="10"/>
        <v>9.33610838999431</v>
      </c>
      <c r="P143" s="55">
        <v>3427.5</v>
      </c>
      <c r="Q143" s="55">
        <v>31790.249999950101</v>
      </c>
    </row>
    <row r="144" spans="8:17" x14ac:dyDescent="0.3">
      <c r="H144" s="45">
        <v>1</v>
      </c>
      <c r="I144" s="55" t="s">
        <v>172</v>
      </c>
      <c r="J144" s="25">
        <v>1982</v>
      </c>
      <c r="K144" s="55">
        <v>3663.96</v>
      </c>
      <c r="L144" s="38">
        <f t="shared" ca="1" si="8"/>
        <v>133819.10399993695</v>
      </c>
      <c r="M144" s="38">
        <f t="shared" ca="1" si="9"/>
        <v>134420.08499996201</v>
      </c>
      <c r="N144" s="39">
        <f t="shared" ca="1" si="10"/>
        <v>30.916619549991264</v>
      </c>
      <c r="P144" s="55">
        <v>3428</v>
      </c>
      <c r="Q144" s="55">
        <v>31906.600000012801</v>
      </c>
    </row>
    <row r="145" spans="8:17" x14ac:dyDescent="0.3">
      <c r="H145" s="45">
        <v>1</v>
      </c>
      <c r="I145" s="55" t="s">
        <v>173</v>
      </c>
      <c r="J145" s="25">
        <v>1982</v>
      </c>
      <c r="K145" s="55">
        <v>3665.59</v>
      </c>
      <c r="L145" s="38">
        <f t="shared" ca="1" si="8"/>
        <v>135021.06599998707</v>
      </c>
      <c r="M145" s="38">
        <f t="shared" ca="1" si="9"/>
        <v>138339.36599999922</v>
      </c>
      <c r="N145" s="39">
        <f t="shared" ca="1" si="10"/>
        <v>45.651990779999743</v>
      </c>
      <c r="P145" s="55">
        <v>3428.5</v>
      </c>
      <c r="Q145" s="55">
        <v>32022.9500000755</v>
      </c>
    </row>
    <row r="146" spans="8:17" x14ac:dyDescent="0.3">
      <c r="H146" s="45">
        <v>1</v>
      </c>
      <c r="I146" s="55" t="s">
        <v>164</v>
      </c>
      <c r="J146" s="25">
        <v>1982</v>
      </c>
      <c r="K146" s="55">
        <v>3674.59</v>
      </c>
      <c r="L146" s="38">
        <f t="shared" ca="1" si="8"/>
        <v>141657.66600001138</v>
      </c>
      <c r="M146" s="38">
        <f t="shared" ca="1" si="9"/>
        <v>145514.18360003387</v>
      </c>
      <c r="N146" s="39">
        <f t="shared" ca="1" si="10"/>
        <v>55.295389768012875</v>
      </c>
      <c r="P146" s="55">
        <v>3429</v>
      </c>
      <c r="Q146" s="55">
        <v>32139.2999998911</v>
      </c>
    </row>
    <row r="147" spans="8:17" x14ac:dyDescent="0.3">
      <c r="H147" s="45">
        <v>1</v>
      </c>
      <c r="I147" s="55" t="s">
        <v>174</v>
      </c>
      <c r="J147" s="25">
        <v>1982</v>
      </c>
      <c r="K147" s="55">
        <v>3684.92</v>
      </c>
      <c r="L147" s="38">
        <f t="shared" ca="1" si="8"/>
        <v>149370.70120005636</v>
      </c>
      <c r="M147" s="38">
        <f t="shared" ca="1" si="9"/>
        <v>150290.27260004031</v>
      </c>
      <c r="N147" s="39">
        <f t="shared" ca="1" si="10"/>
        <v>79.653844478021355</v>
      </c>
      <c r="P147" s="55">
        <v>3429.5</v>
      </c>
      <c r="Q147" s="55">
        <v>32255.649999953901</v>
      </c>
    </row>
    <row r="148" spans="8:17" x14ac:dyDescent="0.3">
      <c r="H148" s="45">
        <v>1</v>
      </c>
      <c r="I148" s="55" t="s">
        <v>175</v>
      </c>
      <c r="J148" s="25">
        <v>1982</v>
      </c>
      <c r="K148" s="55">
        <v>3687.35</v>
      </c>
      <c r="L148" s="38">
        <f t="shared" ca="1" si="8"/>
        <v>151209.84400002426</v>
      </c>
      <c r="M148" s="38">
        <f t="shared" ca="1" si="9"/>
        <v>150941.16219996242</v>
      </c>
      <c r="N148" s="39">
        <f t="shared" ca="1" si="10"/>
        <v>79.998815965980086</v>
      </c>
      <c r="P148" s="55">
        <v>3430</v>
      </c>
      <c r="Q148" s="55">
        <v>32372.0000000166</v>
      </c>
    </row>
    <row r="149" spans="8:17" x14ac:dyDescent="0.3">
      <c r="H149" s="45">
        <v>1</v>
      </c>
      <c r="I149" s="55" t="s">
        <v>176</v>
      </c>
      <c r="J149" s="25">
        <v>1982</v>
      </c>
      <c r="K149" s="55">
        <v>3686.64</v>
      </c>
      <c r="L149" s="38">
        <f t="shared" ca="1" si="8"/>
        <v>150672.48039990058</v>
      </c>
      <c r="M149" s="38">
        <f t="shared" ca="1" si="9"/>
        <v>150910.88859994989</v>
      </c>
      <c r="N149" s="39">
        <f t="shared" ca="1" si="10"/>
        <v>93.564750931968931</v>
      </c>
      <c r="P149" s="55">
        <v>3430.5</v>
      </c>
      <c r="Q149" s="55">
        <v>32488.350000079299</v>
      </c>
    </row>
    <row r="150" spans="8:17" x14ac:dyDescent="0.3">
      <c r="H150" s="45">
        <v>1</v>
      </c>
      <c r="I150" s="55" t="s">
        <v>177</v>
      </c>
      <c r="J150" s="25">
        <v>1982</v>
      </c>
      <c r="K150" s="55">
        <v>3687.27</v>
      </c>
      <c r="L150" s="38">
        <f t="shared" ca="1" si="8"/>
        <v>151149.2967999992</v>
      </c>
      <c r="M150" s="38">
        <f t="shared" ca="1" si="9"/>
        <v>151293.09790003789</v>
      </c>
      <c r="N150" s="39">
        <f t="shared" ca="1" si="10"/>
        <v>72.620686992018179</v>
      </c>
      <c r="P150" s="55">
        <v>3431</v>
      </c>
      <c r="Q150" s="55">
        <v>32604.6999998949</v>
      </c>
    </row>
    <row r="151" spans="8:17" x14ac:dyDescent="0.3">
      <c r="H151" s="45">
        <v>1</v>
      </c>
      <c r="I151" s="55" t="s">
        <v>178</v>
      </c>
      <c r="J151" s="25">
        <v>1982</v>
      </c>
      <c r="K151" s="55">
        <v>3687.65</v>
      </c>
      <c r="L151" s="38">
        <f t="shared" ca="1" si="8"/>
        <v>151436.89900007658</v>
      </c>
      <c r="M151" s="38">
        <f t="shared" ca="1" si="9"/>
        <v>150910.88870000816</v>
      </c>
      <c r="N151" s="39">
        <f t="shared" ca="1" si="10"/>
        <v>36.218613288001954</v>
      </c>
      <c r="P151" s="55">
        <v>3431.5</v>
      </c>
      <c r="Q151" s="55">
        <v>32721.049999957599</v>
      </c>
    </row>
    <row r="152" spans="8:17" x14ac:dyDescent="0.3">
      <c r="H152" s="45">
        <v>1</v>
      </c>
      <c r="I152" s="55" t="s">
        <v>179</v>
      </c>
      <c r="J152" s="25">
        <v>1982</v>
      </c>
      <c r="K152" s="55">
        <v>3686.26</v>
      </c>
      <c r="L152" s="38">
        <f t="shared" ca="1" si="8"/>
        <v>150384.87839993974</v>
      </c>
      <c r="M152" s="38">
        <f t="shared" ca="1" si="9"/>
        <v>149809.67239999468</v>
      </c>
      <c r="N152" s="39">
        <f t="shared" ca="1" si="10"/>
        <v>38.950514823998624</v>
      </c>
      <c r="P152" s="55">
        <v>3432</v>
      </c>
      <c r="Q152" s="55">
        <v>32837.400000020301</v>
      </c>
    </row>
    <row r="153" spans="8:17" x14ac:dyDescent="0.3">
      <c r="H153" s="45">
        <v>1</v>
      </c>
      <c r="I153" s="55" t="s">
        <v>180</v>
      </c>
      <c r="J153" s="25">
        <v>1982</v>
      </c>
      <c r="K153" s="55">
        <v>3684.74</v>
      </c>
      <c r="L153" s="38">
        <f t="shared" ca="1" si="8"/>
        <v>149234.46640004963</v>
      </c>
      <c r="M153" s="38">
        <f t="shared" ca="1" si="9"/>
        <v>148697.10260005365</v>
      </c>
      <c r="N153" s="39">
        <f t="shared" ca="1" si="10"/>
        <v>37.174275650013413</v>
      </c>
      <c r="P153" s="55">
        <v>3432.5</v>
      </c>
      <c r="Q153" s="55">
        <v>32953.750000082997</v>
      </c>
    </row>
    <row r="154" spans="8:17" x14ac:dyDescent="0.3">
      <c r="H154" s="45">
        <v>1</v>
      </c>
      <c r="I154" s="55" t="s">
        <v>170</v>
      </c>
      <c r="J154" s="25">
        <v>1983</v>
      </c>
      <c r="K154" s="55">
        <v>3683.32</v>
      </c>
      <c r="L154" s="38">
        <f t="shared" ca="1" si="8"/>
        <v>148159.73880005768</v>
      </c>
      <c r="M154" s="38">
        <f t="shared" ca="1" si="9"/>
        <v>147709.414000032</v>
      </c>
      <c r="N154" s="39">
        <f t="shared" ca="1" si="10"/>
        <v>23.633506240005122</v>
      </c>
      <c r="P154" s="55">
        <v>3433</v>
      </c>
      <c r="Q154" s="55">
        <v>33070.099999898601</v>
      </c>
    </row>
    <row r="155" spans="8:17" x14ac:dyDescent="0.3">
      <c r="H155" s="45">
        <v>1</v>
      </c>
      <c r="I155" s="55" t="s">
        <v>171</v>
      </c>
      <c r="J155" s="25">
        <v>1983</v>
      </c>
      <c r="K155" s="55">
        <v>3682.13</v>
      </c>
      <c r="L155" s="38">
        <f t="shared" ca="1" si="8"/>
        <v>147259.08920000633</v>
      </c>
      <c r="M155" s="38">
        <f t="shared" ca="1" si="9"/>
        <v>148201.36620002612</v>
      </c>
      <c r="N155" s="39">
        <f t="shared" ca="1" si="10"/>
        <v>10.374095634001829</v>
      </c>
      <c r="P155" s="55">
        <v>3433.5</v>
      </c>
      <c r="Q155" s="55">
        <v>33186.449999961304</v>
      </c>
    </row>
    <row r="156" spans="8:17" x14ac:dyDescent="0.3">
      <c r="H156" s="45">
        <v>1</v>
      </c>
      <c r="I156" s="55" t="s">
        <v>172</v>
      </c>
      <c r="J156" s="25">
        <v>1983</v>
      </c>
      <c r="K156" s="55">
        <v>3684.62</v>
      </c>
      <c r="L156" s="38">
        <f t="shared" ca="1" si="8"/>
        <v>149143.64320004592</v>
      </c>
      <c r="M156" s="38">
        <f t="shared" ca="1" si="9"/>
        <v>149590.18560001301</v>
      </c>
      <c r="N156" s="39">
        <f t="shared" ca="1" si="10"/>
        <v>34.405742688002995</v>
      </c>
      <c r="P156" s="55">
        <v>3434</v>
      </c>
      <c r="Q156" s="55">
        <v>33302.800000023999</v>
      </c>
    </row>
    <row r="157" spans="8:17" x14ac:dyDescent="0.3">
      <c r="H157" s="45">
        <v>1</v>
      </c>
      <c r="I157" s="55" t="s">
        <v>173</v>
      </c>
      <c r="J157" s="25">
        <v>1983</v>
      </c>
      <c r="K157" s="55">
        <v>3685.8</v>
      </c>
      <c r="L157" s="38">
        <f t="shared" ca="1" si="8"/>
        <v>150036.7279999801</v>
      </c>
      <c r="M157" s="38">
        <f t="shared" ca="1" si="9"/>
        <v>153548.51260002004</v>
      </c>
      <c r="N157" s="39">
        <f t="shared" ca="1" si="10"/>
        <v>50.671009158006612</v>
      </c>
      <c r="P157" s="55">
        <v>3434.5</v>
      </c>
      <c r="Q157" s="55">
        <v>33419.150000086702</v>
      </c>
    </row>
    <row r="158" spans="8:17" x14ac:dyDescent="0.3">
      <c r="H158" s="45">
        <v>1</v>
      </c>
      <c r="I158" s="55" t="s">
        <v>164</v>
      </c>
      <c r="J158" s="25">
        <v>1983</v>
      </c>
      <c r="K158" s="55">
        <v>3695.08</v>
      </c>
      <c r="L158" s="38">
        <f t="shared" ca="1" si="8"/>
        <v>157060.29720005998</v>
      </c>
      <c r="M158" s="38">
        <f t="shared" ca="1" si="9"/>
        <v>161824.94920004066</v>
      </c>
      <c r="N158" s="39">
        <f t="shared" ca="1" si="10"/>
        <v>61.493480696015453</v>
      </c>
      <c r="P158" s="55">
        <v>3435</v>
      </c>
      <c r="Q158" s="55">
        <v>33535.499999902298</v>
      </c>
    </row>
    <row r="159" spans="8:17" x14ac:dyDescent="0.3">
      <c r="H159" s="45">
        <v>1</v>
      </c>
      <c r="I159" s="55" t="s">
        <v>174</v>
      </c>
      <c r="J159" s="25">
        <v>1983</v>
      </c>
      <c r="K159" s="55">
        <v>3707.13</v>
      </c>
      <c r="L159" s="38">
        <f t="shared" ca="1" si="8"/>
        <v>166589.60120002134</v>
      </c>
      <c r="M159" s="38">
        <f t="shared" ca="1" si="9"/>
        <v>166719.87959996681</v>
      </c>
      <c r="N159" s="39">
        <f t="shared" ca="1" si="10"/>
        <v>88.361536187982423</v>
      </c>
      <c r="P159" s="55">
        <v>3435.5</v>
      </c>
      <c r="Q159" s="55">
        <v>33651.849999965001</v>
      </c>
    </row>
    <row r="160" spans="8:17" x14ac:dyDescent="0.3">
      <c r="H160" s="45">
        <v>1</v>
      </c>
      <c r="I160" s="55" t="s">
        <v>175</v>
      </c>
      <c r="J160" s="25">
        <v>1983</v>
      </c>
      <c r="K160" s="55">
        <v>3707.45</v>
      </c>
      <c r="L160" s="38">
        <f t="shared" ca="1" si="8"/>
        <v>166850.15799991228</v>
      </c>
      <c r="M160" s="38">
        <f t="shared" ca="1" si="9"/>
        <v>165616.56939999829</v>
      </c>
      <c r="N160" s="39">
        <f t="shared" ca="1" si="10"/>
        <v>87.776781781999105</v>
      </c>
      <c r="P160" s="55">
        <v>3436</v>
      </c>
      <c r="Q160" s="55">
        <v>33768.200000027697</v>
      </c>
    </row>
    <row r="161" spans="8:17" x14ac:dyDescent="0.3">
      <c r="H161" s="45">
        <v>1</v>
      </c>
      <c r="I161" s="55" t="s">
        <v>176</v>
      </c>
      <c r="J161" s="25">
        <v>1983</v>
      </c>
      <c r="K161" s="55">
        <v>3704.42</v>
      </c>
      <c r="L161" s="38">
        <f t="shared" ca="1" si="8"/>
        <v>164382.9808000843</v>
      </c>
      <c r="M161" s="38">
        <f t="shared" ca="1" si="9"/>
        <v>162152.08520005574</v>
      </c>
      <c r="N161" s="39">
        <f t="shared" ca="1" si="10"/>
        <v>100.53429282403455</v>
      </c>
      <c r="P161" s="55">
        <v>3436.5</v>
      </c>
      <c r="Q161" s="55">
        <v>33884.550000090399</v>
      </c>
    </row>
    <row r="162" spans="8:17" x14ac:dyDescent="0.3">
      <c r="H162" s="45">
        <v>1</v>
      </c>
      <c r="I162" s="55" t="s">
        <v>177</v>
      </c>
      <c r="J162" s="25">
        <v>1983</v>
      </c>
      <c r="K162" s="55">
        <v>3698.86</v>
      </c>
      <c r="L162" s="38">
        <f t="shared" ca="1" si="8"/>
        <v>159921.18960002717</v>
      </c>
      <c r="M162" s="38">
        <f t="shared" ca="1" si="9"/>
        <v>158169.08140000026</v>
      </c>
      <c r="N162" s="39">
        <f t="shared" ca="1" si="10"/>
        <v>75.921159072000123</v>
      </c>
      <c r="P162" s="55">
        <v>3437</v>
      </c>
      <c r="Q162" s="55">
        <v>34000.899999906003</v>
      </c>
    </row>
    <row r="163" spans="8:17" x14ac:dyDescent="0.3">
      <c r="H163" s="45">
        <v>1</v>
      </c>
      <c r="I163" s="55" t="s">
        <v>178</v>
      </c>
      <c r="J163" s="25">
        <v>1983</v>
      </c>
      <c r="K163" s="55">
        <v>3694.23</v>
      </c>
      <c r="L163" s="38">
        <f t="shared" ca="1" si="8"/>
        <v>156416.97319997335</v>
      </c>
      <c r="M163" s="38">
        <f t="shared" ca="1" si="9"/>
        <v>154748.11919995537</v>
      </c>
      <c r="N163" s="39">
        <f t="shared" ca="1" si="10"/>
        <v>37.13954860798929</v>
      </c>
      <c r="P163" s="55">
        <v>3437.5</v>
      </c>
      <c r="Q163" s="55">
        <v>34117.249999968699</v>
      </c>
    </row>
    <row r="164" spans="8:17" x14ac:dyDescent="0.3">
      <c r="H164" s="45">
        <v>1</v>
      </c>
      <c r="I164" s="55" t="s">
        <v>179</v>
      </c>
      <c r="J164" s="25">
        <v>1983</v>
      </c>
      <c r="K164" s="55">
        <v>3689.82</v>
      </c>
      <c r="L164" s="38">
        <f t="shared" ca="1" si="8"/>
        <v>153079.26519993739</v>
      </c>
      <c r="M164" s="38">
        <f t="shared" ca="1" si="9"/>
        <v>151346.07839997648</v>
      </c>
      <c r="N164" s="39">
        <f t="shared" ca="1" si="10"/>
        <v>39.349980383993888</v>
      </c>
      <c r="P164" s="55">
        <v>3438</v>
      </c>
      <c r="Q164" s="55">
        <v>34233.600000031402</v>
      </c>
    </row>
    <row r="165" spans="8:17" x14ac:dyDescent="0.3">
      <c r="H165" s="45">
        <v>1</v>
      </c>
      <c r="I165" s="55" t="s">
        <v>180</v>
      </c>
      <c r="J165" s="25">
        <v>1983</v>
      </c>
      <c r="K165" s="55">
        <v>3685.24</v>
      </c>
      <c r="L165" s="38">
        <f t="shared" ca="1" si="8"/>
        <v>149612.89160001557</v>
      </c>
      <c r="M165" s="38">
        <f t="shared" ca="1" si="9"/>
        <v>147830.50870005041</v>
      </c>
      <c r="N165" s="39">
        <f t="shared" ca="1" si="10"/>
        <v>36.957627175012604</v>
      </c>
      <c r="P165" s="55">
        <v>3438.5</v>
      </c>
      <c r="Q165" s="55">
        <v>34349.950000094097</v>
      </c>
    </row>
    <row r="166" spans="8:17" x14ac:dyDescent="0.3">
      <c r="H166" s="45">
        <v>1</v>
      </c>
      <c r="I166" s="55" t="s">
        <v>170</v>
      </c>
      <c r="J166" s="25">
        <v>1984</v>
      </c>
      <c r="K166" s="55">
        <v>3680.53</v>
      </c>
      <c r="L166" s="38">
        <f t="shared" ca="1" si="8"/>
        <v>146048.12580008525</v>
      </c>
      <c r="M166" s="38">
        <f t="shared" ca="1" si="9"/>
        <v>144748.83690008498</v>
      </c>
      <c r="N166" s="39">
        <f t="shared" ca="1" si="10"/>
        <v>23.159813904013596</v>
      </c>
      <c r="P166" s="55">
        <v>3439</v>
      </c>
      <c r="Q166" s="55">
        <v>34466.299999909701</v>
      </c>
    </row>
    <row r="167" spans="8:17" x14ac:dyDescent="0.3">
      <c r="H167" s="45">
        <v>1</v>
      </c>
      <c r="I167" s="55" t="s">
        <v>171</v>
      </c>
      <c r="J167" s="25">
        <v>1984</v>
      </c>
      <c r="K167" s="55">
        <v>3677.02</v>
      </c>
      <c r="L167" s="38">
        <f t="shared" ca="1" si="8"/>
        <v>143449.5480000847</v>
      </c>
      <c r="M167" s="38">
        <f t="shared" ca="1" si="9"/>
        <v>142372.94400004041</v>
      </c>
      <c r="N167" s="39">
        <f t="shared" ca="1" si="10"/>
        <v>9.9661060800028292</v>
      </c>
      <c r="P167" s="55">
        <v>3439.5</v>
      </c>
      <c r="Q167" s="55">
        <v>34582.649999972396</v>
      </c>
    </row>
    <row r="168" spans="8:17" x14ac:dyDescent="0.3">
      <c r="H168" s="45">
        <v>1</v>
      </c>
      <c r="I168" s="55" t="s">
        <v>172</v>
      </c>
      <c r="J168" s="25">
        <v>1984</v>
      </c>
      <c r="K168" s="55">
        <v>3674.1</v>
      </c>
      <c r="L168" s="38">
        <f t="shared" ca="1" si="8"/>
        <v>141296.33999999613</v>
      </c>
      <c r="M168" s="38">
        <f t="shared" ca="1" si="9"/>
        <v>141322.14899999718</v>
      </c>
      <c r="N168" s="39">
        <f t="shared" ca="1" si="10"/>
        <v>32.504094269999356</v>
      </c>
      <c r="P168" s="55">
        <v>3440</v>
      </c>
      <c r="Q168" s="55">
        <v>34699.000000035099</v>
      </c>
    </row>
    <row r="169" spans="8:17" x14ac:dyDescent="0.3">
      <c r="H169" s="45">
        <v>1</v>
      </c>
      <c r="I169" s="55" t="s">
        <v>173</v>
      </c>
      <c r="J169" s="25">
        <v>1984</v>
      </c>
      <c r="K169" s="55">
        <v>3674.17</v>
      </c>
      <c r="L169" s="38">
        <f t="shared" ca="1" si="8"/>
        <v>141347.95799999824</v>
      </c>
      <c r="M169" s="38">
        <f t="shared" ca="1" si="9"/>
        <v>146460.54590004054</v>
      </c>
      <c r="N169" s="39">
        <f t="shared" ca="1" si="10"/>
        <v>48.331980147013383</v>
      </c>
      <c r="P169" s="55">
        <v>3440.5</v>
      </c>
      <c r="Q169" s="55">
        <v>34840.549999889197</v>
      </c>
    </row>
    <row r="170" spans="8:17" x14ac:dyDescent="0.3">
      <c r="H170" s="45">
        <v>1</v>
      </c>
      <c r="I170" s="55" t="s">
        <v>164</v>
      </c>
      <c r="J170" s="25">
        <v>1984</v>
      </c>
      <c r="K170" s="55">
        <v>3687.83</v>
      </c>
      <c r="L170" s="38">
        <f t="shared" ca="1" si="8"/>
        <v>151573.13380008284</v>
      </c>
      <c r="M170" s="38">
        <f t="shared" ca="1" si="9"/>
        <v>156699.68550005066</v>
      </c>
      <c r="N170" s="39">
        <f t="shared" ca="1" si="10"/>
        <v>59.545880490019258</v>
      </c>
      <c r="P170" s="55">
        <v>3441</v>
      </c>
      <c r="Q170" s="55">
        <v>34982.0999999903</v>
      </c>
    </row>
    <row r="171" spans="8:17" x14ac:dyDescent="0.3">
      <c r="H171" s="45">
        <v>1</v>
      </c>
      <c r="I171" s="55" t="s">
        <v>174</v>
      </c>
      <c r="J171" s="25">
        <v>1984</v>
      </c>
      <c r="K171" s="55">
        <v>3701.28</v>
      </c>
      <c r="L171" s="38">
        <f t="shared" ca="1" si="8"/>
        <v>161826.23720001848</v>
      </c>
      <c r="M171" s="38">
        <f t="shared" ca="1" si="9"/>
        <v>162180.43660001573</v>
      </c>
      <c r="N171" s="39">
        <f t="shared" ca="1" si="10"/>
        <v>85.955631398008336</v>
      </c>
      <c r="P171" s="55">
        <v>3441.5</v>
      </c>
      <c r="Q171" s="55">
        <v>35123.650000091402</v>
      </c>
    </row>
    <row r="172" spans="8:17" x14ac:dyDescent="0.3">
      <c r="H172" s="45">
        <v>1</v>
      </c>
      <c r="I172" s="55" t="s">
        <v>175</v>
      </c>
      <c r="J172" s="25">
        <v>1984</v>
      </c>
      <c r="K172" s="55">
        <v>3702.15</v>
      </c>
      <c r="L172" s="38">
        <f t="shared" ca="1" si="8"/>
        <v>162534.63600001298</v>
      </c>
      <c r="M172" s="38">
        <f t="shared" ca="1" si="9"/>
        <v>161805.88120001438</v>
      </c>
      <c r="N172" s="39">
        <f t="shared" ca="1" si="10"/>
        <v>85.757117036007628</v>
      </c>
      <c r="P172" s="55">
        <v>3442</v>
      </c>
      <c r="Q172" s="55">
        <v>35265.1999999455</v>
      </c>
    </row>
    <row r="173" spans="8:17" x14ac:dyDescent="0.3">
      <c r="H173" s="45">
        <v>1</v>
      </c>
      <c r="I173" s="55" t="s">
        <v>176</v>
      </c>
      <c r="J173" s="25">
        <v>1984</v>
      </c>
      <c r="K173" s="55">
        <v>3700.36</v>
      </c>
      <c r="L173" s="38">
        <f t="shared" ca="1" si="8"/>
        <v>161077.12640001578</v>
      </c>
      <c r="M173" s="38">
        <f t="shared" ca="1" si="9"/>
        <v>159382.804500008</v>
      </c>
      <c r="N173" s="39">
        <f t="shared" ca="1" si="10"/>
        <v>98.817338790004953</v>
      </c>
      <c r="P173" s="55">
        <v>3442.5</v>
      </c>
      <c r="Q173" s="55">
        <v>35406.750000046603</v>
      </c>
    </row>
    <row r="174" spans="8:17" x14ac:dyDescent="0.3">
      <c r="H174" s="45">
        <v>1</v>
      </c>
      <c r="I174" s="55" t="s">
        <v>177</v>
      </c>
      <c r="J174" s="25">
        <v>1984</v>
      </c>
      <c r="K174" s="55">
        <v>3695.91</v>
      </c>
      <c r="L174" s="38">
        <f t="shared" ca="1" si="8"/>
        <v>157688.48260000022</v>
      </c>
      <c r="M174" s="38">
        <f t="shared" ca="1" si="9"/>
        <v>156697.00809996063</v>
      </c>
      <c r="N174" s="39">
        <f t="shared" ca="1" si="10"/>
        <v>75.2145638879811</v>
      </c>
      <c r="P174" s="55">
        <v>3443</v>
      </c>
      <c r="Q174" s="55">
        <v>35548.299999900599</v>
      </c>
    </row>
    <row r="175" spans="8:17" x14ac:dyDescent="0.3">
      <c r="H175" s="45">
        <v>1</v>
      </c>
      <c r="I175" s="55" t="s">
        <v>178</v>
      </c>
      <c r="J175" s="25">
        <v>1984</v>
      </c>
      <c r="K175" s="55">
        <v>3693.29</v>
      </c>
      <c r="L175" s="38">
        <f t="shared" ca="1" si="8"/>
        <v>155705.53359992104</v>
      </c>
      <c r="M175" s="38">
        <f t="shared" ca="1" si="9"/>
        <v>154157.77579995058</v>
      </c>
      <c r="N175" s="39">
        <f t="shared" ca="1" si="10"/>
        <v>36.997866191988145</v>
      </c>
      <c r="P175" s="55">
        <v>3443.5</v>
      </c>
      <c r="Q175" s="55">
        <v>35689.850000001803</v>
      </c>
    </row>
    <row r="176" spans="8:17" x14ac:dyDescent="0.3">
      <c r="H176" s="45">
        <v>1</v>
      </c>
      <c r="I176" s="55" t="s">
        <v>179</v>
      </c>
      <c r="J176" s="25">
        <v>1984</v>
      </c>
      <c r="K176" s="55">
        <v>3689.2</v>
      </c>
      <c r="L176" s="38">
        <f t="shared" ca="1" si="8"/>
        <v>152610.01799998013</v>
      </c>
      <c r="M176" s="38">
        <f t="shared" ca="1" si="9"/>
        <v>150929.81080001546</v>
      </c>
      <c r="N176" s="39">
        <f t="shared" ca="1" si="10"/>
        <v>39.241750808004021</v>
      </c>
      <c r="P176" s="55">
        <v>3444</v>
      </c>
      <c r="Q176" s="55">
        <v>35831.400000102898</v>
      </c>
    </row>
    <row r="177" spans="8:17" x14ac:dyDescent="0.3">
      <c r="H177" s="45">
        <v>1</v>
      </c>
      <c r="I177" s="55" t="s">
        <v>180</v>
      </c>
      <c r="J177" s="25">
        <v>1984</v>
      </c>
      <c r="K177" s="55">
        <v>3684.76</v>
      </c>
      <c r="L177" s="38">
        <f t="shared" ca="1" si="8"/>
        <v>149249.60360005079</v>
      </c>
      <c r="M177" s="38">
        <f t="shared" ca="1" si="9"/>
        <v>147637.51180006727</v>
      </c>
      <c r="N177" s="39">
        <f t="shared" ca="1" si="10"/>
        <v>36.909377950016818</v>
      </c>
      <c r="P177" s="55">
        <v>3444.5</v>
      </c>
      <c r="Q177" s="55">
        <v>35972.949999956902</v>
      </c>
    </row>
    <row r="178" spans="8:17" x14ac:dyDescent="0.3">
      <c r="H178" s="45">
        <v>1</v>
      </c>
      <c r="I178" s="55" t="s">
        <v>170</v>
      </c>
      <c r="J178" s="25">
        <v>1985</v>
      </c>
      <c r="K178" s="55">
        <v>3680.5</v>
      </c>
      <c r="L178" s="38">
        <f t="shared" ca="1" si="8"/>
        <v>146025.42000008374</v>
      </c>
      <c r="M178" s="38">
        <f t="shared" ca="1" si="9"/>
        <v>144405.65400007064</v>
      </c>
      <c r="N178" s="39">
        <f t="shared" ca="1" si="10"/>
        <v>23.104904640011306</v>
      </c>
      <c r="P178" s="55">
        <v>3445</v>
      </c>
      <c r="Q178" s="55">
        <v>36114.500000058099</v>
      </c>
    </row>
    <row r="179" spans="8:17" x14ac:dyDescent="0.3">
      <c r="H179" s="45">
        <v>1</v>
      </c>
      <c r="I179" s="55" t="s">
        <v>171</v>
      </c>
      <c r="J179" s="25">
        <v>1985</v>
      </c>
      <c r="K179" s="55">
        <v>3676.12</v>
      </c>
      <c r="L179" s="38">
        <f t="shared" ca="1" si="8"/>
        <v>142785.88800005754</v>
      </c>
      <c r="M179" s="38">
        <f t="shared" ca="1" si="9"/>
        <v>142914.93300006283</v>
      </c>
      <c r="N179" s="39">
        <f t="shared" ca="1" si="10"/>
        <v>10.004045310004399</v>
      </c>
      <c r="P179" s="55">
        <v>3445.5</v>
      </c>
      <c r="Q179" s="55">
        <v>36256.049999912102</v>
      </c>
    </row>
    <row r="180" spans="8:17" x14ac:dyDescent="0.3">
      <c r="H180" s="45">
        <v>1</v>
      </c>
      <c r="I180" s="55" t="s">
        <v>172</v>
      </c>
      <c r="J180" s="25">
        <v>1985</v>
      </c>
      <c r="K180" s="55">
        <v>3676.47</v>
      </c>
      <c r="L180" s="38">
        <f t="shared" ca="1" si="8"/>
        <v>143043.97800006811</v>
      </c>
      <c r="M180" s="38">
        <f t="shared" ca="1" si="9"/>
        <v>146082.45770005649</v>
      </c>
      <c r="N180" s="39">
        <f t="shared" ca="1" si="10"/>
        <v>33.598965271012993</v>
      </c>
      <c r="P180" s="55">
        <v>3446</v>
      </c>
      <c r="Q180" s="55">
        <v>36397.600000013197</v>
      </c>
    </row>
    <row r="181" spans="8:17" x14ac:dyDescent="0.3">
      <c r="H181" s="45">
        <v>1</v>
      </c>
      <c r="I181" s="55" t="s">
        <v>173</v>
      </c>
      <c r="J181" s="25">
        <v>1985</v>
      </c>
      <c r="K181" s="55">
        <v>3684.59</v>
      </c>
      <c r="L181" s="38">
        <f t="shared" ca="1" si="8"/>
        <v>149120.93740004487</v>
      </c>
      <c r="M181" s="38">
        <f t="shared" ca="1" si="9"/>
        <v>153279.82810001657</v>
      </c>
      <c r="N181" s="39">
        <f t="shared" ca="1" si="10"/>
        <v>50.582343273005471</v>
      </c>
      <c r="P181" s="55">
        <v>3446.5</v>
      </c>
      <c r="Q181" s="55">
        <v>36539.150000114401</v>
      </c>
    </row>
    <row r="182" spans="8:17" x14ac:dyDescent="0.3">
      <c r="H182" s="45">
        <v>1</v>
      </c>
      <c r="I182" s="55" t="s">
        <v>164</v>
      </c>
      <c r="J182" s="25">
        <v>1985</v>
      </c>
      <c r="K182" s="55">
        <v>3695.58</v>
      </c>
      <c r="L182" s="38">
        <f t="shared" ca="1" si="8"/>
        <v>157438.71879998827</v>
      </c>
      <c r="M182" s="38">
        <f t="shared" ca="1" si="9"/>
        <v>159156.14259998268</v>
      </c>
      <c r="N182" s="39">
        <f t="shared" ca="1" si="10"/>
        <v>60.479334187993416</v>
      </c>
      <c r="P182" s="55">
        <v>3447</v>
      </c>
      <c r="Q182" s="55">
        <v>36680.699999968398</v>
      </c>
    </row>
    <row r="183" spans="8:17" x14ac:dyDescent="0.3">
      <c r="H183" s="45">
        <v>1</v>
      </c>
      <c r="I183" s="55" t="s">
        <v>174</v>
      </c>
      <c r="J183" s="25">
        <v>1985</v>
      </c>
      <c r="K183" s="55">
        <v>3700.11</v>
      </c>
      <c r="L183" s="38">
        <f t="shared" ca="1" si="8"/>
        <v>160873.56639997708</v>
      </c>
      <c r="M183" s="38">
        <f t="shared" ca="1" si="9"/>
        <v>159738.9185999725</v>
      </c>
      <c r="N183" s="39">
        <f t="shared" ca="1" si="10"/>
        <v>84.661626857985439</v>
      </c>
      <c r="P183" s="55">
        <v>3447.5</v>
      </c>
      <c r="Q183" s="55">
        <v>36822.2500000695</v>
      </c>
    </row>
    <row r="184" spans="8:17" x14ac:dyDescent="0.3">
      <c r="H184" s="45">
        <v>1</v>
      </c>
      <c r="I184" s="55" t="s">
        <v>175</v>
      </c>
      <c r="J184" s="25">
        <v>1985</v>
      </c>
      <c r="K184" s="55">
        <v>3697.12</v>
      </c>
      <c r="L184" s="38">
        <f t="shared" ca="1" si="8"/>
        <v>158604.27079996793</v>
      </c>
      <c r="M184" s="38">
        <f t="shared" ca="1" si="9"/>
        <v>156189.91860003863</v>
      </c>
      <c r="N184" s="39">
        <f t="shared" ca="1" si="10"/>
        <v>82.780656858020478</v>
      </c>
      <c r="P184" s="55">
        <v>3448</v>
      </c>
      <c r="Q184" s="55">
        <v>36963.799999923598</v>
      </c>
    </row>
    <row r="185" spans="8:17" x14ac:dyDescent="0.3">
      <c r="H185" s="45">
        <v>1</v>
      </c>
      <c r="I185" s="55" t="s">
        <v>176</v>
      </c>
      <c r="J185" s="25">
        <v>1985</v>
      </c>
      <c r="K185" s="55">
        <v>3690.74</v>
      </c>
      <c r="L185" s="38">
        <f t="shared" ca="1" si="8"/>
        <v>153775.56640010932</v>
      </c>
      <c r="M185" s="38">
        <f t="shared" ca="1" si="9"/>
        <v>151853.16700004204</v>
      </c>
      <c r="N185" s="39">
        <f t="shared" ca="1" si="10"/>
        <v>94.14896354002606</v>
      </c>
      <c r="P185" s="55">
        <v>3448.5</v>
      </c>
      <c r="Q185" s="55">
        <v>37105.3500000247</v>
      </c>
    </row>
    <row r="186" spans="8:17" x14ac:dyDescent="0.3">
      <c r="H186" s="45">
        <v>1</v>
      </c>
      <c r="I186" s="55" t="s">
        <v>177</v>
      </c>
      <c r="J186" s="25">
        <v>1985</v>
      </c>
      <c r="K186" s="55">
        <v>3685.66</v>
      </c>
      <c r="L186" s="38">
        <f t="shared" ca="1" si="8"/>
        <v>149930.76759997476</v>
      </c>
      <c r="M186" s="38">
        <f t="shared" ca="1" si="9"/>
        <v>150146.47039995994</v>
      </c>
      <c r="N186" s="39">
        <f t="shared" ca="1" si="10"/>
        <v>72.070305791980772</v>
      </c>
      <c r="P186" s="55">
        <v>3449</v>
      </c>
      <c r="Q186" s="55">
        <v>37246.899999878697</v>
      </c>
    </row>
    <row r="187" spans="8:17" x14ac:dyDescent="0.3">
      <c r="H187" s="45">
        <v>1</v>
      </c>
      <c r="I187" s="55" t="s">
        <v>178</v>
      </c>
      <c r="J187" s="25">
        <v>1985</v>
      </c>
      <c r="K187" s="55">
        <v>3686.23</v>
      </c>
      <c r="L187" s="38">
        <f t="shared" ca="1" si="8"/>
        <v>150362.17319994513</v>
      </c>
      <c r="M187" s="38">
        <f t="shared" ca="1" si="9"/>
        <v>150452.99399992335</v>
      </c>
      <c r="N187" s="39">
        <f t="shared" ca="1" si="10"/>
        <v>36.108718559981597</v>
      </c>
      <c r="P187" s="55">
        <v>3449.5</v>
      </c>
      <c r="Q187" s="55">
        <v>37388.449999979901</v>
      </c>
    </row>
    <row r="188" spans="8:17" x14ac:dyDescent="0.3">
      <c r="H188" s="45">
        <v>1</v>
      </c>
      <c r="I188" s="55" t="s">
        <v>179</v>
      </c>
      <c r="J188" s="25">
        <v>1985</v>
      </c>
      <c r="K188" s="55">
        <v>3686.47</v>
      </c>
      <c r="L188" s="38">
        <f t="shared" ca="1" si="8"/>
        <v>150543.81479990156</v>
      </c>
      <c r="M188" s="38">
        <f t="shared" ca="1" si="9"/>
        <v>150816.28219993785</v>
      </c>
      <c r="N188" s="39">
        <f t="shared" ca="1" si="10"/>
        <v>39.212233371983842</v>
      </c>
      <c r="P188" s="55">
        <v>3450</v>
      </c>
      <c r="Q188" s="55">
        <v>37530.000000081003</v>
      </c>
    </row>
    <row r="189" spans="8:17" x14ac:dyDescent="0.3">
      <c r="H189" s="45">
        <v>1</v>
      </c>
      <c r="I189" s="55" t="s">
        <v>180</v>
      </c>
      <c r="J189" s="25">
        <v>1985</v>
      </c>
      <c r="K189" s="55">
        <v>3687.19</v>
      </c>
      <c r="L189" s="38">
        <f t="shared" ca="1" si="8"/>
        <v>151088.74959997414</v>
      </c>
      <c r="M189" s="38">
        <f t="shared" ca="1" si="9"/>
        <v>150483.26849997323</v>
      </c>
      <c r="N189" s="39">
        <f t="shared" ca="1" si="10"/>
        <v>37.620817124993309</v>
      </c>
      <c r="P189" s="55">
        <v>3450.5</v>
      </c>
      <c r="Q189" s="55">
        <v>37671.549999935</v>
      </c>
    </row>
    <row r="190" spans="8:17" x14ac:dyDescent="0.3">
      <c r="H190" s="45">
        <v>1</v>
      </c>
      <c r="I190" s="55" t="s">
        <v>170</v>
      </c>
      <c r="J190" s="25">
        <v>1986</v>
      </c>
      <c r="K190" s="55">
        <v>3685.59</v>
      </c>
      <c r="L190" s="38">
        <f t="shared" ca="1" si="8"/>
        <v>149877.78739997232</v>
      </c>
      <c r="M190" s="38">
        <f t="shared" ca="1" si="9"/>
        <v>149113.3688000273</v>
      </c>
      <c r="N190" s="39">
        <f t="shared" ca="1" si="10"/>
        <v>23.858139008004368</v>
      </c>
      <c r="P190" s="55">
        <v>3451</v>
      </c>
      <c r="Q190" s="55">
        <v>37813.100000036196</v>
      </c>
    </row>
    <row r="191" spans="8:17" x14ac:dyDescent="0.3">
      <c r="H191" s="45">
        <v>1</v>
      </c>
      <c r="I191" s="55" t="s">
        <v>171</v>
      </c>
      <c r="J191" s="25">
        <v>1986</v>
      </c>
      <c r="K191" s="55">
        <v>3683.57</v>
      </c>
      <c r="L191" s="38">
        <f t="shared" ca="1" si="8"/>
        <v>148348.95020008227</v>
      </c>
      <c r="M191" s="38">
        <f t="shared" ca="1" si="9"/>
        <v>147255.30250008614</v>
      </c>
      <c r="N191" s="39">
        <f t="shared" ca="1" si="10"/>
        <v>10.30787117500603</v>
      </c>
      <c r="P191" s="55">
        <v>3451.5</v>
      </c>
      <c r="Q191" s="55">
        <v>37954.6499998902</v>
      </c>
    </row>
    <row r="192" spans="8:17" x14ac:dyDescent="0.3">
      <c r="H192" s="45">
        <v>1</v>
      </c>
      <c r="I192" s="55" t="s">
        <v>172</v>
      </c>
      <c r="J192" s="25">
        <v>1986</v>
      </c>
      <c r="K192" s="55">
        <v>3680.68</v>
      </c>
      <c r="L192" s="38">
        <f t="shared" ca="1" si="8"/>
        <v>146161.65480009001</v>
      </c>
      <c r="M192" s="38">
        <f t="shared" ca="1" si="9"/>
        <v>146683.88260005461</v>
      </c>
      <c r="N192" s="39">
        <f t="shared" ca="1" si="10"/>
        <v>33.737292998012563</v>
      </c>
      <c r="P192" s="55">
        <v>3452</v>
      </c>
      <c r="Q192" s="55">
        <v>38096.199999991302</v>
      </c>
    </row>
    <row r="193" spans="8:17" x14ac:dyDescent="0.3">
      <c r="H193" s="45">
        <v>1</v>
      </c>
      <c r="I193" s="55" t="s">
        <v>173</v>
      </c>
      <c r="J193" s="25">
        <v>1986</v>
      </c>
      <c r="K193" s="55">
        <v>3682.06</v>
      </c>
      <c r="L193" s="38">
        <f t="shared" ca="1" si="8"/>
        <v>147206.11040001921</v>
      </c>
      <c r="M193" s="38">
        <f t="shared" ca="1" si="9"/>
        <v>148352.73800003109</v>
      </c>
      <c r="N193" s="39">
        <f t="shared" ca="1" si="10"/>
        <v>48.956403540010264</v>
      </c>
      <c r="P193" s="55">
        <v>3452.5</v>
      </c>
      <c r="Q193" s="55">
        <v>38237.750000092499</v>
      </c>
    </row>
    <row r="194" spans="8:17" x14ac:dyDescent="0.3">
      <c r="H194" s="45">
        <v>1</v>
      </c>
      <c r="I194" s="55" t="s">
        <v>164</v>
      </c>
      <c r="J194" s="25">
        <v>1986</v>
      </c>
      <c r="K194" s="55">
        <v>3685.09</v>
      </c>
      <c r="L194" s="38">
        <f t="shared" ca="1" si="8"/>
        <v>149499.36560004298</v>
      </c>
      <c r="M194" s="38">
        <f t="shared" ca="1" si="9"/>
        <v>153245.7735000588</v>
      </c>
      <c r="N194" s="39">
        <f t="shared" ca="1" si="10"/>
        <v>58.233393930022345</v>
      </c>
      <c r="P194" s="55">
        <v>3453</v>
      </c>
      <c r="Q194" s="55">
        <v>38379.299999946503</v>
      </c>
    </row>
    <row r="195" spans="8:17" x14ac:dyDescent="0.3">
      <c r="H195" s="45">
        <v>1</v>
      </c>
      <c r="I195" s="55" t="s">
        <v>174</v>
      </c>
      <c r="J195" s="25">
        <v>1986</v>
      </c>
      <c r="K195" s="55">
        <v>3694.99</v>
      </c>
      <c r="L195" s="38">
        <f t="shared" ca="1" si="8"/>
        <v>156992.18140007462</v>
      </c>
      <c r="M195" s="38">
        <f t="shared" ca="1" si="9"/>
        <v>158778.34600001224</v>
      </c>
      <c r="N195" s="39">
        <f t="shared" ca="1" si="10"/>
        <v>84.152523380006485</v>
      </c>
      <c r="P195" s="55">
        <v>3453.5</v>
      </c>
      <c r="Q195" s="55">
        <v>38520.850000047598</v>
      </c>
    </row>
    <row r="196" spans="8:17" x14ac:dyDescent="0.3">
      <c r="H196" s="45">
        <v>1</v>
      </c>
      <c r="I196" s="55" t="s">
        <v>175</v>
      </c>
      <c r="J196" s="25">
        <v>1986</v>
      </c>
      <c r="K196" s="55">
        <v>3699.71</v>
      </c>
      <c r="L196" s="38">
        <f t="shared" ca="1" si="8"/>
        <v>160564.51059994986</v>
      </c>
      <c r="M196" s="38">
        <f t="shared" ca="1" si="9"/>
        <v>158676.16990000778</v>
      </c>
      <c r="N196" s="39">
        <f t="shared" ca="1" si="10"/>
        <v>84.098370047004124</v>
      </c>
      <c r="P196" s="55">
        <v>3454</v>
      </c>
      <c r="Q196" s="55">
        <v>38662.399999901703</v>
      </c>
    </row>
    <row r="197" spans="8:17" x14ac:dyDescent="0.3">
      <c r="H197" s="45">
        <v>1</v>
      </c>
      <c r="I197" s="55" t="s">
        <v>176</v>
      </c>
      <c r="J197" s="25">
        <v>1986</v>
      </c>
      <c r="K197" s="55">
        <v>3694.72</v>
      </c>
      <c r="L197" s="38">
        <f t="shared" ca="1" si="8"/>
        <v>156787.82920006569</v>
      </c>
      <c r="M197" s="38">
        <f t="shared" ca="1" si="9"/>
        <v>154857.86119999783</v>
      </c>
      <c r="N197" s="39">
        <f t="shared" ca="1" si="10"/>
        <v>96.011873943998651</v>
      </c>
      <c r="P197" s="55">
        <v>3454.5</v>
      </c>
      <c r="Q197" s="55">
        <v>38803.950000002798</v>
      </c>
    </row>
    <row r="198" spans="8:17" x14ac:dyDescent="0.3">
      <c r="H198" s="45">
        <v>1</v>
      </c>
      <c r="I198" s="55" t="s">
        <v>177</v>
      </c>
      <c r="J198" s="25">
        <v>1986</v>
      </c>
      <c r="K198" s="55">
        <v>3689.62</v>
      </c>
      <c r="L198" s="38">
        <f t="shared" ca="1" si="8"/>
        <v>152927.89319992997</v>
      </c>
      <c r="M198" s="38">
        <f t="shared" ca="1" si="9"/>
        <v>152776.52399995318</v>
      </c>
      <c r="N198" s="39">
        <f t="shared" ca="1" si="10"/>
        <v>73.332731519977514</v>
      </c>
      <c r="P198" s="55">
        <v>3455</v>
      </c>
      <c r="Q198" s="55">
        <v>38945.500000103901</v>
      </c>
    </row>
    <row r="199" spans="8:17" x14ac:dyDescent="0.3">
      <c r="H199" s="45">
        <v>1</v>
      </c>
      <c r="I199" s="55" t="s">
        <v>178</v>
      </c>
      <c r="J199" s="25">
        <v>1986</v>
      </c>
      <c r="K199" s="55">
        <v>3689.22</v>
      </c>
      <c r="L199" s="38">
        <f t="shared" ca="1" si="8"/>
        <v>152625.15479997639</v>
      </c>
      <c r="M199" s="38">
        <f t="shared" ca="1" si="9"/>
        <v>152186.18260002742</v>
      </c>
      <c r="N199" s="39">
        <f t="shared" ca="1" si="10"/>
        <v>36.52468382400658</v>
      </c>
      <c r="P199" s="55">
        <v>3455.5</v>
      </c>
      <c r="Q199" s="55">
        <v>39087.049999957999</v>
      </c>
    </row>
    <row r="200" spans="8:17" x14ac:dyDescent="0.3">
      <c r="H200" s="45">
        <v>1</v>
      </c>
      <c r="I200" s="55" t="s">
        <v>179</v>
      </c>
      <c r="J200" s="25">
        <v>1986</v>
      </c>
      <c r="K200" s="55">
        <v>3688.06</v>
      </c>
      <c r="L200" s="38">
        <f t="shared" ca="1" si="8"/>
        <v>151747.21040007845</v>
      </c>
      <c r="M200" s="38">
        <f t="shared" ca="1" si="9"/>
        <v>150347.03640003805</v>
      </c>
      <c r="N200" s="39">
        <f t="shared" ca="1" si="10"/>
        <v>39.090229464009894</v>
      </c>
      <c r="P200" s="55">
        <v>3456</v>
      </c>
      <c r="Q200" s="55">
        <v>39228.600000059101</v>
      </c>
    </row>
    <row r="201" spans="8:17" x14ac:dyDescent="0.3">
      <c r="H201" s="45">
        <v>1</v>
      </c>
      <c r="I201" s="55" t="s">
        <v>180</v>
      </c>
      <c r="J201" s="25">
        <v>1986</v>
      </c>
      <c r="K201" s="55">
        <v>3684.36</v>
      </c>
      <c r="L201" s="38">
        <f t="shared" ca="1" si="8"/>
        <v>148946.86239999766</v>
      </c>
      <c r="M201" s="38">
        <f t="shared" ca="1" si="9"/>
        <v>146954.04019994871</v>
      </c>
      <c r="N201" s="39">
        <f t="shared" ca="1" si="10"/>
        <v>36.738510049987177</v>
      </c>
      <c r="P201" s="55">
        <v>3456.5</v>
      </c>
      <c r="Q201" s="55">
        <v>39370.149999913097</v>
      </c>
    </row>
    <row r="202" spans="8:17" x14ac:dyDescent="0.3">
      <c r="H202" s="45">
        <v>1</v>
      </c>
      <c r="I202" s="55" t="s">
        <v>170</v>
      </c>
      <c r="J202" s="25">
        <v>1987</v>
      </c>
      <c r="K202" s="55">
        <v>3679.07</v>
      </c>
      <c r="L202" s="38">
        <f t="shared" ref="L202:L265" ca="1" si="11">FORECAST(K202,OFFSET($Q$28:$Q$712,MATCH(K202,$P$28:$P$712,1)-1,0,2), OFFSET($P$28:$P$712,MATCH(K202,$P$28:$P$712,1)-1,0,2))</f>
        <v>144961.21799989976</v>
      </c>
      <c r="M202" s="38">
        <f t="shared" ca="1" si="9"/>
        <v>144437.66400000174</v>
      </c>
      <c r="N202" s="39">
        <f t="shared" ca="1" si="10"/>
        <v>23.11002624000028</v>
      </c>
      <c r="P202" s="55">
        <v>3457</v>
      </c>
      <c r="Q202" s="55">
        <v>39511.700000014302</v>
      </c>
    </row>
    <row r="203" spans="8:17" x14ac:dyDescent="0.3">
      <c r="H203" s="45">
        <v>1</v>
      </c>
      <c r="I203" s="55" t="s">
        <v>171</v>
      </c>
      <c r="J203" s="25">
        <v>1987</v>
      </c>
      <c r="K203" s="55">
        <v>3677.65</v>
      </c>
      <c r="L203" s="38">
        <f t="shared" ca="1" si="11"/>
        <v>143914.11000010371</v>
      </c>
      <c r="M203" s="38">
        <f t="shared" ref="M203:M266" ca="1" si="12">(L203+L204)/2</f>
        <v>144566.70900000678</v>
      </c>
      <c r="N203" s="39">
        <f t="shared" ref="N203:N266" ca="1" si="13">VLOOKUP(I203,$P$10:$Q$21,2,FALSE)*M203/1000</f>
        <v>10.119669630000475</v>
      </c>
      <c r="P203" s="55">
        <v>3457.5</v>
      </c>
      <c r="Q203" s="55">
        <v>39653.250000115397</v>
      </c>
    </row>
    <row r="204" spans="8:17" x14ac:dyDescent="0.3">
      <c r="H204" s="45">
        <v>1</v>
      </c>
      <c r="I204" s="55" t="s">
        <v>172</v>
      </c>
      <c r="J204" s="25">
        <v>1987</v>
      </c>
      <c r="K204" s="55">
        <v>3679.42</v>
      </c>
      <c r="L204" s="38">
        <f t="shared" ca="1" si="11"/>
        <v>145219.30799990986</v>
      </c>
      <c r="M204" s="38">
        <f t="shared" ca="1" si="12"/>
        <v>147117.14299996803</v>
      </c>
      <c r="N204" s="39">
        <f t="shared" ca="1" si="13"/>
        <v>33.836942889992649</v>
      </c>
      <c r="P204" s="55">
        <v>3458</v>
      </c>
      <c r="Q204" s="55">
        <v>39794.7999999694</v>
      </c>
    </row>
    <row r="205" spans="8:17" x14ac:dyDescent="0.3">
      <c r="H205" s="45">
        <v>1</v>
      </c>
      <c r="I205" s="55" t="s">
        <v>173</v>
      </c>
      <c r="J205" s="25">
        <v>1987</v>
      </c>
      <c r="K205" s="55">
        <v>3684.45</v>
      </c>
      <c r="L205" s="38">
        <f t="shared" ca="1" si="11"/>
        <v>149014.9780000262</v>
      </c>
      <c r="M205" s="38">
        <f t="shared" ca="1" si="12"/>
        <v>152844.63910004357</v>
      </c>
      <c r="N205" s="39">
        <f t="shared" ca="1" si="13"/>
        <v>50.438730903014381</v>
      </c>
      <c r="P205" s="55">
        <v>3458.5</v>
      </c>
      <c r="Q205" s="55">
        <v>39936.350000070597</v>
      </c>
    </row>
    <row r="206" spans="8:17" x14ac:dyDescent="0.3">
      <c r="H206" s="45">
        <v>1</v>
      </c>
      <c r="I206" s="55" t="s">
        <v>164</v>
      </c>
      <c r="J206" s="25">
        <v>1987</v>
      </c>
      <c r="K206" s="55">
        <v>3694.57</v>
      </c>
      <c r="L206" s="38">
        <f t="shared" ca="1" si="11"/>
        <v>156674.30020006094</v>
      </c>
      <c r="M206" s="38">
        <f t="shared" ca="1" si="12"/>
        <v>158112.31550004962</v>
      </c>
      <c r="N206" s="39">
        <f t="shared" ca="1" si="13"/>
        <v>60.082679890018859</v>
      </c>
      <c r="P206" s="55">
        <v>3459</v>
      </c>
      <c r="Q206" s="55">
        <v>40077.899999924601</v>
      </c>
    </row>
    <row r="207" spans="8:17" x14ac:dyDescent="0.3">
      <c r="H207" s="45">
        <v>1</v>
      </c>
      <c r="I207" s="55" t="s">
        <v>174</v>
      </c>
      <c r="J207" s="25">
        <v>1987</v>
      </c>
      <c r="K207" s="55">
        <v>3698.37</v>
      </c>
      <c r="L207" s="38">
        <f t="shared" ca="1" si="11"/>
        <v>159550.3308000383</v>
      </c>
      <c r="M207" s="38">
        <f t="shared" ca="1" si="12"/>
        <v>158687.52320001274</v>
      </c>
      <c r="N207" s="39">
        <f t="shared" ca="1" si="13"/>
        <v>84.104387296006749</v>
      </c>
      <c r="P207" s="55">
        <v>3459.5</v>
      </c>
      <c r="Q207" s="55">
        <v>40219.450000025703</v>
      </c>
    </row>
    <row r="208" spans="8:17" x14ac:dyDescent="0.3">
      <c r="H208" s="45">
        <v>1</v>
      </c>
      <c r="I208" s="55" t="s">
        <v>175</v>
      </c>
      <c r="J208" s="25">
        <v>1987</v>
      </c>
      <c r="K208" s="55">
        <v>3696.09</v>
      </c>
      <c r="L208" s="38">
        <f t="shared" ca="1" si="11"/>
        <v>157824.71559998719</v>
      </c>
      <c r="M208" s="38">
        <f t="shared" ca="1" si="12"/>
        <v>156129.37010000972</v>
      </c>
      <c r="N208" s="39">
        <f t="shared" ca="1" si="13"/>
        <v>82.748566153005157</v>
      </c>
      <c r="P208" s="55">
        <v>3460</v>
      </c>
      <c r="Q208" s="55">
        <v>40360.999999879801</v>
      </c>
    </row>
    <row r="209" spans="8:17" x14ac:dyDescent="0.3">
      <c r="H209" s="45">
        <v>1</v>
      </c>
      <c r="I209" s="55" t="s">
        <v>176</v>
      </c>
      <c r="J209" s="25">
        <v>1987</v>
      </c>
      <c r="K209" s="55">
        <v>3691.61</v>
      </c>
      <c r="L209" s="38">
        <f t="shared" ca="1" si="11"/>
        <v>154434.02460003225</v>
      </c>
      <c r="M209" s="38">
        <f t="shared" ca="1" si="12"/>
        <v>153048.99080005987</v>
      </c>
      <c r="N209" s="39">
        <f t="shared" ca="1" si="13"/>
        <v>94.890374296037123</v>
      </c>
      <c r="P209" s="55">
        <v>3460.5</v>
      </c>
      <c r="Q209" s="55">
        <v>40508.850000113998</v>
      </c>
    </row>
    <row r="210" spans="8:17" x14ac:dyDescent="0.3">
      <c r="H210" s="45">
        <v>1</v>
      </c>
      <c r="I210" s="55" t="s">
        <v>177</v>
      </c>
      <c r="J210" s="25">
        <v>1987</v>
      </c>
      <c r="K210" s="55">
        <v>3687.95</v>
      </c>
      <c r="L210" s="38">
        <f t="shared" ca="1" si="11"/>
        <v>151663.95700008748</v>
      </c>
      <c r="M210" s="38">
        <f t="shared" ca="1" si="12"/>
        <v>151603.40820008446</v>
      </c>
      <c r="N210" s="39">
        <f t="shared" ca="1" si="13"/>
        <v>72.76963593604053</v>
      </c>
      <c r="P210" s="55">
        <v>3461</v>
      </c>
      <c r="Q210" s="55">
        <v>40656.700000101198</v>
      </c>
    </row>
    <row r="211" spans="8:17" x14ac:dyDescent="0.3">
      <c r="H211" s="45">
        <v>1</v>
      </c>
      <c r="I211" s="55" t="s">
        <v>178</v>
      </c>
      <c r="J211" s="25">
        <v>1987</v>
      </c>
      <c r="K211" s="55">
        <v>3687.79</v>
      </c>
      <c r="L211" s="38">
        <f t="shared" ca="1" si="11"/>
        <v>151542.85940008145</v>
      </c>
      <c r="M211" s="38">
        <f t="shared" ca="1" si="12"/>
        <v>151406.62530006538</v>
      </c>
      <c r="N211" s="39">
        <f t="shared" ca="1" si="13"/>
        <v>36.337590072015693</v>
      </c>
      <c r="P211" s="55">
        <v>3461.5</v>
      </c>
      <c r="Q211" s="55">
        <v>40804.550000088399</v>
      </c>
    </row>
    <row r="212" spans="8:17" x14ac:dyDescent="0.3">
      <c r="H212" s="45">
        <v>1</v>
      </c>
      <c r="I212" s="55" t="s">
        <v>179</v>
      </c>
      <c r="J212" s="25">
        <v>1987</v>
      </c>
      <c r="K212" s="55">
        <v>3687.43</v>
      </c>
      <c r="L212" s="38">
        <f t="shared" ca="1" si="11"/>
        <v>151270.39120004931</v>
      </c>
      <c r="M212" s="38">
        <f t="shared" ca="1" si="12"/>
        <v>150464.34660002729</v>
      </c>
      <c r="N212" s="39">
        <f t="shared" ca="1" si="13"/>
        <v>39.120730116007103</v>
      </c>
      <c r="P212" s="55">
        <v>3462</v>
      </c>
      <c r="Q212" s="55">
        <v>40952.400000075599</v>
      </c>
    </row>
    <row r="213" spans="8:17" x14ac:dyDescent="0.3">
      <c r="H213" s="45">
        <v>1</v>
      </c>
      <c r="I213" s="55" t="s">
        <v>180</v>
      </c>
      <c r="J213" s="25">
        <v>1987</v>
      </c>
      <c r="K213" s="55">
        <v>3685.3</v>
      </c>
      <c r="L213" s="38">
        <f t="shared" ca="1" si="11"/>
        <v>149658.30200000526</v>
      </c>
      <c r="M213" s="38">
        <f t="shared" ca="1" si="12"/>
        <v>148803.06279998738</v>
      </c>
      <c r="N213" s="39">
        <f t="shared" ca="1" si="13"/>
        <v>37.200765699996843</v>
      </c>
      <c r="P213" s="55">
        <v>3462.5</v>
      </c>
      <c r="Q213" s="55">
        <v>41100.250000062799</v>
      </c>
    </row>
    <row r="214" spans="8:17" x14ac:dyDescent="0.3">
      <c r="H214" s="45">
        <v>1</v>
      </c>
      <c r="I214" s="55" t="s">
        <v>170</v>
      </c>
      <c r="J214" s="25">
        <v>1988</v>
      </c>
      <c r="K214" s="55">
        <v>3683.04</v>
      </c>
      <c r="L214" s="38">
        <f t="shared" ca="1" si="11"/>
        <v>147947.8235999695</v>
      </c>
      <c r="M214" s="38">
        <f t="shared" ca="1" si="12"/>
        <v>147459.65429999516</v>
      </c>
      <c r="N214" s="39">
        <f t="shared" ca="1" si="13"/>
        <v>23.593544687999227</v>
      </c>
      <c r="P214" s="55">
        <v>3463</v>
      </c>
      <c r="Q214" s="55">
        <v>41248.100000049999</v>
      </c>
    </row>
    <row r="215" spans="8:17" x14ac:dyDescent="0.3">
      <c r="H215" s="45">
        <v>1</v>
      </c>
      <c r="I215" s="55" t="s">
        <v>171</v>
      </c>
      <c r="J215" s="25">
        <v>1988</v>
      </c>
      <c r="K215" s="55">
        <v>3681.75</v>
      </c>
      <c r="L215" s="38">
        <f t="shared" ca="1" si="11"/>
        <v>146971.48500002082</v>
      </c>
      <c r="M215" s="38">
        <f t="shared" ca="1" si="12"/>
        <v>146948.77920001978</v>
      </c>
      <c r="N215" s="39">
        <f t="shared" ca="1" si="13"/>
        <v>10.286414544001385</v>
      </c>
      <c r="P215" s="55">
        <v>3463.5</v>
      </c>
      <c r="Q215" s="55">
        <v>41395.950000037199</v>
      </c>
    </row>
    <row r="216" spans="8:17" x14ac:dyDescent="0.3">
      <c r="H216" s="45">
        <v>1</v>
      </c>
      <c r="I216" s="55" t="s">
        <v>172</v>
      </c>
      <c r="J216" s="25">
        <v>1988</v>
      </c>
      <c r="K216" s="55">
        <v>3681.69</v>
      </c>
      <c r="L216" s="38">
        <f t="shared" ca="1" si="11"/>
        <v>146926.07340001874</v>
      </c>
      <c r="M216" s="38">
        <f t="shared" ca="1" si="12"/>
        <v>147652.64900004119</v>
      </c>
      <c r="N216" s="39">
        <f t="shared" ca="1" si="13"/>
        <v>33.960109270009475</v>
      </c>
      <c r="P216" s="55">
        <v>3464</v>
      </c>
      <c r="Q216" s="55">
        <v>41543.800000024399</v>
      </c>
    </row>
    <row r="217" spans="8:17" x14ac:dyDescent="0.3">
      <c r="H217" s="45">
        <v>1</v>
      </c>
      <c r="I217" s="55" t="s">
        <v>173</v>
      </c>
      <c r="J217" s="25">
        <v>1988</v>
      </c>
      <c r="K217" s="55">
        <v>3683.61</v>
      </c>
      <c r="L217" s="38">
        <f t="shared" ca="1" si="11"/>
        <v>148379.22460006364</v>
      </c>
      <c r="M217" s="38">
        <f t="shared" ca="1" si="12"/>
        <v>150044.29650007561</v>
      </c>
      <c r="N217" s="39">
        <f t="shared" ca="1" si="13"/>
        <v>49.514617845024951</v>
      </c>
      <c r="P217" s="55">
        <v>3464.5</v>
      </c>
      <c r="Q217" s="55">
        <v>41691.650000011599</v>
      </c>
    </row>
    <row r="218" spans="8:17" x14ac:dyDescent="0.3">
      <c r="H218" s="45">
        <v>1</v>
      </c>
      <c r="I218" s="55" t="s">
        <v>164</v>
      </c>
      <c r="J218" s="25">
        <v>1988</v>
      </c>
      <c r="K218" s="55">
        <v>3688.01</v>
      </c>
      <c r="L218" s="38">
        <f t="shared" ca="1" si="11"/>
        <v>151709.36840008758</v>
      </c>
      <c r="M218" s="38">
        <f t="shared" ca="1" si="12"/>
        <v>153559.86620002869</v>
      </c>
      <c r="N218" s="39">
        <f t="shared" ca="1" si="13"/>
        <v>58.352749156010901</v>
      </c>
      <c r="P218" s="55">
        <v>3465</v>
      </c>
      <c r="Q218" s="55">
        <v>41839.499999998799</v>
      </c>
    </row>
    <row r="219" spans="8:17" x14ac:dyDescent="0.3">
      <c r="H219" s="45">
        <v>1</v>
      </c>
      <c r="I219" s="55" t="s">
        <v>174</v>
      </c>
      <c r="J219" s="25">
        <v>1988</v>
      </c>
      <c r="K219" s="55">
        <v>3692.9</v>
      </c>
      <c r="L219" s="38">
        <f t="shared" ca="1" si="11"/>
        <v>155410.36399996979</v>
      </c>
      <c r="M219" s="38">
        <f t="shared" ca="1" si="12"/>
        <v>154683.78840004373</v>
      </c>
      <c r="N219" s="39">
        <f t="shared" ca="1" si="13"/>
        <v>81.982407852023186</v>
      </c>
      <c r="P219" s="55">
        <v>3465.5</v>
      </c>
      <c r="Q219" s="55">
        <v>41987.349999985898</v>
      </c>
    </row>
    <row r="220" spans="8:17" x14ac:dyDescent="0.3">
      <c r="H220" s="45">
        <v>1</v>
      </c>
      <c r="I220" s="55" t="s">
        <v>175</v>
      </c>
      <c r="J220" s="25">
        <v>1988</v>
      </c>
      <c r="K220" s="55">
        <v>3690.98</v>
      </c>
      <c r="L220" s="38">
        <f t="shared" ca="1" si="11"/>
        <v>153957.21280011768</v>
      </c>
      <c r="M220" s="38">
        <f t="shared" ca="1" si="12"/>
        <v>152859.78000009619</v>
      </c>
      <c r="N220" s="39">
        <f t="shared" ca="1" si="13"/>
        <v>81.015683400050989</v>
      </c>
      <c r="P220" s="55">
        <v>3466</v>
      </c>
      <c r="Q220" s="55">
        <v>42135.199999973098</v>
      </c>
    </row>
    <row r="221" spans="8:17" x14ac:dyDescent="0.3">
      <c r="H221" s="45">
        <v>1</v>
      </c>
      <c r="I221" s="55" t="s">
        <v>176</v>
      </c>
      <c r="J221" s="25">
        <v>1988</v>
      </c>
      <c r="K221" s="55">
        <v>3688.08</v>
      </c>
      <c r="L221" s="38">
        <f t="shared" ca="1" si="11"/>
        <v>151762.3472000747</v>
      </c>
      <c r="M221" s="38">
        <f t="shared" ca="1" si="12"/>
        <v>150827.63590002386</v>
      </c>
      <c r="N221" s="39">
        <f t="shared" ca="1" si="13"/>
        <v>93.513134258014787</v>
      </c>
      <c r="P221" s="55">
        <v>3466.5</v>
      </c>
      <c r="Q221" s="55">
        <v>42283.049999960298</v>
      </c>
    </row>
    <row r="222" spans="8:17" x14ac:dyDescent="0.3">
      <c r="H222" s="45">
        <v>1</v>
      </c>
      <c r="I222" s="55" t="s">
        <v>177</v>
      </c>
      <c r="J222" s="25">
        <v>1988</v>
      </c>
      <c r="K222" s="55">
        <v>3685.61</v>
      </c>
      <c r="L222" s="38">
        <f t="shared" ca="1" si="11"/>
        <v>149892.92459997302</v>
      </c>
      <c r="M222" s="38">
        <f t="shared" ca="1" si="12"/>
        <v>149355.56209995854</v>
      </c>
      <c r="N222" s="39">
        <f t="shared" ca="1" si="13"/>
        <v>71.6906698079801</v>
      </c>
      <c r="P222" s="55">
        <v>3467</v>
      </c>
      <c r="Q222" s="55">
        <v>42430.899999947498</v>
      </c>
    </row>
    <row r="223" spans="8:17" x14ac:dyDescent="0.3">
      <c r="H223" s="45">
        <v>1</v>
      </c>
      <c r="I223" s="55" t="s">
        <v>178</v>
      </c>
      <c r="J223" s="25">
        <v>1988</v>
      </c>
      <c r="K223" s="55">
        <v>3684.19</v>
      </c>
      <c r="L223" s="38">
        <f t="shared" ca="1" si="11"/>
        <v>148818.19959994406</v>
      </c>
      <c r="M223" s="38">
        <f t="shared" ca="1" si="12"/>
        <v>148027.29179997789</v>
      </c>
      <c r="N223" s="39">
        <f t="shared" ca="1" si="13"/>
        <v>35.526550031994695</v>
      </c>
      <c r="P223" s="55">
        <v>3467.5</v>
      </c>
      <c r="Q223" s="55">
        <v>42578.749999934698</v>
      </c>
    </row>
    <row r="224" spans="8:17" x14ac:dyDescent="0.3">
      <c r="H224" s="45">
        <v>1</v>
      </c>
      <c r="I224" s="55" t="s">
        <v>179</v>
      </c>
      <c r="J224" s="25">
        <v>1988</v>
      </c>
      <c r="K224" s="55">
        <v>3682.1</v>
      </c>
      <c r="L224" s="38">
        <f t="shared" ca="1" si="11"/>
        <v>147236.38400001172</v>
      </c>
      <c r="M224" s="38">
        <f t="shared" ca="1" si="12"/>
        <v>146353.20399996568</v>
      </c>
      <c r="N224" s="39">
        <f t="shared" ca="1" si="13"/>
        <v>38.051833039991081</v>
      </c>
      <c r="P224" s="55">
        <v>3468</v>
      </c>
      <c r="Q224" s="55">
        <v>42726.599999921898</v>
      </c>
    </row>
    <row r="225" spans="8:17" x14ac:dyDescent="0.3">
      <c r="H225" s="45">
        <v>1</v>
      </c>
      <c r="I225" s="55" t="s">
        <v>180</v>
      </c>
      <c r="J225" s="25">
        <v>1988</v>
      </c>
      <c r="K225" s="55">
        <v>3679.76</v>
      </c>
      <c r="L225" s="38">
        <f t="shared" ca="1" si="11"/>
        <v>145470.02399991965</v>
      </c>
      <c r="M225" s="38">
        <f t="shared" ca="1" si="12"/>
        <v>144301.24499999592</v>
      </c>
      <c r="N225" s="39">
        <f t="shared" ca="1" si="13"/>
        <v>36.075311249998983</v>
      </c>
      <c r="P225" s="55">
        <v>3468.5</v>
      </c>
      <c r="Q225" s="55">
        <v>42874.449999909099</v>
      </c>
    </row>
    <row r="226" spans="8:17" x14ac:dyDescent="0.3">
      <c r="H226" s="45">
        <v>1</v>
      </c>
      <c r="I226" s="55" t="s">
        <v>170</v>
      </c>
      <c r="J226" s="25">
        <v>1989</v>
      </c>
      <c r="K226" s="55">
        <v>3676.59</v>
      </c>
      <c r="L226" s="38">
        <f t="shared" ca="1" si="11"/>
        <v>143132.46600007219</v>
      </c>
      <c r="M226" s="38">
        <f t="shared" ca="1" si="12"/>
        <v>142402.44000004209</v>
      </c>
      <c r="N226" s="39">
        <f t="shared" ca="1" si="13"/>
        <v>22.784390400006735</v>
      </c>
      <c r="P226" s="55">
        <v>3469</v>
      </c>
      <c r="Q226" s="55">
        <v>43022.299999896299</v>
      </c>
    </row>
    <row r="227" spans="8:17" x14ac:dyDescent="0.3">
      <c r="H227" s="45">
        <v>1</v>
      </c>
      <c r="I227" s="55" t="s">
        <v>171</v>
      </c>
      <c r="J227" s="25">
        <v>1989</v>
      </c>
      <c r="K227" s="55">
        <v>3674.61</v>
      </c>
      <c r="L227" s="38">
        <f t="shared" ca="1" si="11"/>
        <v>141672.41400001198</v>
      </c>
      <c r="M227" s="38">
        <f t="shared" ca="1" si="12"/>
        <v>141668.7270000116</v>
      </c>
      <c r="N227" s="39">
        <f t="shared" ca="1" si="13"/>
        <v>9.9168108900008125</v>
      </c>
      <c r="P227" s="55">
        <v>3469.5</v>
      </c>
      <c r="Q227" s="55">
        <v>43170.149999883499</v>
      </c>
    </row>
    <row r="228" spans="8:17" x14ac:dyDescent="0.3">
      <c r="H228" s="45">
        <v>1</v>
      </c>
      <c r="I228" s="55" t="s">
        <v>172</v>
      </c>
      <c r="J228" s="25">
        <v>1989</v>
      </c>
      <c r="K228" s="55">
        <v>3674.6</v>
      </c>
      <c r="L228" s="38">
        <f t="shared" ca="1" si="11"/>
        <v>141665.04000001121</v>
      </c>
      <c r="M228" s="38">
        <f t="shared" ca="1" si="12"/>
        <v>142125.91500003007</v>
      </c>
      <c r="N228" s="39">
        <f t="shared" ca="1" si="13"/>
        <v>32.688960450006917</v>
      </c>
      <c r="P228" s="55">
        <v>3470</v>
      </c>
      <c r="Q228" s="55">
        <v>43318.000000117798</v>
      </c>
    </row>
    <row r="229" spans="8:17" x14ac:dyDescent="0.3">
      <c r="H229" s="45">
        <v>1</v>
      </c>
      <c r="I229" s="55" t="s">
        <v>173</v>
      </c>
      <c r="J229" s="25">
        <v>1989</v>
      </c>
      <c r="K229" s="55">
        <v>3675.85</v>
      </c>
      <c r="L229" s="38">
        <f t="shared" ca="1" si="11"/>
        <v>142586.79000004893</v>
      </c>
      <c r="M229" s="38">
        <f t="shared" ca="1" si="12"/>
        <v>143320.50300007919</v>
      </c>
      <c r="N229" s="39">
        <f t="shared" ca="1" si="13"/>
        <v>47.295765990026133</v>
      </c>
      <c r="P229" s="55">
        <v>3470.5</v>
      </c>
      <c r="Q229" s="55">
        <v>43465.850000104903</v>
      </c>
    </row>
    <row r="230" spans="8:17" x14ac:dyDescent="0.3">
      <c r="H230" s="45">
        <v>1</v>
      </c>
      <c r="I230" s="55" t="s">
        <v>164</v>
      </c>
      <c r="J230" s="25">
        <v>1989</v>
      </c>
      <c r="K230" s="55">
        <v>3677.84</v>
      </c>
      <c r="L230" s="38">
        <f t="shared" ca="1" si="11"/>
        <v>144054.21600010945</v>
      </c>
      <c r="M230" s="38">
        <f t="shared" ca="1" si="12"/>
        <v>143991.53700010688</v>
      </c>
      <c r="N230" s="39">
        <f t="shared" ca="1" si="13"/>
        <v>54.716784060040609</v>
      </c>
      <c r="P230" s="55">
        <v>3471</v>
      </c>
      <c r="Q230" s="55">
        <v>43613.700000092103</v>
      </c>
    </row>
    <row r="231" spans="8:17" x14ac:dyDescent="0.3">
      <c r="H231" s="45">
        <v>1</v>
      </c>
      <c r="I231" s="55" t="s">
        <v>174</v>
      </c>
      <c r="J231" s="25">
        <v>1989</v>
      </c>
      <c r="K231" s="55">
        <v>3677.67</v>
      </c>
      <c r="L231" s="38">
        <f t="shared" ca="1" si="11"/>
        <v>143928.85800010432</v>
      </c>
      <c r="M231" s="38">
        <f t="shared" ca="1" si="12"/>
        <v>142424.56200004276</v>
      </c>
      <c r="N231" s="39">
        <f t="shared" ca="1" si="13"/>
        <v>75.485017860022666</v>
      </c>
      <c r="P231" s="55">
        <v>3471.5</v>
      </c>
      <c r="Q231" s="55">
        <v>43761.550000079304</v>
      </c>
    </row>
    <row r="232" spans="8:17" x14ac:dyDescent="0.3">
      <c r="H232" s="45">
        <v>1</v>
      </c>
      <c r="I232" s="55" t="s">
        <v>175</v>
      </c>
      <c r="J232" s="25">
        <v>1989</v>
      </c>
      <c r="K232" s="55">
        <v>3673.59</v>
      </c>
      <c r="L232" s="38">
        <f t="shared" ca="1" si="11"/>
        <v>140920.2659999812</v>
      </c>
      <c r="M232" s="38">
        <f t="shared" ca="1" si="12"/>
        <v>139508.14500004705</v>
      </c>
      <c r="N232" s="39">
        <f t="shared" ca="1" si="13"/>
        <v>73.939316850024952</v>
      </c>
      <c r="P232" s="55">
        <v>3472</v>
      </c>
      <c r="Q232" s="55">
        <v>43909.400000066496</v>
      </c>
    </row>
    <row r="233" spans="8:17" x14ac:dyDescent="0.3">
      <c r="H233" s="45">
        <v>1</v>
      </c>
      <c r="I233" s="55" t="s">
        <v>176</v>
      </c>
      <c r="J233" s="25">
        <v>1989</v>
      </c>
      <c r="K233" s="55">
        <v>3669.76</v>
      </c>
      <c r="L233" s="38">
        <f t="shared" ca="1" si="11"/>
        <v>138096.0240001129</v>
      </c>
      <c r="M233" s="38">
        <f t="shared" ca="1" si="12"/>
        <v>136414.75200004363</v>
      </c>
      <c r="N233" s="39">
        <f t="shared" ca="1" si="13"/>
        <v>84.577146240027048</v>
      </c>
      <c r="P233" s="55">
        <v>3472.5</v>
      </c>
      <c r="Q233" s="55">
        <v>44057.250000053697</v>
      </c>
    </row>
    <row r="234" spans="8:17" x14ac:dyDescent="0.3">
      <c r="H234" s="45">
        <v>1</v>
      </c>
      <c r="I234" s="55" t="s">
        <v>177</v>
      </c>
      <c r="J234" s="25">
        <v>1989</v>
      </c>
      <c r="K234" s="55">
        <v>3665.2</v>
      </c>
      <c r="L234" s="38">
        <f t="shared" ca="1" si="11"/>
        <v>134733.47999997437</v>
      </c>
      <c r="M234" s="38">
        <f t="shared" ca="1" si="12"/>
        <v>134084.56799994782</v>
      </c>
      <c r="N234" s="39">
        <f t="shared" ca="1" si="13"/>
        <v>64.360592639974953</v>
      </c>
      <c r="P234" s="55">
        <v>3473</v>
      </c>
      <c r="Q234" s="55">
        <v>44205.100000040897</v>
      </c>
    </row>
    <row r="235" spans="8:17" x14ac:dyDescent="0.3">
      <c r="H235" s="45">
        <v>1</v>
      </c>
      <c r="I235" s="55" t="s">
        <v>178</v>
      </c>
      <c r="J235" s="25">
        <v>1989</v>
      </c>
      <c r="K235" s="55">
        <v>3663.44</v>
      </c>
      <c r="L235" s="38">
        <f t="shared" ca="1" si="11"/>
        <v>133435.65599992126</v>
      </c>
      <c r="M235" s="38">
        <f t="shared" ca="1" si="12"/>
        <v>132661.38600001321</v>
      </c>
      <c r="N235" s="39">
        <f t="shared" ca="1" si="13"/>
        <v>31.838732640003169</v>
      </c>
      <c r="P235" s="55">
        <v>3473.5</v>
      </c>
      <c r="Q235" s="55">
        <v>44352.950000028097</v>
      </c>
    </row>
    <row r="236" spans="8:17" x14ac:dyDescent="0.3">
      <c r="H236" s="45">
        <v>1</v>
      </c>
      <c r="I236" s="55" t="s">
        <v>179</v>
      </c>
      <c r="J236" s="25">
        <v>1989</v>
      </c>
      <c r="K236" s="55">
        <v>3661.34</v>
      </c>
      <c r="L236" s="38">
        <f t="shared" ca="1" si="11"/>
        <v>131887.11600010516</v>
      </c>
      <c r="M236" s="38">
        <f t="shared" ca="1" si="12"/>
        <v>130898.52320010494</v>
      </c>
      <c r="N236" s="39">
        <f t="shared" ca="1" si="13"/>
        <v>34.03361603202729</v>
      </c>
      <c r="P236" s="55">
        <v>3474</v>
      </c>
      <c r="Q236" s="55">
        <v>44500.800000015297</v>
      </c>
    </row>
    <row r="237" spans="8:17" x14ac:dyDescent="0.3">
      <c r="H237" s="45">
        <v>1</v>
      </c>
      <c r="I237" s="55" t="s">
        <v>180</v>
      </c>
      <c r="J237" s="25">
        <v>1989</v>
      </c>
      <c r="K237" s="55">
        <v>3658.46</v>
      </c>
      <c r="L237" s="38">
        <f t="shared" ca="1" si="11"/>
        <v>129909.93040010473</v>
      </c>
      <c r="M237" s="38">
        <f t="shared" ca="1" si="12"/>
        <v>128991.51320009516</v>
      </c>
      <c r="N237" s="39">
        <f t="shared" ca="1" si="13"/>
        <v>32.247878300023793</v>
      </c>
      <c r="P237" s="55">
        <v>3474.5</v>
      </c>
      <c r="Q237" s="55">
        <v>44648.650000002497</v>
      </c>
    </row>
    <row r="238" spans="8:17" x14ac:dyDescent="0.3">
      <c r="H238" s="45">
        <v>1</v>
      </c>
      <c r="I238" s="55" t="s">
        <v>170</v>
      </c>
      <c r="J238" s="25">
        <v>1990</v>
      </c>
      <c r="K238" s="55">
        <v>3655.6</v>
      </c>
      <c r="L238" s="38">
        <f t="shared" ca="1" si="11"/>
        <v>128073.09600008558</v>
      </c>
      <c r="M238" s="38">
        <f t="shared" ca="1" si="12"/>
        <v>127292.76340006059</v>
      </c>
      <c r="N238" s="39">
        <f t="shared" ca="1" si="13"/>
        <v>20.366842144009695</v>
      </c>
      <c r="P238" s="55">
        <v>3475</v>
      </c>
      <c r="Q238" s="55">
        <v>44796.499999989697</v>
      </c>
    </row>
    <row r="239" spans="8:17" x14ac:dyDescent="0.3">
      <c r="H239" s="45">
        <v>1</v>
      </c>
      <c r="I239" s="55" t="s">
        <v>171</v>
      </c>
      <c r="J239" s="25">
        <v>1990</v>
      </c>
      <c r="K239" s="55">
        <v>3653.17</v>
      </c>
      <c r="L239" s="38">
        <f t="shared" ca="1" si="11"/>
        <v>126512.4308000356</v>
      </c>
      <c r="M239" s="38">
        <f t="shared" ca="1" si="12"/>
        <v>125825.22400000272</v>
      </c>
      <c r="N239" s="39">
        <f t="shared" ca="1" si="13"/>
        <v>8.8077656800001911</v>
      </c>
      <c r="P239" s="55">
        <v>3475.5</v>
      </c>
      <c r="Q239" s="55">
        <v>44944.349999976897</v>
      </c>
    </row>
    <row r="240" spans="8:17" x14ac:dyDescent="0.3">
      <c r="H240" s="45">
        <v>1</v>
      </c>
      <c r="I240" s="55" t="s">
        <v>172</v>
      </c>
      <c r="J240" s="25">
        <v>1990</v>
      </c>
      <c r="K240" s="55">
        <v>3651.03</v>
      </c>
      <c r="L240" s="38">
        <f t="shared" ca="1" si="11"/>
        <v>125138.01719996985</v>
      </c>
      <c r="M240" s="38">
        <f t="shared" ca="1" si="12"/>
        <v>124649.90489999158</v>
      </c>
      <c r="N240" s="39">
        <f t="shared" ca="1" si="13"/>
        <v>28.669478126998065</v>
      </c>
      <c r="P240" s="55">
        <v>3476</v>
      </c>
      <c r="Q240" s="55">
        <v>45092.199999964003</v>
      </c>
    </row>
    <row r="241" spans="8:17" x14ac:dyDescent="0.3">
      <c r="H241" s="45">
        <v>1</v>
      </c>
      <c r="I241" s="55" t="s">
        <v>173</v>
      </c>
      <c r="J241" s="25">
        <v>1990</v>
      </c>
      <c r="K241" s="55">
        <v>3649.51</v>
      </c>
      <c r="L241" s="38">
        <f t="shared" ca="1" si="11"/>
        <v>124161.79260001332</v>
      </c>
      <c r="M241" s="38">
        <f t="shared" ca="1" si="12"/>
        <v>123930.58400005335</v>
      </c>
      <c r="N241" s="39">
        <f t="shared" ca="1" si="13"/>
        <v>40.897092720017611</v>
      </c>
      <c r="P241" s="55">
        <v>3476.5</v>
      </c>
      <c r="Q241" s="55">
        <v>45240.049999951203</v>
      </c>
    </row>
    <row r="242" spans="8:17" x14ac:dyDescent="0.3">
      <c r="H242" s="45">
        <v>1</v>
      </c>
      <c r="I242" s="55" t="s">
        <v>164</v>
      </c>
      <c r="J242" s="25">
        <v>1990</v>
      </c>
      <c r="K242" s="55">
        <v>3648.79</v>
      </c>
      <c r="L242" s="38">
        <f t="shared" ca="1" si="11"/>
        <v>123699.37540009338</v>
      </c>
      <c r="M242" s="38">
        <f t="shared" ca="1" si="12"/>
        <v>124251.70900001796</v>
      </c>
      <c r="N242" s="39">
        <f t="shared" ca="1" si="13"/>
        <v>47.215649420006827</v>
      </c>
      <c r="P242" s="55">
        <v>3477</v>
      </c>
      <c r="Q242" s="55">
        <v>45387.899999938403</v>
      </c>
    </row>
    <row r="243" spans="8:17" x14ac:dyDescent="0.3">
      <c r="H243" s="45">
        <v>1</v>
      </c>
      <c r="I243" s="55" t="s">
        <v>174</v>
      </c>
      <c r="J243" s="25">
        <v>1990</v>
      </c>
      <c r="K243" s="55">
        <v>3650.51</v>
      </c>
      <c r="L243" s="38">
        <f t="shared" ca="1" si="11"/>
        <v>124804.04259994254</v>
      </c>
      <c r="M243" s="38">
        <f t="shared" ca="1" si="12"/>
        <v>123776.44349994184</v>
      </c>
      <c r="N243" s="39">
        <f t="shared" ca="1" si="13"/>
        <v>65.60151505496917</v>
      </c>
      <c r="P243" s="55">
        <v>3477.5</v>
      </c>
      <c r="Q243" s="55">
        <v>45535.749999925603</v>
      </c>
    </row>
    <row r="244" spans="8:17" x14ac:dyDescent="0.3">
      <c r="H244" s="45">
        <v>1</v>
      </c>
      <c r="I244" s="55" t="s">
        <v>175</v>
      </c>
      <c r="J244" s="25">
        <v>1990</v>
      </c>
      <c r="K244" s="55">
        <v>3647.31</v>
      </c>
      <c r="L244" s="38">
        <f t="shared" ca="1" si="11"/>
        <v>122748.84439994115</v>
      </c>
      <c r="M244" s="38">
        <f t="shared" ca="1" si="12"/>
        <v>120741.81439994345</v>
      </c>
      <c r="N244" s="39">
        <f t="shared" ca="1" si="13"/>
        <v>63.993161631970032</v>
      </c>
      <c r="P244" s="55">
        <v>3478</v>
      </c>
      <c r="Q244" s="55">
        <v>45683.599999912803</v>
      </c>
    </row>
    <row r="245" spans="8:17" x14ac:dyDescent="0.3">
      <c r="H245" s="45">
        <v>1</v>
      </c>
      <c r="I245" s="55" t="s">
        <v>176</v>
      </c>
      <c r="J245" s="25">
        <v>1990</v>
      </c>
      <c r="K245" s="55">
        <v>3641.06</v>
      </c>
      <c r="L245" s="38">
        <f t="shared" ca="1" si="11"/>
        <v>118734.78439994575</v>
      </c>
      <c r="M245" s="38">
        <f t="shared" ca="1" si="12"/>
        <v>117669.92150002276</v>
      </c>
      <c r="N245" s="39">
        <f t="shared" ca="1" si="13"/>
        <v>72.955351330014111</v>
      </c>
      <c r="P245" s="55">
        <v>3478.5</v>
      </c>
      <c r="Q245" s="55">
        <v>45831.449999900004</v>
      </c>
    </row>
    <row r="246" spans="8:17" x14ac:dyDescent="0.3">
      <c r="H246" s="45">
        <v>1</v>
      </c>
      <c r="I246" s="55" t="s">
        <v>177</v>
      </c>
      <c r="J246" s="25">
        <v>1990</v>
      </c>
      <c r="K246" s="55">
        <v>3637.61</v>
      </c>
      <c r="L246" s="38">
        <f t="shared" ca="1" si="11"/>
        <v>116605.05860009976</v>
      </c>
      <c r="M246" s="38">
        <f t="shared" ca="1" si="12"/>
        <v>116538.37110010174</v>
      </c>
      <c r="N246" s="39">
        <f t="shared" ca="1" si="13"/>
        <v>55.938418128048831</v>
      </c>
      <c r="P246" s="55">
        <v>3479</v>
      </c>
      <c r="Q246" s="55">
        <v>45979.299999887196</v>
      </c>
    </row>
    <row r="247" spans="8:17" x14ac:dyDescent="0.3">
      <c r="H247" s="45">
        <v>1</v>
      </c>
      <c r="I247" s="55" t="s">
        <v>178</v>
      </c>
      <c r="J247" s="25">
        <v>1990</v>
      </c>
      <c r="K247" s="55">
        <v>3637.39</v>
      </c>
      <c r="L247" s="38">
        <f t="shared" ca="1" si="11"/>
        <v>116471.68360010372</v>
      </c>
      <c r="M247" s="38">
        <f t="shared" ca="1" si="12"/>
        <v>116123.09060004517</v>
      </c>
      <c r="N247" s="39">
        <f t="shared" ca="1" si="13"/>
        <v>27.869541744010839</v>
      </c>
      <c r="P247" s="55">
        <v>3479.5</v>
      </c>
      <c r="Q247" s="55">
        <v>46127.150000121503</v>
      </c>
    </row>
    <row r="248" spans="8:17" x14ac:dyDescent="0.3">
      <c r="H248" s="45">
        <v>1</v>
      </c>
      <c r="I248" s="55" t="s">
        <v>179</v>
      </c>
      <c r="J248" s="25">
        <v>1990</v>
      </c>
      <c r="K248" s="55">
        <v>3636.24</v>
      </c>
      <c r="L248" s="38">
        <f t="shared" ca="1" si="11"/>
        <v>115774.49759998661</v>
      </c>
      <c r="M248" s="38">
        <f t="shared" ca="1" si="12"/>
        <v>114937.87139996642</v>
      </c>
      <c r="N248" s="39">
        <f t="shared" ca="1" si="13"/>
        <v>29.88384656399127</v>
      </c>
      <c r="P248" s="55">
        <v>3480</v>
      </c>
      <c r="Q248" s="55">
        <v>46275.000000108703</v>
      </c>
    </row>
    <row r="249" spans="8:17" x14ac:dyDescent="0.3">
      <c r="H249" s="45">
        <v>1</v>
      </c>
      <c r="I249" s="55" t="s">
        <v>180</v>
      </c>
      <c r="J249" s="25">
        <v>1990</v>
      </c>
      <c r="K249" s="55">
        <v>3633.48</v>
      </c>
      <c r="L249" s="38">
        <f t="shared" ca="1" si="11"/>
        <v>114101.24519994622</v>
      </c>
      <c r="M249" s="38">
        <f t="shared" ca="1" si="12"/>
        <v>113261.58989996021</v>
      </c>
      <c r="N249" s="39">
        <f t="shared" ca="1" si="13"/>
        <v>28.315397474990053</v>
      </c>
      <c r="P249" s="55">
        <v>3480.5</v>
      </c>
      <c r="Q249" s="55">
        <v>46427.769999948003</v>
      </c>
    </row>
    <row r="250" spans="8:17" x14ac:dyDescent="0.3">
      <c r="H250" s="45">
        <v>1</v>
      </c>
      <c r="I250" s="55" t="s">
        <v>170</v>
      </c>
      <c r="J250" s="25">
        <v>1991</v>
      </c>
      <c r="K250" s="55">
        <v>3630.71</v>
      </c>
      <c r="L250" s="38">
        <f t="shared" ca="1" si="11"/>
        <v>112421.93459997419</v>
      </c>
      <c r="M250" s="38">
        <f t="shared" ca="1" si="12"/>
        <v>111903.59229997091</v>
      </c>
      <c r="N250" s="39">
        <f t="shared" ca="1" si="13"/>
        <v>17.904574767995346</v>
      </c>
      <c r="P250" s="55">
        <v>3481</v>
      </c>
      <c r="Q250" s="55">
        <v>46580.549999895098</v>
      </c>
    </row>
    <row r="251" spans="8:17" x14ac:dyDescent="0.3">
      <c r="H251" s="45">
        <v>1</v>
      </c>
      <c r="I251" s="55" t="s">
        <v>171</v>
      </c>
      <c r="J251" s="25">
        <v>1991</v>
      </c>
      <c r="K251" s="55">
        <v>3629</v>
      </c>
      <c r="L251" s="38">
        <f t="shared" ca="1" si="11"/>
        <v>111385.24999996764</v>
      </c>
      <c r="M251" s="38">
        <f t="shared" ca="1" si="12"/>
        <v>111006.34249999758</v>
      </c>
      <c r="N251" s="39">
        <f t="shared" ca="1" si="13"/>
        <v>7.7704439749998322</v>
      </c>
      <c r="P251" s="55">
        <v>3481.5</v>
      </c>
      <c r="Q251" s="55">
        <v>46733.319999981599</v>
      </c>
    </row>
    <row r="252" spans="8:17" x14ac:dyDescent="0.3">
      <c r="H252" s="45">
        <v>1</v>
      </c>
      <c r="I252" s="55" t="s">
        <v>172</v>
      </c>
      <c r="J252" s="25">
        <v>1991</v>
      </c>
      <c r="K252" s="55">
        <v>3627.75</v>
      </c>
      <c r="L252" s="38">
        <f t="shared" ca="1" si="11"/>
        <v>110627.43500002753</v>
      </c>
      <c r="M252" s="38">
        <f t="shared" ca="1" si="12"/>
        <v>110584.99680003873</v>
      </c>
      <c r="N252" s="39">
        <f t="shared" ca="1" si="13"/>
        <v>25.434549264008911</v>
      </c>
      <c r="P252" s="55">
        <v>3482</v>
      </c>
      <c r="Q252" s="55">
        <v>46886.0999999286</v>
      </c>
    </row>
    <row r="253" spans="8:17" x14ac:dyDescent="0.3">
      <c r="H253" s="45">
        <v>1</v>
      </c>
      <c r="I253" s="55" t="s">
        <v>173</v>
      </c>
      <c r="J253" s="25">
        <v>1991</v>
      </c>
      <c r="K253" s="55">
        <v>3627.61</v>
      </c>
      <c r="L253" s="38">
        <f t="shared" ca="1" si="11"/>
        <v>110542.55860004993</v>
      </c>
      <c r="M253" s="38">
        <f t="shared" ca="1" si="12"/>
        <v>111964.21529999725</v>
      </c>
      <c r="N253" s="39">
        <f t="shared" ca="1" si="13"/>
        <v>36.948191048999092</v>
      </c>
      <c r="P253" s="55">
        <v>3482.5</v>
      </c>
      <c r="Q253" s="55">
        <v>47038.8700000151</v>
      </c>
    </row>
    <row r="254" spans="8:17" x14ac:dyDescent="0.3">
      <c r="H254" s="45">
        <v>1</v>
      </c>
      <c r="I254" s="55" t="s">
        <v>164</v>
      </c>
      <c r="J254" s="25">
        <v>1991</v>
      </c>
      <c r="K254" s="55">
        <v>3632.3</v>
      </c>
      <c r="L254" s="38">
        <f t="shared" ca="1" si="11"/>
        <v>113385.87199994456</v>
      </c>
      <c r="M254" s="38">
        <f t="shared" ca="1" si="12"/>
        <v>115422.873399982</v>
      </c>
      <c r="N254" s="39">
        <f t="shared" ca="1" si="13"/>
        <v>43.860691891993156</v>
      </c>
      <c r="P254" s="55">
        <v>3483</v>
      </c>
      <c r="Q254" s="55">
        <v>47191.649999962101</v>
      </c>
    </row>
    <row r="255" spans="8:17" x14ac:dyDescent="0.3">
      <c r="H255" s="45">
        <v>1</v>
      </c>
      <c r="I255" s="55" t="s">
        <v>174</v>
      </c>
      <c r="J255" s="25">
        <v>1991</v>
      </c>
      <c r="K255" s="55">
        <v>3639.02</v>
      </c>
      <c r="L255" s="38">
        <f t="shared" ca="1" si="11"/>
        <v>117459.87480001943</v>
      </c>
      <c r="M255" s="38">
        <f t="shared" ca="1" si="12"/>
        <v>116420.15409997944</v>
      </c>
      <c r="N255" s="39">
        <f t="shared" ca="1" si="13"/>
        <v>61.702681672989108</v>
      </c>
      <c r="P255" s="55">
        <v>3483.5</v>
      </c>
      <c r="Q255" s="55">
        <v>47344.420000048602</v>
      </c>
    </row>
    <row r="256" spans="8:17" x14ac:dyDescent="0.3">
      <c r="H256" s="45">
        <v>1</v>
      </c>
      <c r="I256" s="55" t="s">
        <v>175</v>
      </c>
      <c r="J256" s="25">
        <v>1991</v>
      </c>
      <c r="K256" s="55">
        <v>3635.59</v>
      </c>
      <c r="L256" s="38">
        <f t="shared" ca="1" si="11"/>
        <v>115380.43339993944</v>
      </c>
      <c r="M256" s="38">
        <f t="shared" ca="1" si="12"/>
        <v>114055.77809994679</v>
      </c>
      <c r="N256" s="39">
        <f t="shared" ca="1" si="13"/>
        <v>60.449562392971806</v>
      </c>
      <c r="P256" s="55">
        <v>3484</v>
      </c>
      <c r="Q256" s="55">
        <v>47497.199999995697</v>
      </c>
    </row>
    <row r="257" spans="8:17" x14ac:dyDescent="0.3">
      <c r="H257" s="45">
        <v>1</v>
      </c>
      <c r="I257" s="55" t="s">
        <v>176</v>
      </c>
      <c r="J257" s="25">
        <v>1991</v>
      </c>
      <c r="K257" s="55">
        <v>3631.22</v>
      </c>
      <c r="L257" s="38">
        <f t="shared" ca="1" si="11"/>
        <v>112731.12279995414</v>
      </c>
      <c r="M257" s="38">
        <f t="shared" ca="1" si="12"/>
        <v>111942.99699999101</v>
      </c>
      <c r="N257" s="39">
        <f t="shared" ca="1" si="13"/>
        <v>69.404658139994424</v>
      </c>
      <c r="P257" s="55">
        <v>3484.5</v>
      </c>
      <c r="Q257" s="55">
        <v>47649.970000082103</v>
      </c>
    </row>
    <row r="258" spans="8:17" x14ac:dyDescent="0.3">
      <c r="H258" s="45">
        <v>1</v>
      </c>
      <c r="I258" s="55" t="s">
        <v>177</v>
      </c>
      <c r="J258" s="25">
        <v>1991</v>
      </c>
      <c r="K258" s="55">
        <v>3628.62</v>
      </c>
      <c r="L258" s="38">
        <f t="shared" ca="1" si="11"/>
        <v>111154.87120002788</v>
      </c>
      <c r="M258" s="38">
        <f t="shared" ca="1" si="12"/>
        <v>110736.55940003193</v>
      </c>
      <c r="N258" s="39">
        <f t="shared" ca="1" si="13"/>
        <v>53.153548512015327</v>
      </c>
      <c r="P258" s="55">
        <v>3485</v>
      </c>
      <c r="Q258" s="55">
        <v>47802.750000029198</v>
      </c>
    </row>
    <row r="259" spans="8:17" x14ac:dyDescent="0.3">
      <c r="H259" s="45">
        <v>1</v>
      </c>
      <c r="I259" s="55" t="s">
        <v>178</v>
      </c>
      <c r="J259" s="25">
        <v>1991</v>
      </c>
      <c r="K259" s="55">
        <v>3627.24</v>
      </c>
      <c r="L259" s="38">
        <f t="shared" ca="1" si="11"/>
        <v>110318.24760003597</v>
      </c>
      <c r="M259" s="38">
        <f t="shared" ca="1" si="12"/>
        <v>110121.21550005453</v>
      </c>
      <c r="N259" s="39">
        <f t="shared" ca="1" si="13"/>
        <v>26.429091720013087</v>
      </c>
      <c r="P259" s="55">
        <v>3485.5</v>
      </c>
      <c r="Q259" s="55">
        <v>47955.520000115699</v>
      </c>
    </row>
    <row r="260" spans="8:17" x14ac:dyDescent="0.3">
      <c r="H260" s="45">
        <v>1</v>
      </c>
      <c r="I260" s="55" t="s">
        <v>179</v>
      </c>
      <c r="J260" s="25">
        <v>1991</v>
      </c>
      <c r="K260" s="55">
        <v>3626.59</v>
      </c>
      <c r="L260" s="38">
        <f t="shared" ca="1" si="11"/>
        <v>109924.18340007309</v>
      </c>
      <c r="M260" s="38">
        <f t="shared" ca="1" si="12"/>
        <v>109305.8081999846</v>
      </c>
      <c r="N260" s="39">
        <f t="shared" ca="1" si="13"/>
        <v>28.419510131995999</v>
      </c>
      <c r="P260" s="55">
        <v>3486</v>
      </c>
      <c r="Q260" s="55">
        <v>48108.3000000627</v>
      </c>
    </row>
    <row r="261" spans="8:17" x14ac:dyDescent="0.3">
      <c r="H261" s="45">
        <v>1</v>
      </c>
      <c r="I261" s="55" t="s">
        <v>180</v>
      </c>
      <c r="J261" s="25">
        <v>1991</v>
      </c>
      <c r="K261" s="55">
        <v>3624.55</v>
      </c>
      <c r="L261" s="38">
        <f t="shared" ca="1" si="11"/>
        <v>108687.43299989612</v>
      </c>
      <c r="M261" s="38">
        <f t="shared" ca="1" si="12"/>
        <v>107690.15269990335</v>
      </c>
      <c r="N261" s="39">
        <f t="shared" ca="1" si="13"/>
        <v>26.922538174975838</v>
      </c>
      <c r="P261" s="55">
        <v>3486.5</v>
      </c>
      <c r="Q261" s="55">
        <v>48261.069999902102</v>
      </c>
    </row>
    <row r="262" spans="8:17" x14ac:dyDescent="0.3">
      <c r="H262" s="45">
        <v>1</v>
      </c>
      <c r="I262" s="55" t="s">
        <v>170</v>
      </c>
      <c r="J262" s="25">
        <v>1992</v>
      </c>
      <c r="K262" s="55">
        <v>3621.26</v>
      </c>
      <c r="L262" s="38">
        <f t="shared" ca="1" si="11"/>
        <v>106692.87239991059</v>
      </c>
      <c r="M262" s="38">
        <f t="shared" ca="1" si="12"/>
        <v>106266.13269990974</v>
      </c>
      <c r="N262" s="39">
        <f t="shared" ca="1" si="13"/>
        <v>17.002581231985559</v>
      </c>
      <c r="P262" s="55">
        <v>3487</v>
      </c>
      <c r="Q262" s="55">
        <v>48413.850000096201</v>
      </c>
    </row>
    <row r="263" spans="8:17" x14ac:dyDescent="0.3">
      <c r="H263" s="45">
        <v>1</v>
      </c>
      <c r="I263" s="55" t="s">
        <v>171</v>
      </c>
      <c r="J263" s="25">
        <v>1992</v>
      </c>
      <c r="K263" s="55">
        <v>3619.83</v>
      </c>
      <c r="L263" s="38">
        <f t="shared" ca="1" si="11"/>
        <v>105839.39299990889</v>
      </c>
      <c r="M263" s="38">
        <f t="shared" ca="1" si="12"/>
        <v>105723.43099992222</v>
      </c>
      <c r="N263" s="39">
        <f t="shared" ca="1" si="13"/>
        <v>7.4006401699945554</v>
      </c>
      <c r="P263" s="55">
        <v>3487.5</v>
      </c>
      <c r="Q263" s="55">
        <v>48566.619999935603</v>
      </c>
    </row>
    <row r="264" spans="8:17" x14ac:dyDescent="0.3">
      <c r="H264" s="45">
        <v>1</v>
      </c>
      <c r="I264" s="55" t="s">
        <v>172</v>
      </c>
      <c r="J264" s="25">
        <v>1992</v>
      </c>
      <c r="K264" s="55">
        <v>3619.39</v>
      </c>
      <c r="L264" s="38">
        <f t="shared" ca="1" si="11"/>
        <v>105607.46899993555</v>
      </c>
      <c r="M264" s="38">
        <f t="shared" ca="1" si="12"/>
        <v>106195.63869993179</v>
      </c>
      <c r="N264" s="39">
        <f t="shared" ca="1" si="13"/>
        <v>24.424996900984311</v>
      </c>
      <c r="P264" s="55">
        <v>3488</v>
      </c>
      <c r="Q264" s="55">
        <v>48719.399999882698</v>
      </c>
    </row>
    <row r="265" spans="8:17" x14ac:dyDescent="0.3">
      <c r="H265" s="45">
        <v>1</v>
      </c>
      <c r="I265" s="55" t="s">
        <v>173</v>
      </c>
      <c r="J265" s="25">
        <v>1992</v>
      </c>
      <c r="K265" s="55">
        <v>3621.41</v>
      </c>
      <c r="L265" s="38">
        <f t="shared" ca="1" si="11"/>
        <v>106783.80839992804</v>
      </c>
      <c r="M265" s="38">
        <f t="shared" ca="1" si="12"/>
        <v>109608.93409994955</v>
      </c>
      <c r="N265" s="39">
        <f t="shared" ca="1" si="13"/>
        <v>36.170948252983358</v>
      </c>
      <c r="P265" s="55">
        <v>3488.5</v>
      </c>
      <c r="Q265" s="55">
        <v>48872.169999969097</v>
      </c>
    </row>
    <row r="266" spans="8:17" x14ac:dyDescent="0.3">
      <c r="H266" s="45">
        <v>1</v>
      </c>
      <c r="I266" s="55" t="s">
        <v>164</v>
      </c>
      <c r="J266" s="25">
        <v>1992</v>
      </c>
      <c r="K266" s="55">
        <v>3630.73</v>
      </c>
      <c r="L266" s="38">
        <f t="shared" ref="L266:L329" ca="1" si="14">FORECAST(K266,OFFSET($Q$28:$Q$712,MATCH(K266,$P$28:$P$712,1)-1,0,2), OFFSET($P$28:$P$712,MATCH(K266,$P$28:$P$712,1)-1,0,2))</f>
        <v>112434.05979997106</v>
      </c>
      <c r="M266" s="38">
        <f t="shared" ca="1" si="12"/>
        <v>113346.46609999996</v>
      </c>
      <c r="N266" s="39">
        <f t="shared" ca="1" si="13"/>
        <v>43.07165711799999</v>
      </c>
      <c r="P266" s="55">
        <v>3489</v>
      </c>
      <c r="Q266" s="55">
        <v>49024.9499999162</v>
      </c>
    </row>
    <row r="267" spans="8:17" x14ac:dyDescent="0.3">
      <c r="H267" s="45">
        <v>1</v>
      </c>
      <c r="I267" s="55" t="s">
        <v>174</v>
      </c>
      <c r="J267" s="25">
        <v>1992</v>
      </c>
      <c r="K267" s="55">
        <v>3633.74</v>
      </c>
      <c r="L267" s="38">
        <f t="shared" ca="1" si="14"/>
        <v>114258.87240002886</v>
      </c>
      <c r="M267" s="38">
        <f t="shared" ref="M267:M330" ca="1" si="15">(L267+L268)/2</f>
        <v>113288.87140001508</v>
      </c>
      <c r="N267" s="39">
        <f t="shared" ref="N267:N330" ca="1" si="16">VLOOKUP(I267,$P$10:$Q$21,2,FALSE)*M267/1000</f>
        <v>60.043101842007992</v>
      </c>
      <c r="P267" s="55">
        <v>3489.5</v>
      </c>
      <c r="Q267" s="55">
        <v>49177.720000002701</v>
      </c>
    </row>
    <row r="268" spans="8:17" x14ac:dyDescent="0.3">
      <c r="H268" s="45">
        <v>1</v>
      </c>
      <c r="I268" s="55" t="s">
        <v>175</v>
      </c>
      <c r="J268" s="25">
        <v>1992</v>
      </c>
      <c r="K268" s="55">
        <v>3630.54</v>
      </c>
      <c r="L268" s="38">
        <f t="shared" ca="1" si="14"/>
        <v>112318.87040000129</v>
      </c>
      <c r="M268" s="38">
        <f t="shared" ca="1" si="15"/>
        <v>110991.18440002378</v>
      </c>
      <c r="N268" s="39">
        <f t="shared" ca="1" si="16"/>
        <v>58.82532773201261</v>
      </c>
      <c r="P268" s="55">
        <v>3490</v>
      </c>
      <c r="Q268" s="55">
        <v>49330.499999949701</v>
      </c>
    </row>
    <row r="269" spans="8:17" x14ac:dyDescent="0.3">
      <c r="H269" s="45">
        <v>1</v>
      </c>
      <c r="I269" s="55" t="s">
        <v>176</v>
      </c>
      <c r="J269" s="25">
        <v>1992</v>
      </c>
      <c r="K269" s="55">
        <v>3626.16</v>
      </c>
      <c r="L269" s="38">
        <f t="shared" ca="1" si="14"/>
        <v>109663.49840004626</v>
      </c>
      <c r="M269" s="38">
        <f t="shared" ca="1" si="15"/>
        <v>108708.65540006442</v>
      </c>
      <c r="N269" s="39">
        <f t="shared" ca="1" si="16"/>
        <v>67.399366348039948</v>
      </c>
      <c r="P269" s="55">
        <v>3490.5</v>
      </c>
      <c r="Q269" s="55">
        <v>49483.270000036202</v>
      </c>
    </row>
    <row r="270" spans="8:17" x14ac:dyDescent="0.3">
      <c r="H270" s="45">
        <v>1</v>
      </c>
      <c r="I270" s="55" t="s">
        <v>177</v>
      </c>
      <c r="J270" s="25">
        <v>1992</v>
      </c>
      <c r="K270" s="55">
        <v>3623.01</v>
      </c>
      <c r="L270" s="38">
        <f t="shared" ca="1" si="14"/>
        <v>107753.81240008259</v>
      </c>
      <c r="M270" s="38">
        <f t="shared" ca="1" si="15"/>
        <v>107208.18639999337</v>
      </c>
      <c r="N270" s="39">
        <f t="shared" ca="1" si="16"/>
        <v>51.459929471996816</v>
      </c>
      <c r="P270" s="55">
        <v>3491</v>
      </c>
      <c r="Q270" s="55">
        <v>49636.049999983203</v>
      </c>
    </row>
    <row r="271" spans="8:17" x14ac:dyDescent="0.3">
      <c r="H271" s="45">
        <v>1</v>
      </c>
      <c r="I271" s="55" t="s">
        <v>178</v>
      </c>
      <c r="J271" s="25">
        <v>1992</v>
      </c>
      <c r="K271" s="55">
        <v>3621.21</v>
      </c>
      <c r="L271" s="38">
        <f t="shared" ca="1" si="14"/>
        <v>106662.56039990415</v>
      </c>
      <c r="M271" s="38">
        <f t="shared" ca="1" si="15"/>
        <v>106148.19219991833</v>
      </c>
      <c r="N271" s="39">
        <f t="shared" ca="1" si="16"/>
        <v>25.475566127980397</v>
      </c>
      <c r="P271" s="55">
        <v>3491.5</v>
      </c>
      <c r="Q271" s="55">
        <v>49788.820000069703</v>
      </c>
    </row>
    <row r="272" spans="8:17" x14ac:dyDescent="0.3">
      <c r="H272" s="45">
        <v>1</v>
      </c>
      <c r="I272" s="55" t="s">
        <v>179</v>
      </c>
      <c r="J272" s="25">
        <v>1992</v>
      </c>
      <c r="K272" s="55">
        <v>3619.44</v>
      </c>
      <c r="L272" s="38">
        <f t="shared" ca="1" si="14"/>
        <v>105633.8239999325</v>
      </c>
      <c r="M272" s="38">
        <f t="shared" ca="1" si="15"/>
        <v>104703.49249991693</v>
      </c>
      <c r="N272" s="39">
        <f t="shared" ca="1" si="16"/>
        <v>27.222908049978404</v>
      </c>
      <c r="P272" s="55">
        <v>3492</v>
      </c>
      <c r="Q272" s="55">
        <v>49941.600000016799</v>
      </c>
    </row>
    <row r="273" spans="8:17" x14ac:dyDescent="0.3">
      <c r="H273" s="45">
        <v>1</v>
      </c>
      <c r="I273" s="55" t="s">
        <v>180</v>
      </c>
      <c r="J273" s="25">
        <v>1992</v>
      </c>
      <c r="K273" s="55">
        <v>3615.91</v>
      </c>
      <c r="L273" s="38">
        <f t="shared" ca="1" si="14"/>
        <v>103773.16099990136</v>
      </c>
      <c r="M273" s="38">
        <f t="shared" ca="1" si="15"/>
        <v>103185.44449996925</v>
      </c>
      <c r="N273" s="39">
        <f t="shared" ca="1" si="16"/>
        <v>25.796361124992313</v>
      </c>
      <c r="P273" s="55">
        <v>3492.5</v>
      </c>
      <c r="Q273" s="55">
        <v>50094.370000103198</v>
      </c>
    </row>
    <row r="274" spans="8:17" x14ac:dyDescent="0.3">
      <c r="H274" s="45">
        <v>1</v>
      </c>
      <c r="I274" s="55" t="s">
        <v>170</v>
      </c>
      <c r="J274" s="25">
        <v>1993</v>
      </c>
      <c r="K274" s="55">
        <v>3613.68</v>
      </c>
      <c r="L274" s="38">
        <f t="shared" ca="1" si="14"/>
        <v>102597.72800003714</v>
      </c>
      <c r="M274" s="38">
        <f t="shared" ca="1" si="15"/>
        <v>102313.09400007001</v>
      </c>
      <c r="N274" s="39">
        <f t="shared" ca="1" si="16"/>
        <v>16.370095040011201</v>
      </c>
      <c r="P274" s="55">
        <v>3493</v>
      </c>
      <c r="Q274" s="55">
        <v>50247.1500000503</v>
      </c>
    </row>
    <row r="275" spans="8:17" x14ac:dyDescent="0.3">
      <c r="H275" s="45">
        <v>1</v>
      </c>
      <c r="I275" s="55" t="s">
        <v>171</v>
      </c>
      <c r="J275" s="25">
        <v>1993</v>
      </c>
      <c r="K275" s="55">
        <v>3612.6</v>
      </c>
      <c r="L275" s="38">
        <f t="shared" ca="1" si="14"/>
        <v>102028.46000010287</v>
      </c>
      <c r="M275" s="38">
        <f t="shared" ca="1" si="15"/>
        <v>103098.47300010256</v>
      </c>
      <c r="N275" s="39">
        <f t="shared" ca="1" si="16"/>
        <v>7.2168931100071791</v>
      </c>
      <c r="P275" s="55">
        <v>3493.5</v>
      </c>
      <c r="Q275" s="55">
        <v>50399.919999889702</v>
      </c>
    </row>
    <row r="276" spans="8:17" x14ac:dyDescent="0.3">
      <c r="H276" s="45">
        <v>1</v>
      </c>
      <c r="I276" s="55" t="s">
        <v>172</v>
      </c>
      <c r="J276" s="25">
        <v>1993</v>
      </c>
      <c r="K276" s="55">
        <v>3616.66</v>
      </c>
      <c r="L276" s="38">
        <f t="shared" ca="1" si="14"/>
        <v>104168.48600010225</v>
      </c>
      <c r="M276" s="38">
        <f t="shared" ca="1" si="15"/>
        <v>106170.30400003423</v>
      </c>
      <c r="N276" s="39">
        <f t="shared" ca="1" si="16"/>
        <v>24.419169920007874</v>
      </c>
      <c r="P276" s="55">
        <v>3494</v>
      </c>
      <c r="Q276" s="55">
        <v>50552.700000083802</v>
      </c>
    </row>
    <row r="277" spans="8:17" x14ac:dyDescent="0.3">
      <c r="H277" s="45">
        <v>1</v>
      </c>
      <c r="I277" s="55" t="s">
        <v>173</v>
      </c>
      <c r="J277" s="25">
        <v>1993</v>
      </c>
      <c r="K277" s="55">
        <v>3623.7</v>
      </c>
      <c r="L277" s="38">
        <f t="shared" ca="1" si="14"/>
        <v>108172.12199996621</v>
      </c>
      <c r="M277" s="38">
        <f t="shared" ca="1" si="15"/>
        <v>115254.96309997502</v>
      </c>
      <c r="N277" s="39">
        <f t="shared" ca="1" si="16"/>
        <v>38.034137822991759</v>
      </c>
      <c r="P277" s="55">
        <v>3494.5</v>
      </c>
      <c r="Q277" s="55">
        <v>50705.469999923203</v>
      </c>
    </row>
    <row r="278" spans="8:17" x14ac:dyDescent="0.3">
      <c r="H278" s="45">
        <v>1</v>
      </c>
      <c r="I278" s="55" t="s">
        <v>164</v>
      </c>
      <c r="J278" s="25">
        <v>1993</v>
      </c>
      <c r="K278" s="55">
        <v>3646.67</v>
      </c>
      <c r="L278" s="38">
        <f t="shared" ca="1" si="14"/>
        <v>122337.80419998383</v>
      </c>
      <c r="M278" s="38">
        <f t="shared" ca="1" si="15"/>
        <v>128955.96009999653</v>
      </c>
      <c r="N278" s="39">
        <f t="shared" ca="1" si="16"/>
        <v>49.003264837998685</v>
      </c>
      <c r="P278" s="55">
        <v>3495</v>
      </c>
      <c r="Q278" s="55">
        <v>50858.250000117398</v>
      </c>
    </row>
    <row r="279" spans="8:17" x14ac:dyDescent="0.3">
      <c r="H279" s="45">
        <v>1</v>
      </c>
      <c r="I279" s="55" t="s">
        <v>174</v>
      </c>
      <c r="J279" s="25">
        <v>1993</v>
      </c>
      <c r="K279" s="55">
        <v>3666.34</v>
      </c>
      <c r="L279" s="38">
        <f t="shared" ca="1" si="14"/>
        <v>135574.11600000923</v>
      </c>
      <c r="M279" s="38">
        <f t="shared" ca="1" si="15"/>
        <v>136086.60900002997</v>
      </c>
      <c r="N279" s="39">
        <f t="shared" ca="1" si="16"/>
        <v>72.125902770015898</v>
      </c>
      <c r="P279" s="55">
        <v>3495.5</v>
      </c>
      <c r="Q279" s="55">
        <v>51011.019999956698</v>
      </c>
    </row>
    <row r="280" spans="8:17" x14ac:dyDescent="0.3">
      <c r="H280" s="45">
        <v>1</v>
      </c>
      <c r="I280" s="55" t="s">
        <v>175</v>
      </c>
      <c r="J280" s="25">
        <v>1993</v>
      </c>
      <c r="K280" s="55">
        <v>3667.73</v>
      </c>
      <c r="L280" s="38">
        <f t="shared" ca="1" si="14"/>
        <v>136599.10200005071</v>
      </c>
      <c r="M280" s="38">
        <f t="shared" ca="1" si="15"/>
        <v>135367.64400000032</v>
      </c>
      <c r="N280" s="39">
        <f t="shared" ca="1" si="16"/>
        <v>71.74485132000018</v>
      </c>
      <c r="P280" s="55">
        <v>3496</v>
      </c>
      <c r="Q280" s="55">
        <v>51163.7999999038</v>
      </c>
    </row>
    <row r="281" spans="8:17" x14ac:dyDescent="0.3">
      <c r="H281" s="45">
        <v>1</v>
      </c>
      <c r="I281" s="55" t="s">
        <v>176</v>
      </c>
      <c r="J281" s="25">
        <v>1993</v>
      </c>
      <c r="K281" s="55">
        <v>3664.39</v>
      </c>
      <c r="L281" s="38">
        <f t="shared" ca="1" si="14"/>
        <v>134136.18599994993</v>
      </c>
      <c r="M281" s="38">
        <f t="shared" ca="1" si="15"/>
        <v>133446.71699992195</v>
      </c>
      <c r="N281" s="39">
        <f t="shared" ca="1" si="16"/>
        <v>82.7369645399516</v>
      </c>
      <c r="P281" s="55">
        <v>3496.5</v>
      </c>
      <c r="Q281" s="55">
        <v>51316.569999990199</v>
      </c>
    </row>
    <row r="282" spans="8:17" x14ac:dyDescent="0.3">
      <c r="H282" s="45">
        <v>1</v>
      </c>
      <c r="I282" s="55" t="s">
        <v>177</v>
      </c>
      <c r="J282" s="25">
        <v>1993</v>
      </c>
      <c r="K282" s="55">
        <v>3662.52</v>
      </c>
      <c r="L282" s="38">
        <f t="shared" ca="1" si="14"/>
        <v>132757.24799989397</v>
      </c>
      <c r="M282" s="38">
        <f t="shared" ca="1" si="15"/>
        <v>132661.38599988981</v>
      </c>
      <c r="N282" s="39">
        <f t="shared" ca="1" si="16"/>
        <v>63.677465279947107</v>
      </c>
      <c r="P282" s="55">
        <v>3497</v>
      </c>
      <c r="Q282" s="55">
        <v>51469.349999937302</v>
      </c>
    </row>
    <row r="283" spans="8:17" x14ac:dyDescent="0.3">
      <c r="H283" s="45">
        <v>1</v>
      </c>
      <c r="I283" s="55" t="s">
        <v>178</v>
      </c>
      <c r="J283" s="25">
        <v>1993</v>
      </c>
      <c r="K283" s="55">
        <v>3662.26</v>
      </c>
      <c r="L283" s="38">
        <f t="shared" ca="1" si="14"/>
        <v>132565.52399988566</v>
      </c>
      <c r="M283" s="38">
        <f t="shared" ca="1" si="15"/>
        <v>132296.37299999082</v>
      </c>
      <c r="N283" s="39">
        <f t="shared" ca="1" si="16"/>
        <v>31.751129519997797</v>
      </c>
      <c r="P283" s="55">
        <v>3497.5</v>
      </c>
      <c r="Q283" s="55">
        <v>51622.120000023802</v>
      </c>
    </row>
    <row r="284" spans="8:17" x14ac:dyDescent="0.3">
      <c r="H284" s="45">
        <v>1</v>
      </c>
      <c r="I284" s="55" t="s">
        <v>179</v>
      </c>
      <c r="J284" s="25">
        <v>1993</v>
      </c>
      <c r="K284" s="55">
        <v>3661.53</v>
      </c>
      <c r="L284" s="38">
        <f t="shared" ca="1" si="14"/>
        <v>132027.22200009599</v>
      </c>
      <c r="M284" s="38">
        <f t="shared" ca="1" si="15"/>
        <v>131241.53320004093</v>
      </c>
      <c r="N284" s="39">
        <f t="shared" ca="1" si="16"/>
        <v>34.122798632010642</v>
      </c>
      <c r="P284" s="55">
        <v>3498</v>
      </c>
      <c r="Q284" s="55">
        <v>51774.899999970803</v>
      </c>
    </row>
    <row r="285" spans="8:17" x14ac:dyDescent="0.3">
      <c r="H285" s="45">
        <v>1</v>
      </c>
      <c r="I285" s="55" t="s">
        <v>180</v>
      </c>
      <c r="J285" s="25">
        <v>1993</v>
      </c>
      <c r="K285" s="55">
        <v>3659.31</v>
      </c>
      <c r="L285" s="38">
        <f t="shared" ca="1" si="14"/>
        <v>130455.84439998586</v>
      </c>
      <c r="M285" s="38">
        <f t="shared" ca="1" si="15"/>
        <v>129762.21519999462</v>
      </c>
      <c r="N285" s="39">
        <f t="shared" ca="1" si="16"/>
        <v>32.440553799998654</v>
      </c>
      <c r="P285" s="55">
        <v>3498.5</v>
      </c>
      <c r="Q285" s="55">
        <v>51927.670000057296</v>
      </c>
    </row>
    <row r="286" spans="8:17" x14ac:dyDescent="0.3">
      <c r="H286" s="45">
        <v>1</v>
      </c>
      <c r="I286" s="55" t="s">
        <v>170</v>
      </c>
      <c r="J286" s="25">
        <v>1994</v>
      </c>
      <c r="K286" s="55">
        <v>3657.15</v>
      </c>
      <c r="L286" s="38">
        <f t="shared" ca="1" si="14"/>
        <v>129068.58600000339</v>
      </c>
      <c r="M286" s="38">
        <f t="shared" ca="1" si="15"/>
        <v>128391.01279997011</v>
      </c>
      <c r="N286" s="39">
        <f t="shared" ca="1" si="16"/>
        <v>20.542562047995215</v>
      </c>
      <c r="P286" s="55">
        <v>3499</v>
      </c>
      <c r="Q286" s="55">
        <v>52080.450000004399</v>
      </c>
    </row>
    <row r="287" spans="8:17" x14ac:dyDescent="0.3">
      <c r="H287" s="45">
        <v>1</v>
      </c>
      <c r="I287" s="55" t="s">
        <v>171</v>
      </c>
      <c r="J287" s="25">
        <v>1994</v>
      </c>
      <c r="K287" s="55">
        <v>3655.04</v>
      </c>
      <c r="L287" s="38">
        <f t="shared" ca="1" si="14"/>
        <v>127713.43959993683</v>
      </c>
      <c r="M287" s="38">
        <f t="shared" ca="1" si="15"/>
        <v>127546.4523999216</v>
      </c>
      <c r="N287" s="39">
        <f t="shared" ca="1" si="16"/>
        <v>8.9282516679945125</v>
      </c>
      <c r="P287" s="55">
        <v>3499.5</v>
      </c>
      <c r="Q287" s="55">
        <v>52233.220000090798</v>
      </c>
    </row>
    <row r="288" spans="8:17" x14ac:dyDescent="0.3">
      <c r="H288" s="45">
        <v>1</v>
      </c>
      <c r="I288" s="55" t="s">
        <v>172</v>
      </c>
      <c r="J288" s="25">
        <v>1994</v>
      </c>
      <c r="K288" s="55">
        <v>3654.52</v>
      </c>
      <c r="L288" s="38">
        <f t="shared" ca="1" si="14"/>
        <v>127379.46519990638</v>
      </c>
      <c r="M288" s="38">
        <f t="shared" ca="1" si="15"/>
        <v>127215.69379994995</v>
      </c>
      <c r="N288" s="39">
        <f t="shared" ca="1" si="16"/>
        <v>29.259609573988492</v>
      </c>
      <c r="P288" s="55">
        <v>3500</v>
      </c>
      <c r="Q288" s="55">
        <v>52386.0000000379</v>
      </c>
    </row>
    <row r="289" spans="8:17" x14ac:dyDescent="0.3">
      <c r="H289" s="45">
        <v>1</v>
      </c>
      <c r="I289" s="55" t="s">
        <v>173</v>
      </c>
      <c r="J289" s="25">
        <v>1994</v>
      </c>
      <c r="K289" s="55">
        <v>3654.01</v>
      </c>
      <c r="L289" s="38">
        <f t="shared" ca="1" si="14"/>
        <v>127051.92239999352</v>
      </c>
      <c r="M289" s="38">
        <f t="shared" ca="1" si="15"/>
        <v>129355.22220004466</v>
      </c>
      <c r="N289" s="39">
        <f t="shared" ca="1" si="16"/>
        <v>42.687223326014738</v>
      </c>
      <c r="P289" s="55">
        <v>3500.5</v>
      </c>
      <c r="Q289" s="55">
        <v>52563.2500000699</v>
      </c>
    </row>
    <row r="290" spans="8:17" x14ac:dyDescent="0.3">
      <c r="H290" s="45">
        <v>1</v>
      </c>
      <c r="I290" s="55" t="s">
        <v>164</v>
      </c>
      <c r="J290" s="25">
        <v>1994</v>
      </c>
      <c r="K290" s="55">
        <v>3661.03</v>
      </c>
      <c r="L290" s="38">
        <f t="shared" ca="1" si="14"/>
        <v>131658.52200009581</v>
      </c>
      <c r="M290" s="38">
        <f t="shared" ca="1" si="15"/>
        <v>133365.60300004226</v>
      </c>
      <c r="N290" s="39">
        <f t="shared" ca="1" si="16"/>
        <v>50.678929140016059</v>
      </c>
      <c r="P290" s="55">
        <v>3501</v>
      </c>
      <c r="Q290" s="55">
        <v>52740.5000001019</v>
      </c>
    </row>
    <row r="291" spans="8:17" x14ac:dyDescent="0.3">
      <c r="H291" s="45">
        <v>1</v>
      </c>
      <c r="I291" s="55" t="s">
        <v>174</v>
      </c>
      <c r="J291" s="25">
        <v>1994</v>
      </c>
      <c r="K291" s="55">
        <v>3665.66</v>
      </c>
      <c r="L291" s="38">
        <f t="shared" ca="1" si="14"/>
        <v>135072.68399998872</v>
      </c>
      <c r="M291" s="38">
        <f t="shared" ca="1" si="15"/>
        <v>133634.75399998901</v>
      </c>
      <c r="N291" s="39">
        <f t="shared" ca="1" si="16"/>
        <v>70.826419619994184</v>
      </c>
      <c r="P291" s="55">
        <v>3501.5</v>
      </c>
      <c r="Q291" s="55">
        <v>52917.749999886903</v>
      </c>
    </row>
    <row r="292" spans="8:17" x14ac:dyDescent="0.3">
      <c r="H292" s="45">
        <v>1</v>
      </c>
      <c r="I292" s="55" t="s">
        <v>175</v>
      </c>
      <c r="J292" s="25">
        <v>1994</v>
      </c>
      <c r="K292" s="55">
        <v>3661.76</v>
      </c>
      <c r="L292" s="38">
        <f t="shared" ca="1" si="14"/>
        <v>132196.82399998931</v>
      </c>
      <c r="M292" s="38">
        <f t="shared" ca="1" si="15"/>
        <v>130552.4240000078</v>
      </c>
      <c r="N292" s="39">
        <f t="shared" ca="1" si="16"/>
        <v>69.192784720004141</v>
      </c>
      <c r="P292" s="55">
        <v>3502</v>
      </c>
      <c r="Q292" s="55">
        <v>53094.999999918902</v>
      </c>
    </row>
    <row r="293" spans="8:17" x14ac:dyDescent="0.3">
      <c r="H293" s="45">
        <v>1</v>
      </c>
      <c r="I293" s="55" t="s">
        <v>176</v>
      </c>
      <c r="J293" s="25">
        <v>1994</v>
      </c>
      <c r="K293" s="55">
        <v>3656.9</v>
      </c>
      <c r="L293" s="38">
        <f t="shared" ca="1" si="14"/>
        <v>128908.02400002629</v>
      </c>
      <c r="M293" s="38">
        <f t="shared" ca="1" si="15"/>
        <v>128111.63239997346</v>
      </c>
      <c r="N293" s="39">
        <f t="shared" ca="1" si="16"/>
        <v>79.429212087983544</v>
      </c>
      <c r="P293" s="55">
        <v>3502.5</v>
      </c>
      <c r="Q293" s="55">
        <v>53272.249999950902</v>
      </c>
    </row>
    <row r="294" spans="8:17" x14ac:dyDescent="0.3">
      <c r="H294" s="45">
        <v>1</v>
      </c>
      <c r="I294" s="55" t="s">
        <v>177</v>
      </c>
      <c r="J294" s="25">
        <v>1994</v>
      </c>
      <c r="K294" s="55">
        <v>3654.42</v>
      </c>
      <c r="L294" s="38">
        <f t="shared" ca="1" si="14"/>
        <v>127315.24079992063</v>
      </c>
      <c r="M294" s="38">
        <f t="shared" ca="1" si="15"/>
        <v>127093.66529995296</v>
      </c>
      <c r="N294" s="39">
        <f t="shared" ca="1" si="16"/>
        <v>61.004959343977418</v>
      </c>
      <c r="P294" s="55">
        <v>3503</v>
      </c>
      <c r="Q294" s="55">
        <v>53449.499999982901</v>
      </c>
    </row>
    <row r="295" spans="8:17" x14ac:dyDescent="0.3">
      <c r="H295" s="45">
        <v>1</v>
      </c>
      <c r="I295" s="55" t="s">
        <v>178</v>
      </c>
      <c r="J295" s="25">
        <v>1994</v>
      </c>
      <c r="K295" s="55">
        <v>3653.73</v>
      </c>
      <c r="L295" s="38">
        <f t="shared" ca="1" si="14"/>
        <v>126872.08979998529</v>
      </c>
      <c r="M295" s="38">
        <f t="shared" ca="1" si="15"/>
        <v>126444.99290000042</v>
      </c>
      <c r="N295" s="39">
        <f t="shared" ca="1" si="16"/>
        <v>30.346798296000099</v>
      </c>
      <c r="P295" s="55">
        <v>3503.5</v>
      </c>
      <c r="Q295" s="55">
        <v>53626.750000015003</v>
      </c>
    </row>
    <row r="296" spans="8:17" x14ac:dyDescent="0.3">
      <c r="H296" s="45">
        <v>1</v>
      </c>
      <c r="I296" s="55" t="s">
        <v>179</v>
      </c>
      <c r="J296" s="25">
        <v>1994</v>
      </c>
      <c r="K296" s="55">
        <v>3652.4</v>
      </c>
      <c r="L296" s="38">
        <f t="shared" ca="1" si="14"/>
        <v>126017.89600001555</v>
      </c>
      <c r="M296" s="38">
        <f t="shared" ca="1" si="15"/>
        <v>125260.04280001973</v>
      </c>
      <c r="N296" s="39">
        <f t="shared" ca="1" si="16"/>
        <v>32.567611128005133</v>
      </c>
      <c r="P296" s="55">
        <v>3504</v>
      </c>
      <c r="Q296" s="55">
        <v>53804.000000047003</v>
      </c>
    </row>
    <row r="297" spans="8:17" x14ac:dyDescent="0.3">
      <c r="H297" s="45">
        <v>1</v>
      </c>
      <c r="I297" s="55" t="s">
        <v>180</v>
      </c>
      <c r="J297" s="25">
        <v>1994</v>
      </c>
      <c r="K297" s="55">
        <v>3650.04</v>
      </c>
      <c r="L297" s="38">
        <f t="shared" ca="1" si="14"/>
        <v>124502.18960002391</v>
      </c>
      <c r="M297" s="38">
        <f t="shared" ca="1" si="15"/>
        <v>123519.54720000946</v>
      </c>
      <c r="N297" s="39">
        <f t="shared" ca="1" si="16"/>
        <v>30.879886800002364</v>
      </c>
      <c r="P297" s="55">
        <v>3504.5</v>
      </c>
      <c r="Q297" s="55">
        <v>53981.250000079002</v>
      </c>
    </row>
    <row r="298" spans="8:17" x14ac:dyDescent="0.3">
      <c r="H298" s="45">
        <v>1</v>
      </c>
      <c r="I298" s="55" t="s">
        <v>170</v>
      </c>
      <c r="J298" s="25">
        <v>1995</v>
      </c>
      <c r="K298" s="55">
        <v>3646.98</v>
      </c>
      <c r="L298" s="38">
        <f t="shared" ca="1" si="14"/>
        <v>122536.90479999501</v>
      </c>
      <c r="M298" s="38">
        <f t="shared" ca="1" si="15"/>
        <v>121817.58360000234</v>
      </c>
      <c r="N298" s="39">
        <f t="shared" ca="1" si="16"/>
        <v>19.490813376000375</v>
      </c>
      <c r="P298" s="55">
        <v>3505</v>
      </c>
      <c r="Q298" s="55">
        <v>54158.500000111002</v>
      </c>
    </row>
    <row r="299" spans="8:17" x14ac:dyDescent="0.3">
      <c r="H299" s="45">
        <v>1</v>
      </c>
      <c r="I299" s="55" t="s">
        <v>171</v>
      </c>
      <c r="J299" s="25">
        <v>1995</v>
      </c>
      <c r="K299" s="55">
        <v>3644.74</v>
      </c>
      <c r="L299" s="38">
        <f t="shared" ca="1" si="14"/>
        <v>121098.26240000967</v>
      </c>
      <c r="M299" s="38">
        <f t="shared" ca="1" si="15"/>
        <v>121249.19139998336</v>
      </c>
      <c r="N299" s="39">
        <f t="shared" ca="1" si="16"/>
        <v>8.4874433979988364</v>
      </c>
      <c r="P299" s="55">
        <v>3505.5</v>
      </c>
      <c r="Q299" s="55">
        <v>54335.749999895903</v>
      </c>
    </row>
    <row r="300" spans="8:17" x14ac:dyDescent="0.3">
      <c r="H300" s="45">
        <v>1</v>
      </c>
      <c r="I300" s="55" t="s">
        <v>172</v>
      </c>
      <c r="J300" s="25">
        <v>1995</v>
      </c>
      <c r="K300" s="55">
        <v>3645.21</v>
      </c>
      <c r="L300" s="38">
        <f t="shared" ca="1" si="14"/>
        <v>121400.12039995706</v>
      </c>
      <c r="M300" s="38">
        <f t="shared" ca="1" si="15"/>
        <v>121820.79279996781</v>
      </c>
      <c r="N300" s="39">
        <f t="shared" ca="1" si="16"/>
        <v>28.018782343992594</v>
      </c>
      <c r="P300" s="55">
        <v>3506</v>
      </c>
      <c r="Q300" s="55">
        <v>54512.999999927997</v>
      </c>
    </row>
    <row r="301" spans="8:17" x14ac:dyDescent="0.3">
      <c r="H301" s="45">
        <v>1</v>
      </c>
      <c r="I301" s="55" t="s">
        <v>173</v>
      </c>
      <c r="J301" s="25">
        <v>1995</v>
      </c>
      <c r="K301" s="55">
        <v>3646.52</v>
      </c>
      <c r="L301" s="38">
        <f t="shared" ca="1" si="14"/>
        <v>122241.46519997856</v>
      </c>
      <c r="M301" s="38">
        <f t="shared" ca="1" si="15"/>
        <v>126220.20589995384</v>
      </c>
      <c r="N301" s="39">
        <f t="shared" ca="1" si="16"/>
        <v>41.652667946984771</v>
      </c>
      <c r="P301" s="55">
        <v>3506.5</v>
      </c>
      <c r="Q301" s="55">
        <v>54690.249999959997</v>
      </c>
    </row>
    <row r="302" spans="8:17" x14ac:dyDescent="0.3">
      <c r="H302" s="45">
        <v>1</v>
      </c>
      <c r="I302" s="55" t="s">
        <v>164</v>
      </c>
      <c r="J302" s="25">
        <v>1995</v>
      </c>
      <c r="K302" s="55">
        <v>3658.91</v>
      </c>
      <c r="L302" s="38">
        <f t="shared" ca="1" si="14"/>
        <v>130198.94659992913</v>
      </c>
      <c r="M302" s="38">
        <f t="shared" ca="1" si="15"/>
        <v>138028.9308999721</v>
      </c>
      <c r="N302" s="39">
        <f t="shared" ca="1" si="16"/>
        <v>52.4509937419894</v>
      </c>
      <c r="P302" s="55">
        <v>3507</v>
      </c>
      <c r="Q302" s="55">
        <v>54867.499999991996</v>
      </c>
    </row>
    <row r="303" spans="8:17" x14ac:dyDescent="0.3">
      <c r="H303" s="45">
        <v>1</v>
      </c>
      <c r="I303" s="55" t="s">
        <v>174</v>
      </c>
      <c r="J303" s="25">
        <v>1995</v>
      </c>
      <c r="K303" s="55">
        <v>3680.28</v>
      </c>
      <c r="L303" s="38">
        <f t="shared" ca="1" si="14"/>
        <v>145858.91520001506</v>
      </c>
      <c r="M303" s="38">
        <f t="shared" ca="1" si="15"/>
        <v>150895.75129995076</v>
      </c>
      <c r="N303" s="39">
        <f t="shared" ca="1" si="16"/>
        <v>79.974748188973919</v>
      </c>
      <c r="P303" s="55">
        <v>3507.5</v>
      </c>
      <c r="Q303" s="55">
        <v>55044.750000024003</v>
      </c>
    </row>
    <row r="304" spans="8:17" x14ac:dyDescent="0.3">
      <c r="H304" s="45">
        <v>1</v>
      </c>
      <c r="I304" s="55" t="s">
        <v>175</v>
      </c>
      <c r="J304" s="25">
        <v>1995</v>
      </c>
      <c r="K304" s="55">
        <v>3693.59</v>
      </c>
      <c r="L304" s="38">
        <f t="shared" ca="1" si="14"/>
        <v>155932.58739988646</v>
      </c>
      <c r="M304" s="38">
        <f t="shared" ca="1" si="15"/>
        <v>155115.18929996341</v>
      </c>
      <c r="N304" s="39">
        <f t="shared" ca="1" si="16"/>
        <v>82.211050328980605</v>
      </c>
      <c r="P304" s="55">
        <v>3508</v>
      </c>
      <c r="Q304" s="55">
        <v>55222.000000056098</v>
      </c>
    </row>
    <row r="305" spans="8:17" x14ac:dyDescent="0.3">
      <c r="H305" s="45">
        <v>1</v>
      </c>
      <c r="I305" s="55" t="s">
        <v>176</v>
      </c>
      <c r="J305" s="25">
        <v>1995</v>
      </c>
      <c r="K305" s="55">
        <v>3691.43</v>
      </c>
      <c r="L305" s="38">
        <f t="shared" ca="1" si="14"/>
        <v>154297.79120004037</v>
      </c>
      <c r="M305" s="38">
        <f t="shared" ca="1" si="15"/>
        <v>152659.21259999298</v>
      </c>
      <c r="N305" s="39">
        <f t="shared" ca="1" si="16"/>
        <v>94.648711811995639</v>
      </c>
      <c r="P305" s="55">
        <v>3508.5</v>
      </c>
      <c r="Q305" s="55">
        <v>55399.250000088097</v>
      </c>
    </row>
    <row r="306" spans="8:17" x14ac:dyDescent="0.3">
      <c r="H306" s="45">
        <v>1</v>
      </c>
      <c r="I306" s="55" t="s">
        <v>177</v>
      </c>
      <c r="J306" s="25">
        <v>1995</v>
      </c>
      <c r="K306" s="55">
        <v>3687.1</v>
      </c>
      <c r="L306" s="38">
        <f t="shared" ca="1" si="14"/>
        <v>151020.6339999456</v>
      </c>
      <c r="M306" s="38">
        <f t="shared" ca="1" si="15"/>
        <v>150067.00139999506</v>
      </c>
      <c r="N306" s="39">
        <f t="shared" ca="1" si="16"/>
        <v>72.03216067199763</v>
      </c>
      <c r="P306" s="55">
        <v>3509</v>
      </c>
      <c r="Q306" s="55">
        <v>55576.500000120097</v>
      </c>
    </row>
    <row r="307" spans="8:17" x14ac:dyDescent="0.3">
      <c r="H307" s="45">
        <v>1</v>
      </c>
      <c r="I307" s="55" t="s">
        <v>178</v>
      </c>
      <c r="J307" s="25">
        <v>1995</v>
      </c>
      <c r="K307" s="55">
        <v>3684.58</v>
      </c>
      <c r="L307" s="38">
        <f t="shared" ca="1" si="14"/>
        <v>149113.36880004453</v>
      </c>
      <c r="M307" s="38">
        <f t="shared" ca="1" si="15"/>
        <v>148470.04779999866</v>
      </c>
      <c r="N307" s="39">
        <f t="shared" ca="1" si="16"/>
        <v>35.632811471999673</v>
      </c>
      <c r="P307" s="55">
        <v>3509.5</v>
      </c>
      <c r="Q307" s="55">
        <v>55753.749999904998</v>
      </c>
    </row>
    <row r="308" spans="8:17" x14ac:dyDescent="0.3">
      <c r="H308" s="45">
        <v>1</v>
      </c>
      <c r="I308" s="55" t="s">
        <v>179</v>
      </c>
      <c r="J308" s="25">
        <v>1995</v>
      </c>
      <c r="K308" s="55">
        <v>3682.88</v>
      </c>
      <c r="L308" s="38">
        <f t="shared" ca="1" si="14"/>
        <v>147826.7267999528</v>
      </c>
      <c r="M308" s="38">
        <f t="shared" ca="1" si="15"/>
        <v>147085.01400002581</v>
      </c>
      <c r="N308" s="39">
        <f t="shared" ca="1" si="16"/>
        <v>38.242103640006711</v>
      </c>
      <c r="P308" s="55">
        <v>3510</v>
      </c>
      <c r="Q308" s="55">
        <v>55930.999999937099</v>
      </c>
    </row>
    <row r="309" spans="8:17" x14ac:dyDescent="0.3">
      <c r="H309" s="45">
        <v>1</v>
      </c>
      <c r="I309" s="55" t="s">
        <v>180</v>
      </c>
      <c r="J309" s="25">
        <v>1995</v>
      </c>
      <c r="K309" s="55">
        <v>3680.92</v>
      </c>
      <c r="L309" s="38">
        <f t="shared" ca="1" si="14"/>
        <v>146343.30120009882</v>
      </c>
      <c r="M309" s="38">
        <f t="shared" ca="1" si="15"/>
        <v>145202.44560010429</v>
      </c>
      <c r="N309" s="39">
        <f t="shared" ca="1" si="16"/>
        <v>36.300611400026071</v>
      </c>
      <c r="P309" s="55">
        <v>3510.5</v>
      </c>
      <c r="Q309" s="55">
        <v>56108.249999969099</v>
      </c>
    </row>
    <row r="310" spans="8:17" x14ac:dyDescent="0.3">
      <c r="H310" s="45">
        <v>1</v>
      </c>
      <c r="I310" s="55" t="s">
        <v>170</v>
      </c>
      <c r="J310" s="25">
        <v>1996</v>
      </c>
      <c r="K310" s="55">
        <v>3677.85</v>
      </c>
      <c r="L310" s="38">
        <f t="shared" ca="1" si="14"/>
        <v>144061.59000010975</v>
      </c>
      <c r="M310" s="38">
        <f t="shared" ca="1" si="15"/>
        <v>143408.99100008304</v>
      </c>
      <c r="N310" s="39">
        <f t="shared" ca="1" si="16"/>
        <v>22.945438560013287</v>
      </c>
      <c r="P310" s="55">
        <v>3511</v>
      </c>
      <c r="Q310" s="55">
        <v>56285.500000001099</v>
      </c>
    </row>
    <row r="311" spans="8:17" x14ac:dyDescent="0.3">
      <c r="H311" s="45">
        <v>1</v>
      </c>
      <c r="I311" s="55" t="s">
        <v>171</v>
      </c>
      <c r="J311" s="25">
        <v>1996</v>
      </c>
      <c r="K311" s="55">
        <v>3676.08</v>
      </c>
      <c r="L311" s="38">
        <f t="shared" ca="1" si="14"/>
        <v>142756.39200005634</v>
      </c>
      <c r="M311" s="38">
        <f t="shared" ca="1" si="15"/>
        <v>141524.93400000548</v>
      </c>
      <c r="N311" s="39">
        <f t="shared" ca="1" si="16"/>
        <v>9.906745380000384</v>
      </c>
      <c r="P311" s="55">
        <v>3511.5</v>
      </c>
      <c r="Q311" s="55">
        <v>56462.750000033098</v>
      </c>
    </row>
    <row r="312" spans="8:17" x14ac:dyDescent="0.3">
      <c r="H312" s="45">
        <v>1</v>
      </c>
      <c r="I312" s="55" t="s">
        <v>172</v>
      </c>
      <c r="J312" s="25">
        <v>1996</v>
      </c>
      <c r="K312" s="55">
        <v>3672.74</v>
      </c>
      <c r="L312" s="38">
        <f t="shared" ca="1" si="14"/>
        <v>140293.47599995462</v>
      </c>
      <c r="M312" s="38">
        <f t="shared" ca="1" si="15"/>
        <v>140204.98799995123</v>
      </c>
      <c r="N312" s="39">
        <f t="shared" ca="1" si="16"/>
        <v>32.247147239988784</v>
      </c>
      <c r="P312" s="55">
        <v>3512</v>
      </c>
      <c r="Q312" s="55">
        <v>56640.0000000652</v>
      </c>
    </row>
    <row r="313" spans="8:17" x14ac:dyDescent="0.3">
      <c r="H313" s="45">
        <v>1</v>
      </c>
      <c r="I313" s="55" t="s">
        <v>173</v>
      </c>
      <c r="J313" s="25">
        <v>1996</v>
      </c>
      <c r="K313" s="55">
        <v>3672.5</v>
      </c>
      <c r="L313" s="38">
        <f t="shared" ca="1" si="14"/>
        <v>140116.49999994785</v>
      </c>
      <c r="M313" s="38">
        <f t="shared" ca="1" si="15"/>
        <v>143222.33200002299</v>
      </c>
      <c r="N313" s="39">
        <f t="shared" ca="1" si="16"/>
        <v>47.26336956000759</v>
      </c>
      <c r="P313" s="55">
        <v>3512.5</v>
      </c>
      <c r="Q313" s="55">
        <v>56817.2500000972</v>
      </c>
    </row>
    <row r="314" spans="8:17" x14ac:dyDescent="0.3">
      <c r="H314" s="45">
        <v>1</v>
      </c>
      <c r="I314" s="55" t="s">
        <v>164</v>
      </c>
      <c r="J314" s="25">
        <v>1996</v>
      </c>
      <c r="K314" s="55">
        <v>3680.9</v>
      </c>
      <c r="L314" s="38">
        <f t="shared" ca="1" si="14"/>
        <v>146328.16400009813</v>
      </c>
      <c r="M314" s="38">
        <f t="shared" ca="1" si="15"/>
        <v>148920.37450008909</v>
      </c>
      <c r="N314" s="39">
        <f t="shared" ca="1" si="16"/>
        <v>56.589742310033856</v>
      </c>
      <c r="P314" s="55">
        <v>3513</v>
      </c>
      <c r="Q314" s="55">
        <v>56994.4999998821</v>
      </c>
    </row>
    <row r="315" spans="8:17" x14ac:dyDescent="0.3">
      <c r="H315" s="45">
        <v>1</v>
      </c>
      <c r="I315" s="55" t="s">
        <v>174</v>
      </c>
      <c r="J315" s="25">
        <v>1996</v>
      </c>
      <c r="K315" s="55">
        <v>3687.75</v>
      </c>
      <c r="L315" s="38">
        <f t="shared" ca="1" si="14"/>
        <v>151512.58500008006</v>
      </c>
      <c r="M315" s="38">
        <f t="shared" ca="1" si="15"/>
        <v>151035.76829998894</v>
      </c>
      <c r="N315" s="39">
        <f t="shared" ca="1" si="16"/>
        <v>80.048957198994145</v>
      </c>
      <c r="P315" s="55">
        <v>3513.5</v>
      </c>
      <c r="Q315" s="55">
        <v>57171.7499999141</v>
      </c>
    </row>
    <row r="316" spans="8:17" x14ac:dyDescent="0.3">
      <c r="H316" s="45">
        <v>1</v>
      </c>
      <c r="I316" s="55" t="s">
        <v>175</v>
      </c>
      <c r="J316" s="25">
        <v>1996</v>
      </c>
      <c r="K316" s="55">
        <v>3686.49</v>
      </c>
      <c r="L316" s="38">
        <f t="shared" ca="1" si="14"/>
        <v>150558.95159989782</v>
      </c>
      <c r="M316" s="38">
        <f t="shared" ca="1" si="15"/>
        <v>148935.50979994563</v>
      </c>
      <c r="N316" s="39">
        <f t="shared" ca="1" si="16"/>
        <v>78.935820193971182</v>
      </c>
      <c r="P316" s="55">
        <v>3514</v>
      </c>
      <c r="Q316" s="55">
        <v>57348.999999946202</v>
      </c>
    </row>
    <row r="317" spans="8:17" x14ac:dyDescent="0.3">
      <c r="H317" s="45">
        <v>1</v>
      </c>
      <c r="I317" s="55" t="s">
        <v>176</v>
      </c>
      <c r="J317" s="25">
        <v>1996</v>
      </c>
      <c r="K317" s="55">
        <v>3682.2</v>
      </c>
      <c r="L317" s="38">
        <f t="shared" ca="1" si="14"/>
        <v>147312.06799999345</v>
      </c>
      <c r="M317" s="38">
        <f t="shared" ca="1" si="15"/>
        <v>146217.75699994969</v>
      </c>
      <c r="N317" s="39">
        <f t="shared" ca="1" si="16"/>
        <v>90.6550093399688</v>
      </c>
      <c r="P317" s="55">
        <v>3514.5</v>
      </c>
      <c r="Q317" s="55">
        <v>57526.249999978201</v>
      </c>
    </row>
    <row r="318" spans="8:17" x14ac:dyDescent="0.3">
      <c r="H318" s="45">
        <v>1</v>
      </c>
      <c r="I318" s="55" t="s">
        <v>177</v>
      </c>
      <c r="J318" s="25">
        <v>1996</v>
      </c>
      <c r="K318" s="55">
        <v>3679.29</v>
      </c>
      <c r="L318" s="38">
        <f t="shared" ca="1" si="14"/>
        <v>145123.44599990593</v>
      </c>
      <c r="M318" s="38">
        <f t="shared" ca="1" si="15"/>
        <v>144647.82300000987</v>
      </c>
      <c r="N318" s="39">
        <f t="shared" ca="1" si="16"/>
        <v>69.430955040004733</v>
      </c>
      <c r="P318" s="55">
        <v>3515</v>
      </c>
      <c r="Q318" s="55">
        <v>57703.500000010201</v>
      </c>
    </row>
    <row r="319" spans="8:17" x14ac:dyDescent="0.3">
      <c r="H319" s="45">
        <v>1</v>
      </c>
      <c r="I319" s="55" t="s">
        <v>178</v>
      </c>
      <c r="J319" s="25">
        <v>1996</v>
      </c>
      <c r="K319" s="55">
        <v>3678</v>
      </c>
      <c r="L319" s="38">
        <f t="shared" ca="1" si="14"/>
        <v>144172.20000011381</v>
      </c>
      <c r="M319" s="38">
        <f t="shared" ca="1" si="15"/>
        <v>143984.16300010635</v>
      </c>
      <c r="N319" s="39">
        <f t="shared" ca="1" si="16"/>
        <v>34.556199120025525</v>
      </c>
      <c r="P319" s="55">
        <v>3515.5</v>
      </c>
      <c r="Q319" s="55">
        <v>57880.750000042201</v>
      </c>
    </row>
    <row r="320" spans="8:17" x14ac:dyDescent="0.3">
      <c r="H320" s="45">
        <v>1</v>
      </c>
      <c r="I320" s="55" t="s">
        <v>179</v>
      </c>
      <c r="J320" s="25">
        <v>1996</v>
      </c>
      <c r="K320" s="55">
        <v>3677.49</v>
      </c>
      <c r="L320" s="38">
        <f t="shared" ca="1" si="14"/>
        <v>143796.12600009888</v>
      </c>
      <c r="M320" s="38">
        <f t="shared" ca="1" si="15"/>
        <v>142771.14000005694</v>
      </c>
      <c r="N320" s="39">
        <f t="shared" ca="1" si="16"/>
        <v>37.120496400014801</v>
      </c>
      <c r="P320" s="55">
        <v>3516</v>
      </c>
      <c r="Q320" s="55">
        <v>58058.0000000742</v>
      </c>
    </row>
    <row r="321" spans="8:17" x14ac:dyDescent="0.3">
      <c r="H321" s="45">
        <v>1</v>
      </c>
      <c r="I321" s="55" t="s">
        <v>180</v>
      </c>
      <c r="J321" s="25">
        <v>1996</v>
      </c>
      <c r="K321" s="55">
        <v>3674.71</v>
      </c>
      <c r="L321" s="38">
        <f t="shared" ca="1" si="14"/>
        <v>141746.154000015</v>
      </c>
      <c r="M321" s="38">
        <f t="shared" ca="1" si="15"/>
        <v>140415.14699996053</v>
      </c>
      <c r="N321" s="39">
        <f t="shared" ca="1" si="16"/>
        <v>35.103786749990135</v>
      </c>
      <c r="P321" s="55">
        <v>3516.5</v>
      </c>
      <c r="Q321" s="55">
        <v>58235.250000106302</v>
      </c>
    </row>
    <row r="322" spans="8:17" x14ac:dyDescent="0.3">
      <c r="H322" s="45">
        <v>1</v>
      </c>
      <c r="I322" s="55" t="s">
        <v>170</v>
      </c>
      <c r="J322" s="25">
        <v>1997</v>
      </c>
      <c r="K322" s="55">
        <v>3671.1</v>
      </c>
      <c r="L322" s="38">
        <f t="shared" ca="1" si="14"/>
        <v>139084.13999990607</v>
      </c>
      <c r="M322" s="38">
        <f t="shared" ca="1" si="15"/>
        <v>137284.88399995584</v>
      </c>
      <c r="N322" s="39">
        <f t="shared" ca="1" si="16"/>
        <v>21.965581439992935</v>
      </c>
      <c r="P322" s="55">
        <v>3517</v>
      </c>
      <c r="Q322" s="55">
        <v>58412.499999891203</v>
      </c>
    </row>
    <row r="323" spans="8:17" x14ac:dyDescent="0.3">
      <c r="H323" s="45">
        <v>1</v>
      </c>
      <c r="I323" s="55" t="s">
        <v>171</v>
      </c>
      <c r="J323" s="25">
        <v>1997</v>
      </c>
      <c r="K323" s="55">
        <v>3666.22</v>
      </c>
      <c r="L323" s="38">
        <f t="shared" ca="1" si="14"/>
        <v>135485.62800000561</v>
      </c>
      <c r="M323" s="38">
        <f t="shared" ca="1" si="15"/>
        <v>134379.52799996012</v>
      </c>
      <c r="N323" s="39">
        <f t="shared" ca="1" si="16"/>
        <v>9.4065669599972104</v>
      </c>
      <c r="P323" s="55">
        <v>3517.5</v>
      </c>
      <c r="Q323" s="55">
        <v>58589.749999923202</v>
      </c>
    </row>
    <row r="324" spans="8:17" x14ac:dyDescent="0.3">
      <c r="H324" s="45">
        <v>1</v>
      </c>
      <c r="I324" s="55" t="s">
        <v>172</v>
      </c>
      <c r="J324" s="25">
        <v>1997</v>
      </c>
      <c r="K324" s="55">
        <v>3663.22</v>
      </c>
      <c r="L324" s="38">
        <f t="shared" ca="1" si="14"/>
        <v>133273.42799991462</v>
      </c>
      <c r="M324" s="38">
        <f t="shared" ca="1" si="15"/>
        <v>133796.98199993582</v>
      </c>
      <c r="N324" s="39">
        <f t="shared" ca="1" si="16"/>
        <v>30.773305859985239</v>
      </c>
      <c r="P324" s="55">
        <v>3518</v>
      </c>
      <c r="Q324" s="55">
        <v>58766.999999955202</v>
      </c>
    </row>
    <row r="325" spans="8:17" x14ac:dyDescent="0.3">
      <c r="H325" s="45">
        <v>1</v>
      </c>
      <c r="I325" s="55" t="s">
        <v>173</v>
      </c>
      <c r="J325" s="25">
        <v>1997</v>
      </c>
      <c r="K325" s="55">
        <v>3664.64</v>
      </c>
      <c r="L325" s="38">
        <f t="shared" ca="1" si="14"/>
        <v>134320.53599995701</v>
      </c>
      <c r="M325" s="38">
        <f t="shared" ca="1" si="15"/>
        <v>139556.07599992491</v>
      </c>
      <c r="N325" s="39">
        <f t="shared" ca="1" si="16"/>
        <v>46.053505079975224</v>
      </c>
      <c r="P325" s="55">
        <v>3518.5</v>
      </c>
      <c r="Q325" s="55">
        <v>58944.249999987303</v>
      </c>
    </row>
    <row r="326" spans="8:17" x14ac:dyDescent="0.3">
      <c r="H326" s="45">
        <v>1</v>
      </c>
      <c r="I326" s="55" t="s">
        <v>164</v>
      </c>
      <c r="J326" s="25">
        <v>1997</v>
      </c>
      <c r="K326" s="55">
        <v>3678.84</v>
      </c>
      <c r="L326" s="38">
        <f t="shared" ca="1" si="14"/>
        <v>144791.61599989282</v>
      </c>
      <c r="M326" s="38">
        <f t="shared" ca="1" si="15"/>
        <v>150547.53159990953</v>
      </c>
      <c r="N326" s="39">
        <f t="shared" ca="1" si="16"/>
        <v>57.208062007965623</v>
      </c>
      <c r="P326" s="55">
        <v>3519</v>
      </c>
      <c r="Q326" s="55">
        <v>59121.500000019303</v>
      </c>
    </row>
    <row r="327" spans="8:17" x14ac:dyDescent="0.3">
      <c r="H327" s="45">
        <v>1</v>
      </c>
      <c r="I327" s="55" t="s">
        <v>174</v>
      </c>
      <c r="J327" s="25">
        <v>1997</v>
      </c>
      <c r="K327" s="55">
        <v>3694.08</v>
      </c>
      <c r="L327" s="38">
        <f t="shared" ca="1" si="14"/>
        <v>156303.44719992625</v>
      </c>
      <c r="M327" s="38">
        <f t="shared" ca="1" si="15"/>
        <v>156083.95859990455</v>
      </c>
      <c r="N327" s="39">
        <f t="shared" ca="1" si="16"/>
        <v>82.724498057949418</v>
      </c>
      <c r="P327" s="55">
        <v>3519.5</v>
      </c>
      <c r="Q327" s="55">
        <v>59298.750000051303</v>
      </c>
    </row>
    <row r="328" spans="8:17" x14ac:dyDescent="0.3">
      <c r="H328" s="45">
        <v>1</v>
      </c>
      <c r="I328" s="55" t="s">
        <v>175</v>
      </c>
      <c r="J328" s="25">
        <v>1997</v>
      </c>
      <c r="K328" s="55">
        <v>3693.5</v>
      </c>
      <c r="L328" s="38">
        <f t="shared" ca="1" si="14"/>
        <v>155864.46999988286</v>
      </c>
      <c r="M328" s="38">
        <f t="shared" ca="1" si="15"/>
        <v>154884.35129999905</v>
      </c>
      <c r="N328" s="39">
        <f t="shared" ca="1" si="16"/>
        <v>82.088706188999495</v>
      </c>
      <c r="P328" s="55">
        <v>3520</v>
      </c>
      <c r="Q328" s="55">
        <v>59476.000000083302</v>
      </c>
    </row>
    <row r="329" spans="8:17" x14ac:dyDescent="0.3">
      <c r="H329" s="45">
        <v>1</v>
      </c>
      <c r="I329" s="55" t="s">
        <v>176</v>
      </c>
      <c r="J329" s="25">
        <v>1997</v>
      </c>
      <c r="K329" s="55">
        <v>3690.91</v>
      </c>
      <c r="L329" s="38">
        <f t="shared" ca="1" si="14"/>
        <v>153904.23260011524</v>
      </c>
      <c r="M329" s="38">
        <f t="shared" ca="1" si="15"/>
        <v>153680.9607000798</v>
      </c>
      <c r="N329" s="39">
        <f t="shared" ca="1" si="16"/>
        <v>95.282195634049486</v>
      </c>
      <c r="P329" s="55">
        <v>3520.5</v>
      </c>
      <c r="Q329" s="55">
        <v>59669.249999927997</v>
      </c>
    </row>
    <row r="330" spans="8:17" x14ac:dyDescent="0.3">
      <c r="H330" s="45">
        <v>1</v>
      </c>
      <c r="I330" s="55" t="s">
        <v>177</v>
      </c>
      <c r="J330" s="25">
        <v>1997</v>
      </c>
      <c r="K330" s="55">
        <v>3690.32</v>
      </c>
      <c r="L330" s="38">
        <f t="shared" ref="L330:L393" ca="1" si="17">FORECAST(K330,OFFSET($Q$28:$Q$712,MATCH(K330,$P$28:$P$712,1)-1,0,2), OFFSET($P$28:$P$712,MATCH(K330,$P$28:$P$712,1)-1,0,2))</f>
        <v>153457.68880004436</v>
      </c>
      <c r="M330" s="38">
        <f t="shared" ca="1" si="15"/>
        <v>152844.64040002483</v>
      </c>
      <c r="N330" s="39">
        <f t="shared" ca="1" si="16"/>
        <v>73.36542739201191</v>
      </c>
      <c r="P330" s="55">
        <v>3521</v>
      </c>
      <c r="Q330" s="55">
        <v>59862.500000019703</v>
      </c>
    </row>
    <row r="331" spans="8:17" x14ac:dyDescent="0.3">
      <c r="H331" s="45">
        <v>1</v>
      </c>
      <c r="I331" s="55" t="s">
        <v>178</v>
      </c>
      <c r="J331" s="25">
        <v>1997</v>
      </c>
      <c r="K331" s="55">
        <v>3688.7</v>
      </c>
      <c r="L331" s="38">
        <f t="shared" ca="1" si="17"/>
        <v>152231.5920000053</v>
      </c>
      <c r="M331" s="38">
        <f t="shared" ref="M331:M394" ca="1" si="18">(L331+L332)/2</f>
        <v>151153.08149999334</v>
      </c>
      <c r="N331" s="39">
        <f t="shared" ref="N331:N394" ca="1" si="19">VLOOKUP(I331,$P$10:$Q$21,2,FALSE)*M331/1000</f>
        <v>36.276739559998404</v>
      </c>
      <c r="P331" s="55">
        <v>3521.5</v>
      </c>
      <c r="Q331" s="55">
        <v>60055.750000111402</v>
      </c>
    </row>
    <row r="332" spans="8:17" x14ac:dyDescent="0.3">
      <c r="H332" s="45">
        <v>1</v>
      </c>
      <c r="I332" s="55" t="s">
        <v>179</v>
      </c>
      <c r="J332" s="25">
        <v>1997</v>
      </c>
      <c r="K332" s="55">
        <v>3685.85</v>
      </c>
      <c r="L332" s="38">
        <f t="shared" ca="1" si="17"/>
        <v>150074.57099998137</v>
      </c>
      <c r="M332" s="38">
        <f t="shared" ca="1" si="18"/>
        <v>148731.16149997851</v>
      </c>
      <c r="N332" s="39">
        <f t="shared" ca="1" si="19"/>
        <v>38.670101989994414</v>
      </c>
      <c r="P332" s="55">
        <v>3522</v>
      </c>
      <c r="Q332" s="55">
        <v>60248.999999956002</v>
      </c>
    </row>
    <row r="333" spans="8:17" x14ac:dyDescent="0.3">
      <c r="H333" s="45">
        <v>1</v>
      </c>
      <c r="I333" s="55" t="s">
        <v>180</v>
      </c>
      <c r="J333" s="25">
        <v>1997</v>
      </c>
      <c r="K333" s="55">
        <v>3682.3</v>
      </c>
      <c r="L333" s="38">
        <f t="shared" ca="1" si="17"/>
        <v>147387.75199997565</v>
      </c>
      <c r="M333" s="38">
        <f t="shared" ca="1" si="18"/>
        <v>146122.86699993536</v>
      </c>
      <c r="N333" s="39">
        <f t="shared" ca="1" si="19"/>
        <v>36.530716749983839</v>
      </c>
      <c r="P333" s="55">
        <v>3522.5</v>
      </c>
      <c r="Q333" s="55">
        <v>60442.250000047803</v>
      </c>
    </row>
    <row r="334" spans="8:17" x14ac:dyDescent="0.3">
      <c r="H334" s="45">
        <v>1</v>
      </c>
      <c r="I334" s="55" t="s">
        <v>170</v>
      </c>
      <c r="J334" s="25">
        <v>1998</v>
      </c>
      <c r="K334" s="55">
        <v>3678.93</v>
      </c>
      <c r="L334" s="38">
        <f t="shared" ca="1" si="17"/>
        <v>144857.98199989507</v>
      </c>
      <c r="M334" s="38">
        <f t="shared" ca="1" si="18"/>
        <v>143644.95899996883</v>
      </c>
      <c r="N334" s="39">
        <f t="shared" ca="1" si="19"/>
        <v>22.983193439995016</v>
      </c>
      <c r="P334" s="55">
        <v>3523</v>
      </c>
      <c r="Q334" s="55">
        <v>60635.499999892403</v>
      </c>
    </row>
    <row r="335" spans="8:17" x14ac:dyDescent="0.3">
      <c r="H335" s="45">
        <v>1</v>
      </c>
      <c r="I335" s="55" t="s">
        <v>171</v>
      </c>
      <c r="J335" s="25">
        <v>1998</v>
      </c>
      <c r="K335" s="55">
        <v>3675.64</v>
      </c>
      <c r="L335" s="38">
        <f t="shared" ca="1" si="17"/>
        <v>142431.93600004259</v>
      </c>
      <c r="M335" s="38">
        <f t="shared" ca="1" si="18"/>
        <v>141502.81200000434</v>
      </c>
      <c r="N335" s="39">
        <f t="shared" ca="1" si="19"/>
        <v>9.9051968400003041</v>
      </c>
      <c r="P335" s="55">
        <v>3523.5</v>
      </c>
      <c r="Q335" s="55">
        <v>60828.749999984102</v>
      </c>
    </row>
    <row r="336" spans="8:17" x14ac:dyDescent="0.3">
      <c r="H336" s="45">
        <v>1</v>
      </c>
      <c r="I336" s="55" t="s">
        <v>172</v>
      </c>
      <c r="J336" s="25">
        <v>1998</v>
      </c>
      <c r="K336" s="55">
        <v>3673.12</v>
      </c>
      <c r="L336" s="38">
        <f t="shared" ca="1" si="17"/>
        <v>140573.68799996609</v>
      </c>
      <c r="M336" s="38">
        <f t="shared" ca="1" si="18"/>
        <v>141801.4590000168</v>
      </c>
      <c r="N336" s="39">
        <f t="shared" ca="1" si="19"/>
        <v>32.61433557000386</v>
      </c>
      <c r="P336" s="55">
        <v>3524</v>
      </c>
      <c r="Q336" s="55">
        <v>61022.000000075801</v>
      </c>
    </row>
    <row r="337" spans="8:17" x14ac:dyDescent="0.3">
      <c r="H337" s="45">
        <v>1</v>
      </c>
      <c r="I337" s="55" t="s">
        <v>173</v>
      </c>
      <c r="J337" s="25">
        <v>1998</v>
      </c>
      <c r="K337" s="55">
        <v>3676.45</v>
      </c>
      <c r="L337" s="38">
        <f t="shared" ca="1" si="17"/>
        <v>143029.2300000675</v>
      </c>
      <c r="M337" s="38">
        <f t="shared" ca="1" si="18"/>
        <v>147857.46600001492</v>
      </c>
      <c r="N337" s="39">
        <f t="shared" ca="1" si="19"/>
        <v>48.792963780004925</v>
      </c>
      <c r="P337" s="55">
        <v>3524.5</v>
      </c>
      <c r="Q337" s="55">
        <v>61215.249999920401</v>
      </c>
    </row>
    <row r="338" spans="8:17" x14ac:dyDescent="0.3">
      <c r="H338" s="45">
        <v>1</v>
      </c>
      <c r="I338" s="55" t="s">
        <v>164</v>
      </c>
      <c r="J338" s="25">
        <v>1998</v>
      </c>
      <c r="K338" s="55">
        <v>3689.3</v>
      </c>
      <c r="L338" s="38">
        <f t="shared" ca="1" si="17"/>
        <v>152685.70199996233</v>
      </c>
      <c r="M338" s="38">
        <f t="shared" ca="1" si="18"/>
        <v>155323.3243999586</v>
      </c>
      <c r="N338" s="39">
        <f t="shared" ca="1" si="19"/>
        <v>59.022863271984264</v>
      </c>
      <c r="P338" s="55">
        <v>3525</v>
      </c>
      <c r="Q338" s="55">
        <v>61408.500000012202</v>
      </c>
    </row>
    <row r="339" spans="8:17" x14ac:dyDescent="0.3">
      <c r="H339" s="45">
        <v>1</v>
      </c>
      <c r="I339" s="55" t="s">
        <v>174</v>
      </c>
      <c r="J339" s="25">
        <v>1998</v>
      </c>
      <c r="K339" s="55">
        <v>3696.27</v>
      </c>
      <c r="L339" s="38">
        <f t="shared" ca="1" si="17"/>
        <v>157960.94679995487</v>
      </c>
      <c r="M339" s="38">
        <f t="shared" ca="1" si="18"/>
        <v>157571.16919999314</v>
      </c>
      <c r="N339" s="39">
        <f t="shared" ca="1" si="19"/>
        <v>83.512719675996365</v>
      </c>
      <c r="P339" s="55">
        <v>3525.5</v>
      </c>
      <c r="Q339" s="55">
        <v>61601.750000103901</v>
      </c>
    </row>
    <row r="340" spans="8:17" x14ac:dyDescent="0.3">
      <c r="H340" s="45">
        <v>1</v>
      </c>
      <c r="I340" s="55" t="s">
        <v>175</v>
      </c>
      <c r="J340" s="25">
        <v>1998</v>
      </c>
      <c r="K340" s="55">
        <v>3695.24</v>
      </c>
      <c r="L340" s="38">
        <f t="shared" ca="1" si="17"/>
        <v>157181.39160003141</v>
      </c>
      <c r="M340" s="38">
        <f t="shared" ca="1" si="18"/>
        <v>155478.47900007037</v>
      </c>
      <c r="N340" s="39">
        <f t="shared" ca="1" si="19"/>
        <v>82.403593870037298</v>
      </c>
      <c r="P340" s="55">
        <v>3526</v>
      </c>
      <c r="Q340" s="55">
        <v>61794.999999948501</v>
      </c>
    </row>
    <row r="341" spans="8:17" x14ac:dyDescent="0.3">
      <c r="H341" s="45">
        <v>1</v>
      </c>
      <c r="I341" s="55" t="s">
        <v>176</v>
      </c>
      <c r="J341" s="25">
        <v>1998</v>
      </c>
      <c r="K341" s="55">
        <v>3690.74</v>
      </c>
      <c r="L341" s="38">
        <f t="shared" ca="1" si="17"/>
        <v>153775.56640010932</v>
      </c>
      <c r="M341" s="38">
        <f t="shared" ca="1" si="18"/>
        <v>152628.93850009399</v>
      </c>
      <c r="N341" s="39">
        <f t="shared" ca="1" si="19"/>
        <v>94.629941870058275</v>
      </c>
      <c r="P341" s="55">
        <v>3526.5</v>
      </c>
      <c r="Q341" s="55">
        <v>61988.2500000402</v>
      </c>
    </row>
    <row r="342" spans="8:17" x14ac:dyDescent="0.3">
      <c r="H342" s="45">
        <v>1</v>
      </c>
      <c r="I342" s="55" t="s">
        <v>177</v>
      </c>
      <c r="J342" s="25">
        <v>1998</v>
      </c>
      <c r="K342" s="55">
        <v>3687.71</v>
      </c>
      <c r="L342" s="38">
        <f t="shared" ca="1" si="17"/>
        <v>151482.31060007866</v>
      </c>
      <c r="M342" s="38">
        <f t="shared" ca="1" si="18"/>
        <v>150967.65230000089</v>
      </c>
      <c r="N342" s="39">
        <f t="shared" ca="1" si="19"/>
        <v>72.464473104000433</v>
      </c>
      <c r="P342" s="55">
        <v>3527</v>
      </c>
      <c r="Q342" s="55">
        <v>62181.499999884902</v>
      </c>
    </row>
    <row r="343" spans="8:17" x14ac:dyDescent="0.3">
      <c r="H343" s="45">
        <v>1</v>
      </c>
      <c r="I343" s="55" t="s">
        <v>178</v>
      </c>
      <c r="J343" s="25">
        <v>1998</v>
      </c>
      <c r="K343" s="55">
        <v>3686.35</v>
      </c>
      <c r="L343" s="38">
        <f t="shared" ca="1" si="17"/>
        <v>150452.99399992311</v>
      </c>
      <c r="M343" s="38">
        <f t="shared" ca="1" si="18"/>
        <v>150146.46919994662</v>
      </c>
      <c r="N343" s="39">
        <f t="shared" ca="1" si="19"/>
        <v>36.035152607987186</v>
      </c>
      <c r="P343" s="55">
        <v>3527.5</v>
      </c>
      <c r="Q343" s="55">
        <v>62374.749999976601</v>
      </c>
    </row>
    <row r="344" spans="8:17" x14ac:dyDescent="0.3">
      <c r="H344" s="45">
        <v>1</v>
      </c>
      <c r="I344" s="55" t="s">
        <v>179</v>
      </c>
      <c r="J344" s="25">
        <v>1998</v>
      </c>
      <c r="K344" s="55">
        <v>3685.54</v>
      </c>
      <c r="L344" s="38">
        <f t="shared" ca="1" si="17"/>
        <v>149839.94439997012</v>
      </c>
      <c r="M344" s="38">
        <f t="shared" ca="1" si="18"/>
        <v>148765.21819995809</v>
      </c>
      <c r="N344" s="39">
        <f t="shared" ca="1" si="19"/>
        <v>38.678956731989103</v>
      </c>
      <c r="P344" s="55">
        <v>3528</v>
      </c>
      <c r="Q344" s="55">
        <v>62568.000000068299</v>
      </c>
    </row>
    <row r="345" spans="8:17" x14ac:dyDescent="0.3">
      <c r="H345" s="45">
        <v>1</v>
      </c>
      <c r="I345" s="55" t="s">
        <v>180</v>
      </c>
      <c r="J345" s="25">
        <v>1998</v>
      </c>
      <c r="K345" s="55">
        <v>3682.7</v>
      </c>
      <c r="L345" s="38">
        <f t="shared" ca="1" si="17"/>
        <v>147690.49199994607</v>
      </c>
      <c r="M345" s="38">
        <f t="shared" ca="1" si="18"/>
        <v>146892.01470001671</v>
      </c>
      <c r="N345" s="39">
        <f t="shared" ca="1" si="19"/>
        <v>36.723003675004179</v>
      </c>
      <c r="P345" s="55">
        <v>3528.5</v>
      </c>
      <c r="Q345" s="55">
        <v>62761.2499999129</v>
      </c>
    </row>
    <row r="346" spans="8:17" x14ac:dyDescent="0.3">
      <c r="H346" s="45">
        <v>1</v>
      </c>
      <c r="I346" s="55" t="s">
        <v>170</v>
      </c>
      <c r="J346" s="25">
        <v>1999</v>
      </c>
      <c r="K346" s="55">
        <v>3680.59</v>
      </c>
      <c r="L346" s="38">
        <f t="shared" ca="1" si="17"/>
        <v>146093.53740008734</v>
      </c>
      <c r="M346" s="38">
        <f t="shared" ca="1" si="18"/>
        <v>145438.8896999897</v>
      </c>
      <c r="N346" s="39">
        <f t="shared" ca="1" si="19"/>
        <v>23.270222351998353</v>
      </c>
      <c r="P346" s="55">
        <v>3529</v>
      </c>
      <c r="Q346" s="55">
        <v>62954.5000000047</v>
      </c>
    </row>
    <row r="347" spans="8:17" x14ac:dyDescent="0.3">
      <c r="H347" s="45">
        <v>1</v>
      </c>
      <c r="I347" s="55" t="s">
        <v>171</v>
      </c>
      <c r="J347" s="25">
        <v>1999</v>
      </c>
      <c r="K347" s="55">
        <v>3678.83</v>
      </c>
      <c r="L347" s="38">
        <f t="shared" ca="1" si="17"/>
        <v>144784.24199989205</v>
      </c>
      <c r="M347" s="38">
        <f t="shared" ca="1" si="18"/>
        <v>144345.48899999773</v>
      </c>
      <c r="N347" s="39">
        <f t="shared" ca="1" si="19"/>
        <v>10.104184229999843</v>
      </c>
      <c r="P347" s="55">
        <v>3529.5</v>
      </c>
      <c r="Q347" s="55">
        <v>63147.750000096399</v>
      </c>
    </row>
    <row r="348" spans="8:17" x14ac:dyDescent="0.3">
      <c r="H348" s="45">
        <v>1</v>
      </c>
      <c r="I348" s="55" t="s">
        <v>172</v>
      </c>
      <c r="J348" s="25">
        <v>1999</v>
      </c>
      <c r="K348" s="55">
        <v>3677.64</v>
      </c>
      <c r="L348" s="38">
        <f t="shared" ca="1" si="17"/>
        <v>143906.73600010341</v>
      </c>
      <c r="M348" s="38">
        <f t="shared" ca="1" si="18"/>
        <v>143847.744000101</v>
      </c>
      <c r="N348" s="39">
        <f t="shared" ca="1" si="19"/>
        <v>33.08498112002323</v>
      </c>
      <c r="P348" s="55">
        <v>3530</v>
      </c>
      <c r="Q348" s="55">
        <v>63340.999999940999</v>
      </c>
    </row>
    <row r="349" spans="8:17" x14ac:dyDescent="0.3">
      <c r="H349" s="45">
        <v>1</v>
      </c>
      <c r="I349" s="55" t="s">
        <v>173</v>
      </c>
      <c r="J349" s="25">
        <v>1999</v>
      </c>
      <c r="K349" s="55">
        <v>3677.48</v>
      </c>
      <c r="L349" s="38">
        <f t="shared" ca="1" si="17"/>
        <v>143788.75200009858</v>
      </c>
      <c r="M349" s="38">
        <f t="shared" ca="1" si="18"/>
        <v>145501.21540005808</v>
      </c>
      <c r="N349" s="39">
        <f t="shared" ca="1" si="19"/>
        <v>48.015401082019167</v>
      </c>
      <c r="P349" s="55">
        <v>3530.5</v>
      </c>
      <c r="Q349" s="55">
        <v>63534.250000032698</v>
      </c>
    </row>
    <row r="350" spans="8:17" x14ac:dyDescent="0.3">
      <c r="H350" s="45">
        <v>1</v>
      </c>
      <c r="I350" s="55" t="s">
        <v>164</v>
      </c>
      <c r="J350" s="25">
        <v>1999</v>
      </c>
      <c r="K350" s="55">
        <v>3682.07</v>
      </c>
      <c r="L350" s="38">
        <f t="shared" ca="1" si="17"/>
        <v>147213.67880001757</v>
      </c>
      <c r="M350" s="38">
        <f t="shared" ca="1" si="18"/>
        <v>151565.56449995167</v>
      </c>
      <c r="N350" s="39">
        <f t="shared" ca="1" si="19"/>
        <v>57.594914509981628</v>
      </c>
      <c r="P350" s="55">
        <v>3531</v>
      </c>
      <c r="Q350" s="55">
        <v>63727.499999877298</v>
      </c>
    </row>
    <row r="351" spans="8:17" x14ac:dyDescent="0.3">
      <c r="H351" s="45">
        <v>1</v>
      </c>
      <c r="I351" s="55" t="s">
        <v>174</v>
      </c>
      <c r="J351" s="25">
        <v>1999</v>
      </c>
      <c r="K351" s="55">
        <v>3693.57</v>
      </c>
      <c r="L351" s="38">
        <f t="shared" ca="1" si="17"/>
        <v>155917.45019988576</v>
      </c>
      <c r="M351" s="38">
        <f t="shared" ca="1" si="18"/>
        <v>156095.31189989974</v>
      </c>
      <c r="N351" s="39">
        <f t="shared" ca="1" si="19"/>
        <v>82.73051530694687</v>
      </c>
      <c r="P351" s="55">
        <v>3531.5</v>
      </c>
      <c r="Q351" s="55">
        <v>63920.749999969099</v>
      </c>
    </row>
    <row r="352" spans="8:17" x14ac:dyDescent="0.3">
      <c r="H352" s="45">
        <v>1</v>
      </c>
      <c r="I352" s="55" t="s">
        <v>175</v>
      </c>
      <c r="J352" s="25">
        <v>1999</v>
      </c>
      <c r="K352" s="55">
        <v>3694.04</v>
      </c>
      <c r="L352" s="38">
        <f t="shared" ca="1" si="17"/>
        <v>156273.17359991372</v>
      </c>
      <c r="M352" s="38">
        <f t="shared" ca="1" si="18"/>
        <v>156065.03759989934</v>
      </c>
      <c r="N352" s="39">
        <f t="shared" ca="1" si="19"/>
        <v>82.714469927946652</v>
      </c>
      <c r="P352" s="55">
        <v>3532</v>
      </c>
      <c r="Q352" s="55">
        <v>64114.000000060798</v>
      </c>
    </row>
    <row r="353" spans="8:17" x14ac:dyDescent="0.3">
      <c r="H353" s="45">
        <v>1</v>
      </c>
      <c r="I353" s="55" t="s">
        <v>176</v>
      </c>
      <c r="J353" s="25">
        <v>1999</v>
      </c>
      <c r="K353" s="55">
        <v>3693.49</v>
      </c>
      <c r="L353" s="38">
        <f t="shared" ca="1" si="17"/>
        <v>155856.90159988496</v>
      </c>
      <c r="M353" s="38">
        <f t="shared" ca="1" si="18"/>
        <v>155137.89449995826</v>
      </c>
      <c r="N353" s="39">
        <f t="shared" ca="1" si="19"/>
        <v>96.185494589974113</v>
      </c>
      <c r="P353" s="55">
        <v>3532.5</v>
      </c>
      <c r="Q353" s="55">
        <v>64307.249999905398</v>
      </c>
    </row>
    <row r="354" spans="8:17" x14ac:dyDescent="0.3">
      <c r="H354" s="45">
        <v>1</v>
      </c>
      <c r="I354" s="55" t="s">
        <v>177</v>
      </c>
      <c r="J354" s="25">
        <v>1999</v>
      </c>
      <c r="K354" s="55">
        <v>3691.59</v>
      </c>
      <c r="L354" s="38">
        <f t="shared" ca="1" si="17"/>
        <v>154418.88740003156</v>
      </c>
      <c r="M354" s="38">
        <f t="shared" ca="1" si="18"/>
        <v>153276.0438000164</v>
      </c>
      <c r="N354" s="39">
        <f t="shared" ca="1" si="19"/>
        <v>73.572501024007863</v>
      </c>
      <c r="P354" s="55">
        <v>3533</v>
      </c>
      <c r="Q354" s="55">
        <v>64500.499999997097</v>
      </c>
    </row>
    <row r="355" spans="8:17" x14ac:dyDescent="0.3">
      <c r="H355" s="45">
        <v>1</v>
      </c>
      <c r="I355" s="55" t="s">
        <v>178</v>
      </c>
      <c r="J355" s="25">
        <v>1999</v>
      </c>
      <c r="K355" s="55">
        <v>3688.57</v>
      </c>
      <c r="L355" s="38">
        <f t="shared" ca="1" si="17"/>
        <v>152133.20020000124</v>
      </c>
      <c r="M355" s="38">
        <f t="shared" ca="1" si="18"/>
        <v>150714.10770002706</v>
      </c>
      <c r="N355" s="39">
        <f t="shared" ca="1" si="19"/>
        <v>36.171385848006494</v>
      </c>
      <c r="P355" s="55">
        <v>3533.5</v>
      </c>
      <c r="Q355" s="55">
        <v>64693.750000088898</v>
      </c>
    </row>
    <row r="356" spans="8:17" x14ac:dyDescent="0.3">
      <c r="H356" s="45">
        <v>1</v>
      </c>
      <c r="I356" s="55" t="s">
        <v>179</v>
      </c>
      <c r="J356" s="25">
        <v>1999</v>
      </c>
      <c r="K356" s="55">
        <v>3684.82</v>
      </c>
      <c r="L356" s="38">
        <f t="shared" ca="1" si="17"/>
        <v>149295.01520005288</v>
      </c>
      <c r="M356" s="38">
        <f t="shared" ca="1" si="18"/>
        <v>147951.60600005323</v>
      </c>
      <c r="N356" s="39">
        <f t="shared" ca="1" si="19"/>
        <v>38.467417560013843</v>
      </c>
      <c r="P356" s="55">
        <v>3534</v>
      </c>
      <c r="Q356" s="55">
        <v>64886.999999933498</v>
      </c>
    </row>
    <row r="357" spans="8:17" x14ac:dyDescent="0.3">
      <c r="H357" s="45">
        <v>1</v>
      </c>
      <c r="I357" s="55" t="s">
        <v>180</v>
      </c>
      <c r="J357" s="25">
        <v>1999</v>
      </c>
      <c r="K357" s="55">
        <v>3681.27</v>
      </c>
      <c r="L357" s="38">
        <f t="shared" ca="1" si="17"/>
        <v>146608.19680005359</v>
      </c>
      <c r="M357" s="38">
        <f t="shared" ca="1" si="18"/>
        <v>145821.57739997795</v>
      </c>
      <c r="N357" s="39">
        <f t="shared" ca="1" si="19"/>
        <v>36.455394349994485</v>
      </c>
      <c r="P357" s="55">
        <v>3534.5</v>
      </c>
      <c r="Q357" s="55">
        <v>65080.250000025197</v>
      </c>
    </row>
    <row r="358" spans="8:17" x14ac:dyDescent="0.3">
      <c r="H358" s="45">
        <v>1</v>
      </c>
      <c r="I358" s="55" t="s">
        <v>170</v>
      </c>
      <c r="J358" s="25">
        <v>2000</v>
      </c>
      <c r="K358" s="55">
        <v>3679.17</v>
      </c>
      <c r="L358" s="38">
        <f t="shared" ca="1" si="17"/>
        <v>145034.95799990231</v>
      </c>
      <c r="M358" s="38">
        <f t="shared" ca="1" si="18"/>
        <v>144551.96100000618</v>
      </c>
      <c r="N358" s="39">
        <f t="shared" ca="1" si="19"/>
        <v>23.128313760000989</v>
      </c>
      <c r="P358" s="55">
        <v>3535</v>
      </c>
      <c r="Q358" s="55">
        <v>65273.500000116903</v>
      </c>
    </row>
    <row r="359" spans="8:17" x14ac:dyDescent="0.3">
      <c r="H359" s="45">
        <v>1</v>
      </c>
      <c r="I359" s="55" t="s">
        <v>171</v>
      </c>
      <c r="J359" s="25">
        <v>2000</v>
      </c>
      <c r="K359" s="55">
        <v>3677.86</v>
      </c>
      <c r="L359" s="38">
        <f t="shared" ca="1" si="17"/>
        <v>144068.96400011005</v>
      </c>
      <c r="M359" s="38">
        <f t="shared" ca="1" si="18"/>
        <v>143737.13400009647</v>
      </c>
      <c r="N359" s="39">
        <f t="shared" ca="1" si="19"/>
        <v>10.061599380006754</v>
      </c>
      <c r="P359" s="55">
        <v>3535.5</v>
      </c>
      <c r="Q359" s="55">
        <v>65466.749999961597</v>
      </c>
    </row>
    <row r="360" spans="8:17" x14ac:dyDescent="0.3">
      <c r="H360" s="45">
        <v>1</v>
      </c>
      <c r="I360" s="55" t="s">
        <v>172</v>
      </c>
      <c r="J360" s="25">
        <v>2000</v>
      </c>
      <c r="K360" s="55">
        <v>3676.96</v>
      </c>
      <c r="L360" s="38">
        <f t="shared" ca="1" si="17"/>
        <v>143405.30400008289</v>
      </c>
      <c r="M360" s="38">
        <f t="shared" ca="1" si="18"/>
        <v>143032.91700006742</v>
      </c>
      <c r="N360" s="39">
        <f t="shared" ca="1" si="19"/>
        <v>32.89757091001551</v>
      </c>
      <c r="P360" s="55">
        <v>3536</v>
      </c>
      <c r="Q360" s="55">
        <v>65660.000000053304</v>
      </c>
    </row>
    <row r="361" spans="8:17" x14ac:dyDescent="0.3">
      <c r="H361" s="45">
        <v>1</v>
      </c>
      <c r="I361" s="55" t="s">
        <v>173</v>
      </c>
      <c r="J361" s="25">
        <v>2000</v>
      </c>
      <c r="K361" s="55">
        <v>3675.95</v>
      </c>
      <c r="L361" s="38">
        <f t="shared" ca="1" si="17"/>
        <v>142660.53000005195</v>
      </c>
      <c r="M361" s="38">
        <f t="shared" ca="1" si="18"/>
        <v>143611.77599996771</v>
      </c>
      <c r="N361" s="39">
        <f t="shared" ca="1" si="19"/>
        <v>47.391886079989348</v>
      </c>
      <c r="P361" s="55">
        <v>3536.5</v>
      </c>
      <c r="Q361" s="55">
        <v>65853.249999897904</v>
      </c>
    </row>
    <row r="362" spans="8:17" x14ac:dyDescent="0.3">
      <c r="H362" s="45">
        <v>1</v>
      </c>
      <c r="I362" s="55" t="s">
        <v>164</v>
      </c>
      <c r="J362" s="25">
        <v>2000</v>
      </c>
      <c r="K362" s="55">
        <v>3678.53</v>
      </c>
      <c r="L362" s="38">
        <f t="shared" ca="1" si="17"/>
        <v>144563.02199988347</v>
      </c>
      <c r="M362" s="38">
        <f t="shared" ca="1" si="18"/>
        <v>146391.6539999831</v>
      </c>
      <c r="N362" s="39">
        <f t="shared" ca="1" si="19"/>
        <v>55.628828519993576</v>
      </c>
      <c r="P362" s="55">
        <v>3537</v>
      </c>
      <c r="Q362" s="55">
        <v>66046.499999989595</v>
      </c>
    </row>
    <row r="363" spans="8:17" x14ac:dyDescent="0.3">
      <c r="H363" s="45">
        <v>1</v>
      </c>
      <c r="I363" s="55" t="s">
        <v>174</v>
      </c>
      <c r="J363" s="25">
        <v>2000</v>
      </c>
      <c r="K363" s="55">
        <v>3683.4</v>
      </c>
      <c r="L363" s="38">
        <f t="shared" ca="1" si="17"/>
        <v>148220.28600008273</v>
      </c>
      <c r="M363" s="38">
        <f t="shared" ca="1" si="18"/>
        <v>147735.90340004535</v>
      </c>
      <c r="N363" s="39">
        <f t="shared" ca="1" si="19"/>
        <v>78.300028802024045</v>
      </c>
      <c r="P363" s="55">
        <v>3537.5</v>
      </c>
      <c r="Q363" s="55">
        <v>66239.750000081403</v>
      </c>
    </row>
    <row r="364" spans="8:17" x14ac:dyDescent="0.3">
      <c r="H364" s="45">
        <v>1</v>
      </c>
      <c r="I364" s="55" t="s">
        <v>175</v>
      </c>
      <c r="J364" s="25">
        <v>2000</v>
      </c>
      <c r="K364" s="55">
        <v>3682.12</v>
      </c>
      <c r="L364" s="38">
        <f t="shared" ca="1" si="17"/>
        <v>147251.52080000797</v>
      </c>
      <c r="M364" s="38">
        <f t="shared" ca="1" si="18"/>
        <v>146570.35480001778</v>
      </c>
      <c r="N364" s="39">
        <f t="shared" ca="1" si="19"/>
        <v>77.682288044009425</v>
      </c>
      <c r="P364" s="55">
        <v>3538</v>
      </c>
      <c r="Q364" s="55">
        <v>66432.999999926004</v>
      </c>
    </row>
    <row r="365" spans="8:17" x14ac:dyDescent="0.3">
      <c r="H365" s="45">
        <v>1</v>
      </c>
      <c r="I365" s="55" t="s">
        <v>176</v>
      </c>
      <c r="J365" s="25">
        <v>2000</v>
      </c>
      <c r="K365" s="55">
        <v>3680.32</v>
      </c>
      <c r="L365" s="38">
        <f t="shared" ca="1" si="17"/>
        <v>145889.18880002759</v>
      </c>
      <c r="M365" s="38">
        <f t="shared" ca="1" si="18"/>
        <v>144956.95440006792</v>
      </c>
      <c r="N365" s="39">
        <f t="shared" ca="1" si="19"/>
        <v>89.873311728042111</v>
      </c>
      <c r="P365" s="55">
        <v>3538.5</v>
      </c>
      <c r="Q365" s="55">
        <v>66626.250000017695</v>
      </c>
    </row>
    <row r="366" spans="8:17" x14ac:dyDescent="0.3">
      <c r="H366" s="45">
        <v>1</v>
      </c>
      <c r="I366" s="55" t="s">
        <v>177</v>
      </c>
      <c r="J366" s="25">
        <v>2000</v>
      </c>
      <c r="K366" s="55">
        <v>3677.8</v>
      </c>
      <c r="L366" s="38">
        <f t="shared" ca="1" si="17"/>
        <v>144024.72000010824</v>
      </c>
      <c r="M366" s="38">
        <f t="shared" ca="1" si="18"/>
        <v>143545.41000008862</v>
      </c>
      <c r="N366" s="39">
        <f t="shared" ca="1" si="19"/>
        <v>68.901796800042533</v>
      </c>
      <c r="P366" s="55">
        <v>3539</v>
      </c>
      <c r="Q366" s="55">
        <v>66819.500000109401</v>
      </c>
    </row>
    <row r="367" spans="8:17" x14ac:dyDescent="0.3">
      <c r="H367" s="45">
        <v>1</v>
      </c>
      <c r="I367" s="55" t="s">
        <v>178</v>
      </c>
      <c r="J367" s="25">
        <v>2000</v>
      </c>
      <c r="K367" s="55">
        <v>3676.5</v>
      </c>
      <c r="L367" s="38">
        <f t="shared" ca="1" si="17"/>
        <v>143066.10000006901</v>
      </c>
      <c r="M367" s="38">
        <f t="shared" ca="1" si="18"/>
        <v>141893.6340000208</v>
      </c>
      <c r="N367" s="39">
        <f t="shared" ca="1" si="19"/>
        <v>34.054472160004991</v>
      </c>
      <c r="P367" s="55">
        <v>3539.5</v>
      </c>
      <c r="Q367" s="55">
        <v>67012.749999954001</v>
      </c>
    </row>
    <row r="368" spans="8:17" x14ac:dyDescent="0.3">
      <c r="H368" s="45">
        <v>1</v>
      </c>
      <c r="I368" s="55" t="s">
        <v>179</v>
      </c>
      <c r="J368" s="25">
        <v>2000</v>
      </c>
      <c r="K368" s="55">
        <v>3673.32</v>
      </c>
      <c r="L368" s="38">
        <f t="shared" ca="1" si="17"/>
        <v>140721.16799997259</v>
      </c>
      <c r="M368" s="38">
        <f t="shared" ca="1" si="18"/>
        <v>139456.52700004471</v>
      </c>
      <c r="N368" s="39">
        <f t="shared" ca="1" si="19"/>
        <v>36.258697020011624</v>
      </c>
      <c r="P368" s="55">
        <v>3540</v>
      </c>
      <c r="Q368" s="55">
        <v>67206.000000045795</v>
      </c>
    </row>
    <row r="369" spans="8:17" x14ac:dyDescent="0.3">
      <c r="H369" s="45">
        <v>1</v>
      </c>
      <c r="I369" s="55" t="s">
        <v>180</v>
      </c>
      <c r="J369" s="25">
        <v>2000</v>
      </c>
      <c r="K369" s="55">
        <v>3669.89</v>
      </c>
      <c r="L369" s="38">
        <f t="shared" ca="1" si="17"/>
        <v>138191.88600011682</v>
      </c>
      <c r="M369" s="38">
        <f t="shared" ca="1" si="18"/>
        <v>136857.19200006197</v>
      </c>
      <c r="N369" s="39">
        <f t="shared" ca="1" si="19"/>
        <v>34.214298000015496</v>
      </c>
      <c r="P369" s="55">
        <v>3540.5</v>
      </c>
      <c r="Q369" s="55">
        <v>67425.369999951406</v>
      </c>
    </row>
    <row r="370" spans="8:17" x14ac:dyDescent="0.3">
      <c r="H370" s="45">
        <v>1</v>
      </c>
      <c r="I370" s="55" t="s">
        <v>170</v>
      </c>
      <c r="J370" s="25">
        <v>2001</v>
      </c>
      <c r="K370" s="55">
        <v>3666.27</v>
      </c>
      <c r="L370" s="38">
        <f t="shared" ca="1" si="17"/>
        <v>135522.49800000712</v>
      </c>
      <c r="M370" s="38">
        <f t="shared" ca="1" si="18"/>
        <v>134689.23599997279</v>
      </c>
      <c r="N370" s="39">
        <f t="shared" ca="1" si="19"/>
        <v>21.550277759995645</v>
      </c>
      <c r="P370" s="55">
        <v>3541</v>
      </c>
      <c r="Q370" s="55">
        <v>67644.749999964697</v>
      </c>
    </row>
    <row r="371" spans="8:17" x14ac:dyDescent="0.3">
      <c r="H371" s="45">
        <v>1</v>
      </c>
      <c r="I371" s="55" t="s">
        <v>171</v>
      </c>
      <c r="J371" s="25">
        <v>2001</v>
      </c>
      <c r="K371" s="55">
        <v>3664.01</v>
      </c>
      <c r="L371" s="38">
        <f t="shared" ca="1" si="17"/>
        <v>133855.97399993846</v>
      </c>
      <c r="M371" s="38">
        <f t="shared" ca="1" si="18"/>
        <v>133417.22099992074</v>
      </c>
      <c r="N371" s="39">
        <f t="shared" ca="1" si="19"/>
        <v>9.339205469994452</v>
      </c>
      <c r="P371" s="55">
        <v>3541.5</v>
      </c>
      <c r="Q371" s="55">
        <v>67864.120000117502</v>
      </c>
    </row>
    <row r="372" spans="8:17" x14ac:dyDescent="0.3">
      <c r="H372" s="45">
        <v>1</v>
      </c>
      <c r="I372" s="55" t="s">
        <v>172</v>
      </c>
      <c r="J372" s="25">
        <v>2001</v>
      </c>
      <c r="K372" s="55">
        <v>3662.82</v>
      </c>
      <c r="L372" s="38">
        <f t="shared" ca="1" si="17"/>
        <v>132978.46799990302</v>
      </c>
      <c r="M372" s="38">
        <f t="shared" ca="1" si="18"/>
        <v>132856.79699989758</v>
      </c>
      <c r="N372" s="39">
        <f t="shared" ca="1" si="19"/>
        <v>30.557063309976442</v>
      </c>
      <c r="P372" s="55">
        <v>3542</v>
      </c>
      <c r="Q372" s="55">
        <v>68083.499999883701</v>
      </c>
    </row>
    <row r="373" spans="8:17" x14ac:dyDescent="0.3">
      <c r="H373" s="45">
        <v>1</v>
      </c>
      <c r="I373" s="55" t="s">
        <v>173</v>
      </c>
      <c r="J373" s="25">
        <v>2001</v>
      </c>
      <c r="K373" s="55">
        <v>3662.49</v>
      </c>
      <c r="L373" s="38">
        <f t="shared" ca="1" si="17"/>
        <v>132735.12599989213</v>
      </c>
      <c r="M373" s="38">
        <f t="shared" ca="1" si="18"/>
        <v>135393.45300000161</v>
      </c>
      <c r="N373" s="39">
        <f t="shared" ca="1" si="19"/>
        <v>44.679839490000532</v>
      </c>
      <c r="P373" s="55">
        <v>3542.5</v>
      </c>
      <c r="Q373" s="55">
        <v>68302.870000036404</v>
      </c>
    </row>
    <row r="374" spans="8:17" x14ac:dyDescent="0.3">
      <c r="H374" s="45">
        <v>1</v>
      </c>
      <c r="I374" s="55" t="s">
        <v>164</v>
      </c>
      <c r="J374" s="25">
        <v>2001</v>
      </c>
      <c r="K374" s="55">
        <v>3669.7</v>
      </c>
      <c r="L374" s="38">
        <f t="shared" ca="1" si="17"/>
        <v>138051.78000011109</v>
      </c>
      <c r="M374" s="38">
        <f t="shared" ca="1" si="18"/>
        <v>139275.86400003731</v>
      </c>
      <c r="N374" s="39">
        <f t="shared" ca="1" si="19"/>
        <v>52.924828320014178</v>
      </c>
      <c r="P374" s="55">
        <v>3543</v>
      </c>
      <c r="Q374" s="55">
        <v>68522.250000049695</v>
      </c>
    </row>
    <row r="375" spans="8:17" x14ac:dyDescent="0.3">
      <c r="H375" s="45">
        <v>1</v>
      </c>
      <c r="I375" s="55" t="s">
        <v>174</v>
      </c>
      <c r="J375" s="25">
        <v>2001</v>
      </c>
      <c r="K375" s="55">
        <v>3673.02</v>
      </c>
      <c r="L375" s="38">
        <f t="shared" ca="1" si="17"/>
        <v>140499.94799996354</v>
      </c>
      <c r="M375" s="38">
        <f t="shared" ca="1" si="18"/>
        <v>139187.37600003369</v>
      </c>
      <c r="N375" s="39">
        <f t="shared" ca="1" si="19"/>
        <v>73.76930928001785</v>
      </c>
      <c r="P375" s="55">
        <v>3543.5</v>
      </c>
      <c r="Q375" s="55">
        <v>68741.619999955394</v>
      </c>
    </row>
    <row r="376" spans="8:17" x14ac:dyDescent="0.3">
      <c r="H376" s="45">
        <v>1</v>
      </c>
      <c r="I376" s="55" t="s">
        <v>175</v>
      </c>
      <c r="J376" s="25">
        <v>2001</v>
      </c>
      <c r="K376" s="55">
        <v>3669.46</v>
      </c>
      <c r="L376" s="38">
        <f t="shared" ca="1" si="17"/>
        <v>137874.80400010385</v>
      </c>
      <c r="M376" s="38">
        <f t="shared" ca="1" si="18"/>
        <v>136680.21600005473</v>
      </c>
      <c r="N376" s="39">
        <f t="shared" ca="1" si="19"/>
        <v>72.440514480029009</v>
      </c>
      <c r="P376" s="55">
        <v>3544</v>
      </c>
      <c r="Q376" s="55">
        <v>68960.999999968699</v>
      </c>
    </row>
    <row r="377" spans="8:17" x14ac:dyDescent="0.3">
      <c r="H377" s="45">
        <v>1</v>
      </c>
      <c r="I377" s="55" t="s">
        <v>176</v>
      </c>
      <c r="J377" s="25">
        <v>2001</v>
      </c>
      <c r="K377" s="55">
        <v>3666.22</v>
      </c>
      <c r="L377" s="38">
        <f t="shared" ca="1" si="17"/>
        <v>135485.62800000561</v>
      </c>
      <c r="M377" s="38">
        <f t="shared" ca="1" si="18"/>
        <v>134976.82199998479</v>
      </c>
      <c r="N377" s="39">
        <f t="shared" ca="1" si="19"/>
        <v>83.685629639990566</v>
      </c>
      <c r="P377" s="55">
        <v>3544.5</v>
      </c>
      <c r="Q377" s="55">
        <v>69180.370000121402</v>
      </c>
    </row>
    <row r="378" spans="8:17" x14ac:dyDescent="0.3">
      <c r="H378" s="45">
        <v>1</v>
      </c>
      <c r="I378" s="55" t="s">
        <v>177</v>
      </c>
      <c r="J378" s="25">
        <v>2001</v>
      </c>
      <c r="K378" s="55">
        <v>3664.84</v>
      </c>
      <c r="L378" s="38">
        <f t="shared" ca="1" si="17"/>
        <v>134468.01599996397</v>
      </c>
      <c r="M378" s="38">
        <f t="shared" ca="1" si="18"/>
        <v>133549.95299992594</v>
      </c>
      <c r="N378" s="39">
        <f t="shared" ca="1" si="19"/>
        <v>64.103977439964453</v>
      </c>
      <c r="P378" s="55">
        <v>3545</v>
      </c>
      <c r="Q378" s="55">
        <v>69399.749999887601</v>
      </c>
    </row>
    <row r="379" spans="8:17" x14ac:dyDescent="0.3">
      <c r="H379" s="45">
        <v>1</v>
      </c>
      <c r="I379" s="55" t="s">
        <v>178</v>
      </c>
      <c r="J379" s="25">
        <v>2001</v>
      </c>
      <c r="K379" s="55">
        <v>3662.35</v>
      </c>
      <c r="L379" s="38">
        <f t="shared" ca="1" si="17"/>
        <v>132631.88999988791</v>
      </c>
      <c r="M379" s="38">
        <f t="shared" ca="1" si="18"/>
        <v>131817.0629999782</v>
      </c>
      <c r="N379" s="39">
        <f t="shared" ca="1" si="19"/>
        <v>31.636095119994767</v>
      </c>
      <c r="P379" s="55">
        <v>3545.5</v>
      </c>
      <c r="Q379" s="55">
        <v>69619.120000040406</v>
      </c>
    </row>
    <row r="380" spans="8:17" x14ac:dyDescent="0.3">
      <c r="H380" s="45">
        <v>1</v>
      </c>
      <c r="I380" s="55" t="s">
        <v>179</v>
      </c>
      <c r="J380" s="25">
        <v>2001</v>
      </c>
      <c r="K380" s="55">
        <v>3660.14</v>
      </c>
      <c r="L380" s="38">
        <f t="shared" ca="1" si="17"/>
        <v>131002.23600006849</v>
      </c>
      <c r="M380" s="38">
        <f t="shared" ca="1" si="18"/>
        <v>129720.70840006927</v>
      </c>
      <c r="N380" s="39">
        <f t="shared" ca="1" si="19"/>
        <v>33.727384184018007</v>
      </c>
      <c r="P380" s="55">
        <v>3546</v>
      </c>
      <c r="Q380" s="55">
        <v>69838.500000053697</v>
      </c>
    </row>
    <row r="381" spans="8:17" x14ac:dyDescent="0.3">
      <c r="H381" s="45">
        <v>1</v>
      </c>
      <c r="I381" s="55" t="s">
        <v>180</v>
      </c>
      <c r="J381" s="25">
        <v>2001</v>
      </c>
      <c r="K381" s="55">
        <v>3656.17</v>
      </c>
      <c r="L381" s="38">
        <f t="shared" ca="1" si="17"/>
        <v>128439.18080007005</v>
      </c>
      <c r="M381" s="38">
        <f t="shared" ca="1" si="18"/>
        <v>127206.06000003172</v>
      </c>
      <c r="N381" s="39">
        <f t="shared" ca="1" si="19"/>
        <v>31.801515000007932</v>
      </c>
      <c r="P381" s="55">
        <v>3546.5</v>
      </c>
      <c r="Q381" s="55">
        <v>70057.869999959294</v>
      </c>
    </row>
    <row r="382" spans="8:17" x14ac:dyDescent="0.3">
      <c r="H382" s="45">
        <v>1</v>
      </c>
      <c r="I382" s="55" t="s">
        <v>170</v>
      </c>
      <c r="J382" s="25">
        <v>2002</v>
      </c>
      <c r="K382" s="55">
        <v>3652.33</v>
      </c>
      <c r="L382" s="38">
        <f t="shared" ca="1" si="17"/>
        <v>125972.93919999339</v>
      </c>
      <c r="M382" s="38">
        <f t="shared" ca="1" si="18"/>
        <v>125157.28230000846</v>
      </c>
      <c r="N382" s="39">
        <f t="shared" ca="1" si="19"/>
        <v>20.025165168001354</v>
      </c>
      <c r="P382" s="55">
        <v>3547</v>
      </c>
      <c r="Q382" s="55">
        <v>70277.249999972599</v>
      </c>
    </row>
    <row r="383" spans="8:17" x14ac:dyDescent="0.3">
      <c r="H383" s="45">
        <v>1</v>
      </c>
      <c r="I383" s="55" t="s">
        <v>171</v>
      </c>
      <c r="J383" s="25">
        <v>2002</v>
      </c>
      <c r="K383" s="55">
        <v>3649.79</v>
      </c>
      <c r="L383" s="38">
        <f t="shared" ca="1" si="17"/>
        <v>124341.62540002353</v>
      </c>
      <c r="M383" s="38">
        <f t="shared" ca="1" si="18"/>
        <v>123660.83979996876</v>
      </c>
      <c r="N383" s="39">
        <f t="shared" ca="1" si="19"/>
        <v>8.6562587859978137</v>
      </c>
      <c r="P383" s="55">
        <v>3547.5</v>
      </c>
      <c r="Q383" s="55">
        <v>70496.619999878298</v>
      </c>
    </row>
    <row r="384" spans="8:17" x14ac:dyDescent="0.3">
      <c r="H384" s="45">
        <v>1</v>
      </c>
      <c r="I384" s="55" t="s">
        <v>172</v>
      </c>
      <c r="J384" s="25">
        <v>2002</v>
      </c>
      <c r="K384" s="55">
        <v>3647.67</v>
      </c>
      <c r="L384" s="38">
        <f t="shared" ca="1" si="17"/>
        <v>122980.05419991398</v>
      </c>
      <c r="M384" s="38">
        <f t="shared" ca="1" si="18"/>
        <v>122395.60759998765</v>
      </c>
      <c r="N384" s="39">
        <f t="shared" ca="1" si="19"/>
        <v>28.150989747997158</v>
      </c>
      <c r="P384" s="55">
        <v>3548</v>
      </c>
      <c r="Q384" s="55">
        <v>70715.999999891603</v>
      </c>
    </row>
    <row r="385" spans="8:17" x14ac:dyDescent="0.3">
      <c r="H385" s="45">
        <v>1</v>
      </c>
      <c r="I385" s="55" t="s">
        <v>173</v>
      </c>
      <c r="J385" s="25">
        <v>2002</v>
      </c>
      <c r="K385" s="55">
        <v>3645.85</v>
      </c>
      <c r="L385" s="38">
        <f t="shared" ca="1" si="17"/>
        <v>121811.16100006131</v>
      </c>
      <c r="M385" s="38">
        <f t="shared" ca="1" si="18"/>
        <v>121364.79570008395</v>
      </c>
      <c r="N385" s="39">
        <f t="shared" ca="1" si="19"/>
        <v>40.050382581027705</v>
      </c>
      <c r="P385" s="55">
        <v>3548.5</v>
      </c>
      <c r="Q385" s="55">
        <v>70935.370000044306</v>
      </c>
    </row>
    <row r="386" spans="8:17" x14ac:dyDescent="0.3">
      <c r="H386" s="45">
        <v>1</v>
      </c>
      <c r="I386" s="55" t="s">
        <v>164</v>
      </c>
      <c r="J386" s="25">
        <v>2002</v>
      </c>
      <c r="K386" s="55">
        <v>3644.46</v>
      </c>
      <c r="L386" s="38">
        <f t="shared" ca="1" si="17"/>
        <v>120918.43040010659</v>
      </c>
      <c r="M386" s="38">
        <f t="shared" ca="1" si="18"/>
        <v>119778.43850001507</v>
      </c>
      <c r="N386" s="39">
        <f t="shared" ca="1" si="19"/>
        <v>45.515806630005727</v>
      </c>
      <c r="P386" s="55">
        <v>3549</v>
      </c>
      <c r="Q386" s="55">
        <v>71154.750000057596</v>
      </c>
    </row>
    <row r="387" spans="8:17" x14ac:dyDescent="0.3">
      <c r="H387" s="45">
        <v>1</v>
      </c>
      <c r="I387" s="55" t="s">
        <v>174</v>
      </c>
      <c r="J387" s="25">
        <v>2002</v>
      </c>
      <c r="K387" s="55">
        <v>3640.91</v>
      </c>
      <c r="L387" s="38">
        <f t="shared" ca="1" si="17"/>
        <v>118638.44659992354</v>
      </c>
      <c r="M387" s="38">
        <f t="shared" ca="1" si="18"/>
        <v>116600.22209997475</v>
      </c>
      <c r="N387" s="39">
        <f t="shared" ca="1" si="19"/>
        <v>61.798117712986617</v>
      </c>
      <c r="P387" s="55">
        <v>3549.5</v>
      </c>
      <c r="Q387" s="55">
        <v>71374.119999963295</v>
      </c>
    </row>
    <row r="388" spans="8:17" x14ac:dyDescent="0.3">
      <c r="H388" s="45">
        <v>1</v>
      </c>
      <c r="I388" s="55" t="s">
        <v>175</v>
      </c>
      <c r="J388" s="25">
        <v>2002</v>
      </c>
      <c r="K388" s="55">
        <v>3634.24</v>
      </c>
      <c r="L388" s="38">
        <f t="shared" ca="1" si="17"/>
        <v>114561.99760002596</v>
      </c>
      <c r="M388" s="38">
        <f t="shared" ca="1" si="18"/>
        <v>112503.77780004346</v>
      </c>
      <c r="N388" s="39">
        <f t="shared" ca="1" si="19"/>
        <v>59.627002234023038</v>
      </c>
      <c r="P388" s="55">
        <v>3550</v>
      </c>
      <c r="Q388" s="55">
        <v>71593.499999976601</v>
      </c>
    </row>
    <row r="389" spans="8:17" x14ac:dyDescent="0.3">
      <c r="H389" s="45">
        <v>1</v>
      </c>
      <c r="I389" s="55" t="s">
        <v>176</v>
      </c>
      <c r="J389" s="25">
        <v>2002</v>
      </c>
      <c r="K389" s="55">
        <v>3627.45</v>
      </c>
      <c r="L389" s="38">
        <f t="shared" ca="1" si="17"/>
        <v>110445.55800006096</v>
      </c>
      <c r="M389" s="38">
        <f t="shared" ca="1" si="18"/>
        <v>110166.68290007173</v>
      </c>
      <c r="N389" s="39">
        <f t="shared" ca="1" si="19"/>
        <v>68.303343398044461</v>
      </c>
      <c r="P389" s="55">
        <v>3550.5</v>
      </c>
      <c r="Q389" s="55">
        <v>71812.869999882198</v>
      </c>
    </row>
    <row r="390" spans="8:17" x14ac:dyDescent="0.3">
      <c r="H390" s="45">
        <v>1</v>
      </c>
      <c r="I390" s="55" t="s">
        <v>177</v>
      </c>
      <c r="J390" s="25">
        <v>2002</v>
      </c>
      <c r="K390" s="55">
        <v>3626.53</v>
      </c>
      <c r="L390" s="38">
        <f t="shared" ca="1" si="17"/>
        <v>109887.80780008249</v>
      </c>
      <c r="M390" s="38">
        <f t="shared" ca="1" si="18"/>
        <v>109339.15250001766</v>
      </c>
      <c r="N390" s="39">
        <f t="shared" ca="1" si="19"/>
        <v>52.48279320000848</v>
      </c>
      <c r="P390" s="55">
        <v>3551</v>
      </c>
      <c r="Q390" s="55">
        <v>72032.249999895503</v>
      </c>
    </row>
    <row r="391" spans="8:17" x14ac:dyDescent="0.3">
      <c r="H391" s="45">
        <v>1</v>
      </c>
      <c r="I391" s="55" t="s">
        <v>178</v>
      </c>
      <c r="J391" s="25">
        <v>2002</v>
      </c>
      <c r="K391" s="55">
        <v>3624.72</v>
      </c>
      <c r="L391" s="38">
        <f t="shared" ca="1" si="17"/>
        <v>108790.49719995284</v>
      </c>
      <c r="M391" s="38">
        <f t="shared" ca="1" si="18"/>
        <v>108344.90359997272</v>
      </c>
      <c r="N391" s="39">
        <f t="shared" ca="1" si="19"/>
        <v>26.00277686399345</v>
      </c>
      <c r="P391" s="55">
        <v>3551.5</v>
      </c>
      <c r="Q391" s="55">
        <v>72251.620000048293</v>
      </c>
    </row>
    <row r="392" spans="8:17" x14ac:dyDescent="0.3">
      <c r="H392" s="45">
        <v>1</v>
      </c>
      <c r="I392" s="55" t="s">
        <v>179</v>
      </c>
      <c r="J392" s="25">
        <v>2002</v>
      </c>
      <c r="K392" s="55">
        <v>3623.25</v>
      </c>
      <c r="L392" s="38">
        <f t="shared" ca="1" si="17"/>
        <v>107899.30999999261</v>
      </c>
      <c r="M392" s="38">
        <f t="shared" ca="1" si="18"/>
        <v>106944.46699995163</v>
      </c>
      <c r="N392" s="39">
        <f t="shared" ca="1" si="19"/>
        <v>27.805561419987427</v>
      </c>
      <c r="P392" s="55">
        <v>3552</v>
      </c>
      <c r="Q392" s="55">
        <v>72471.000000061598</v>
      </c>
    </row>
    <row r="393" spans="8:17" x14ac:dyDescent="0.3">
      <c r="H393" s="45">
        <v>1</v>
      </c>
      <c r="I393" s="55" t="s">
        <v>180</v>
      </c>
      <c r="J393" s="25">
        <v>2002</v>
      </c>
      <c r="K393" s="55">
        <v>3620.1</v>
      </c>
      <c r="L393" s="38">
        <f t="shared" ca="1" si="17"/>
        <v>105989.62399991066</v>
      </c>
      <c r="M393" s="38">
        <f t="shared" ca="1" si="18"/>
        <v>104715.35599992529</v>
      </c>
      <c r="N393" s="39">
        <f t="shared" ca="1" si="19"/>
        <v>26.178838999981323</v>
      </c>
      <c r="P393" s="55">
        <v>3552.5</v>
      </c>
      <c r="Q393" s="55">
        <v>72690.369999967195</v>
      </c>
    </row>
    <row r="394" spans="8:17" x14ac:dyDescent="0.3">
      <c r="H394" s="45">
        <v>1</v>
      </c>
      <c r="I394" s="55" t="s">
        <v>170</v>
      </c>
      <c r="J394" s="25">
        <v>2003</v>
      </c>
      <c r="K394" s="55">
        <v>3615.28</v>
      </c>
      <c r="L394" s="38">
        <f t="shared" ref="L394:L457" ca="1" si="20">FORECAST(K394,OFFSET($Q$28:$Q$712,MATCH(K394,$P$28:$P$712,1)-1,0,2), OFFSET($P$28:$P$712,MATCH(K394,$P$28:$P$712,1)-1,0,2))</f>
        <v>103441.08799993992</v>
      </c>
      <c r="M394" s="38">
        <f t="shared" ca="1" si="18"/>
        <v>102318.36499994632</v>
      </c>
      <c r="N394" s="39">
        <f t="shared" ca="1" si="19"/>
        <v>16.370938399991413</v>
      </c>
      <c r="P394" s="55">
        <v>3553</v>
      </c>
      <c r="Q394" s="55">
        <v>72909.7499999805</v>
      </c>
    </row>
    <row r="395" spans="8:17" x14ac:dyDescent="0.3">
      <c r="H395" s="45">
        <v>1</v>
      </c>
      <c r="I395" s="55" t="s">
        <v>171</v>
      </c>
      <c r="J395" s="25">
        <v>2003</v>
      </c>
      <c r="K395" s="55">
        <v>3611.02</v>
      </c>
      <c r="L395" s="38">
        <f t="shared" ca="1" si="20"/>
        <v>101195.64199995273</v>
      </c>
      <c r="M395" s="38">
        <f t="shared" ref="M395:M458" ca="1" si="21">(L395+L396)/2</f>
        <v>100170.43249994784</v>
      </c>
      <c r="N395" s="39">
        <f t="shared" ref="N395:N458" ca="1" si="22">VLOOKUP(I395,$P$10:$Q$21,2,FALSE)*M395/1000</f>
        <v>7.0119302749963497</v>
      </c>
      <c r="P395" s="55">
        <v>3553.5</v>
      </c>
      <c r="Q395" s="55">
        <v>73129.119999886199</v>
      </c>
    </row>
    <row r="396" spans="8:17" x14ac:dyDescent="0.3">
      <c r="H396" s="45">
        <v>1</v>
      </c>
      <c r="I396" s="55" t="s">
        <v>172</v>
      </c>
      <c r="J396" s="25">
        <v>2003</v>
      </c>
      <c r="K396" s="55">
        <v>3607.13</v>
      </c>
      <c r="L396" s="38">
        <f t="shared" ca="1" si="20"/>
        <v>99145.222999942955</v>
      </c>
      <c r="M396" s="38">
        <f t="shared" ca="1" si="21"/>
        <v>98610.21650000487</v>
      </c>
      <c r="N396" s="39">
        <f t="shared" ca="1" si="22"/>
        <v>22.680349795001124</v>
      </c>
      <c r="P396" s="55">
        <v>3554</v>
      </c>
      <c r="Q396" s="55">
        <v>73348.499999899504</v>
      </c>
    </row>
    <row r="397" spans="8:17" x14ac:dyDescent="0.3">
      <c r="H397" s="45">
        <v>1</v>
      </c>
      <c r="I397" s="55" t="s">
        <v>173</v>
      </c>
      <c r="J397" s="25">
        <v>2003</v>
      </c>
      <c r="K397" s="55">
        <v>3605.1</v>
      </c>
      <c r="L397" s="38">
        <f t="shared" ca="1" si="20"/>
        <v>98075.210000066785</v>
      </c>
      <c r="M397" s="38">
        <f t="shared" ca="1" si="21"/>
        <v>99435.128000032855</v>
      </c>
      <c r="N397" s="39">
        <f t="shared" ca="1" si="22"/>
        <v>32.813592240010848</v>
      </c>
      <c r="P397" s="55">
        <v>3554.5</v>
      </c>
      <c r="Q397" s="55">
        <v>73567.870000052193</v>
      </c>
    </row>
    <row r="398" spans="8:17" x14ac:dyDescent="0.3">
      <c r="H398" s="45">
        <v>1</v>
      </c>
      <c r="I398" s="55" t="s">
        <v>164</v>
      </c>
      <c r="J398" s="25">
        <v>2003</v>
      </c>
      <c r="K398" s="55">
        <v>3610.26</v>
      </c>
      <c r="L398" s="38">
        <f t="shared" ca="1" si="20"/>
        <v>100795.04599999893</v>
      </c>
      <c r="M398" s="38">
        <f t="shared" ca="1" si="21"/>
        <v>102360.53299999062</v>
      </c>
      <c r="N398" s="39">
        <f t="shared" ca="1" si="22"/>
        <v>38.897002539996436</v>
      </c>
      <c r="P398" s="55">
        <v>3555</v>
      </c>
      <c r="Q398" s="55">
        <v>73787.250000065498</v>
      </c>
    </row>
    <row r="399" spans="8:17" x14ac:dyDescent="0.3">
      <c r="H399" s="45">
        <v>1</v>
      </c>
      <c r="I399" s="55" t="s">
        <v>174</v>
      </c>
      <c r="J399" s="25">
        <v>2003</v>
      </c>
      <c r="K399" s="55">
        <v>3616.2</v>
      </c>
      <c r="L399" s="38">
        <f t="shared" ca="1" si="20"/>
        <v>103926.01999998232</v>
      </c>
      <c r="M399" s="38">
        <f t="shared" ca="1" si="21"/>
        <v>102458.04649997933</v>
      </c>
      <c r="N399" s="39">
        <f t="shared" ca="1" si="22"/>
        <v>54.302764644989054</v>
      </c>
      <c r="P399" s="55">
        <v>3555.5</v>
      </c>
      <c r="Q399" s="55">
        <v>74006.619999971197</v>
      </c>
    </row>
    <row r="400" spans="8:17" x14ac:dyDescent="0.3">
      <c r="H400" s="45">
        <v>1</v>
      </c>
      <c r="I400" s="55" t="s">
        <v>175</v>
      </c>
      <c r="J400" s="25">
        <v>2003</v>
      </c>
      <c r="K400" s="55">
        <v>3610.63</v>
      </c>
      <c r="L400" s="38">
        <f t="shared" ca="1" si="20"/>
        <v>100990.07299997634</v>
      </c>
      <c r="M400" s="38">
        <f t="shared" ca="1" si="21"/>
        <v>99298.081999977003</v>
      </c>
      <c r="N400" s="39">
        <f t="shared" ca="1" si="22"/>
        <v>52.627983459987817</v>
      </c>
      <c r="P400" s="55">
        <v>3556</v>
      </c>
      <c r="Q400" s="55">
        <v>74225.999999984502</v>
      </c>
    </row>
    <row r="401" spans="8:17" x14ac:dyDescent="0.3">
      <c r="H401" s="45">
        <v>1</v>
      </c>
      <c r="I401" s="55" t="s">
        <v>176</v>
      </c>
      <c r="J401" s="25">
        <v>2003</v>
      </c>
      <c r="K401" s="55">
        <v>3604.21</v>
      </c>
      <c r="L401" s="38">
        <f t="shared" ca="1" si="20"/>
        <v>97606.090999977663</v>
      </c>
      <c r="M401" s="38">
        <f t="shared" ca="1" si="21"/>
        <v>97479.58699994057</v>
      </c>
      <c r="N401" s="39">
        <f t="shared" ca="1" si="22"/>
        <v>60.437343939963156</v>
      </c>
      <c r="P401" s="55">
        <v>3556.5</v>
      </c>
      <c r="Q401" s="55">
        <v>74445.369999890099</v>
      </c>
    </row>
    <row r="402" spans="8:17" x14ac:dyDescent="0.3">
      <c r="H402" s="45">
        <v>1</v>
      </c>
      <c r="I402" s="55" t="s">
        <v>177</v>
      </c>
      <c r="J402" s="25">
        <v>2003</v>
      </c>
      <c r="K402" s="55">
        <v>3603.73</v>
      </c>
      <c r="L402" s="38">
        <f t="shared" ca="1" si="20"/>
        <v>97353.082999903476</v>
      </c>
      <c r="M402" s="38">
        <f t="shared" ca="1" si="21"/>
        <v>96878.692999958294</v>
      </c>
      <c r="N402" s="39">
        <f t="shared" ca="1" si="22"/>
        <v>46.501772639979983</v>
      </c>
      <c r="P402" s="55">
        <v>3557</v>
      </c>
      <c r="Q402" s="55">
        <v>74664.749999903404</v>
      </c>
    </row>
    <row r="403" spans="8:17" x14ac:dyDescent="0.3">
      <c r="H403" s="45">
        <v>1</v>
      </c>
      <c r="I403" s="55" t="s">
        <v>178</v>
      </c>
      <c r="J403" s="25">
        <v>2003</v>
      </c>
      <c r="K403" s="55">
        <v>3601.93</v>
      </c>
      <c r="L403" s="38">
        <f t="shared" ca="1" si="20"/>
        <v>96404.303000013111</v>
      </c>
      <c r="M403" s="38">
        <f t="shared" ca="1" si="21"/>
        <v>96022.15550005238</v>
      </c>
      <c r="N403" s="39">
        <f t="shared" ca="1" si="22"/>
        <v>23.045317320012572</v>
      </c>
      <c r="P403" s="55">
        <v>3557.5</v>
      </c>
      <c r="Q403" s="55">
        <v>74884.120000056195</v>
      </c>
    </row>
    <row r="404" spans="8:17" x14ac:dyDescent="0.3">
      <c r="H404" s="45">
        <v>1</v>
      </c>
      <c r="I404" s="55" t="s">
        <v>179</v>
      </c>
      <c r="J404" s="25">
        <v>2003</v>
      </c>
      <c r="K404" s="55">
        <v>3600.48</v>
      </c>
      <c r="L404" s="38">
        <f t="shared" ca="1" si="20"/>
        <v>95640.00800009165</v>
      </c>
      <c r="M404" s="38">
        <f t="shared" ca="1" si="21"/>
        <v>94837.964000058942</v>
      </c>
      <c r="N404" s="39">
        <f t="shared" ca="1" si="22"/>
        <v>24.657870640015325</v>
      </c>
      <c r="P404" s="55">
        <v>3558</v>
      </c>
      <c r="Q404" s="55">
        <v>75103.5000000695</v>
      </c>
    </row>
    <row r="405" spans="8:17" x14ac:dyDescent="0.3">
      <c r="H405" s="45">
        <v>1</v>
      </c>
      <c r="I405" s="55" t="s">
        <v>180</v>
      </c>
      <c r="J405" s="25">
        <v>2003</v>
      </c>
      <c r="K405" s="55">
        <v>3597.22</v>
      </c>
      <c r="L405" s="38">
        <f t="shared" ca="1" si="20"/>
        <v>94035.920000026235</v>
      </c>
      <c r="M405" s="38">
        <f t="shared" ca="1" si="21"/>
        <v>92718.86000002292</v>
      </c>
      <c r="N405" s="39">
        <f t="shared" ca="1" si="22"/>
        <v>23.179715000005729</v>
      </c>
      <c r="P405" s="55">
        <v>3558.5</v>
      </c>
      <c r="Q405" s="55">
        <v>75322.869999975097</v>
      </c>
    </row>
    <row r="406" spans="8:17" x14ac:dyDescent="0.3">
      <c r="H406" s="45">
        <v>1</v>
      </c>
      <c r="I406" s="55" t="s">
        <v>170</v>
      </c>
      <c r="J406" s="25">
        <v>2004</v>
      </c>
      <c r="K406" s="55">
        <v>3591.8</v>
      </c>
      <c r="L406" s="38">
        <f t="shared" ca="1" si="20"/>
        <v>91401.800000019604</v>
      </c>
      <c r="M406" s="38">
        <f t="shared" ca="1" si="21"/>
        <v>90196.520000027143</v>
      </c>
      <c r="N406" s="39">
        <f t="shared" ca="1" si="22"/>
        <v>14.431443200004344</v>
      </c>
      <c r="P406" s="55">
        <v>3559</v>
      </c>
      <c r="Q406" s="55">
        <v>75542.249999988402</v>
      </c>
    </row>
    <row r="407" spans="8:17" x14ac:dyDescent="0.3">
      <c r="H407" s="45">
        <v>1</v>
      </c>
      <c r="I407" s="55" t="s">
        <v>171</v>
      </c>
      <c r="J407" s="25">
        <v>2004</v>
      </c>
      <c r="K407" s="55">
        <v>3586.84</v>
      </c>
      <c r="L407" s="38">
        <f t="shared" ca="1" si="20"/>
        <v>88991.240000034682</v>
      </c>
      <c r="M407" s="38">
        <f t="shared" ca="1" si="21"/>
        <v>88004.660000047414</v>
      </c>
      <c r="N407" s="39">
        <f t="shared" ca="1" si="22"/>
        <v>6.1603262000033192</v>
      </c>
      <c r="P407" s="55">
        <v>3559.5</v>
      </c>
      <c r="Q407" s="55">
        <v>75761.619999894101</v>
      </c>
    </row>
    <row r="408" spans="8:17" x14ac:dyDescent="0.3">
      <c r="H408" s="45">
        <v>1</v>
      </c>
      <c r="I408" s="55" t="s">
        <v>172</v>
      </c>
      <c r="J408" s="25">
        <v>2004</v>
      </c>
      <c r="K408" s="55">
        <v>3582.78</v>
      </c>
      <c r="L408" s="38">
        <f t="shared" ca="1" si="20"/>
        <v>87018.080000060145</v>
      </c>
      <c r="M408" s="38">
        <f t="shared" ca="1" si="21"/>
        <v>87054.530000073253</v>
      </c>
      <c r="N408" s="39">
        <f t="shared" ca="1" si="22"/>
        <v>20.022541900016847</v>
      </c>
      <c r="P408" s="55">
        <v>3560</v>
      </c>
      <c r="Q408" s="55">
        <v>75980.999999907406</v>
      </c>
    </row>
    <row r="409" spans="8:17" x14ac:dyDescent="0.3">
      <c r="H409" s="45">
        <v>1</v>
      </c>
      <c r="I409" s="55" t="s">
        <v>173</v>
      </c>
      <c r="J409" s="25">
        <v>2004</v>
      </c>
      <c r="K409" s="55">
        <v>3582.93</v>
      </c>
      <c r="L409" s="38">
        <f t="shared" ca="1" si="20"/>
        <v>87090.980000086362</v>
      </c>
      <c r="M409" s="38">
        <f t="shared" ca="1" si="21"/>
        <v>88121.300000047544</v>
      </c>
      <c r="N409" s="39">
        <f t="shared" ca="1" si="22"/>
        <v>29.080029000015688</v>
      </c>
      <c r="P409" s="55">
        <v>3560.5</v>
      </c>
      <c r="Q409" s="55">
        <v>76223.149999985399</v>
      </c>
    </row>
    <row r="410" spans="8:17" x14ac:dyDescent="0.3">
      <c r="H410" s="45">
        <v>1</v>
      </c>
      <c r="I410" s="55" t="s">
        <v>164</v>
      </c>
      <c r="J410" s="25">
        <v>2004</v>
      </c>
      <c r="K410" s="55">
        <v>3587.17</v>
      </c>
      <c r="L410" s="38">
        <f t="shared" ca="1" si="20"/>
        <v>89151.620000008726</v>
      </c>
      <c r="M410" s="38">
        <f t="shared" ca="1" si="21"/>
        <v>88906.189999961527</v>
      </c>
      <c r="N410" s="39">
        <f t="shared" ca="1" si="22"/>
        <v>33.784352199985385</v>
      </c>
      <c r="P410" s="55">
        <v>3561</v>
      </c>
      <c r="Q410" s="55">
        <v>76465.300000063493</v>
      </c>
    </row>
    <row r="411" spans="8:17" x14ac:dyDescent="0.3">
      <c r="H411" s="45">
        <v>1</v>
      </c>
      <c r="I411" s="55" t="s">
        <v>174</v>
      </c>
      <c r="J411" s="25">
        <v>2004</v>
      </c>
      <c r="K411" s="55">
        <v>3586.16</v>
      </c>
      <c r="L411" s="38">
        <f t="shared" ca="1" si="20"/>
        <v>88660.759999914328</v>
      </c>
      <c r="M411" s="38">
        <f t="shared" ca="1" si="21"/>
        <v>87091.23499996576</v>
      </c>
      <c r="N411" s="39">
        <f t="shared" ca="1" si="22"/>
        <v>46.158354549981858</v>
      </c>
      <c r="P411" s="55">
        <v>3561.5</v>
      </c>
      <c r="Q411" s="55">
        <v>76707.449999894394</v>
      </c>
    </row>
    <row r="412" spans="8:17" x14ac:dyDescent="0.3">
      <c r="H412" s="45">
        <v>1</v>
      </c>
      <c r="I412" s="55" t="s">
        <v>175</v>
      </c>
      <c r="J412" s="25">
        <v>2004</v>
      </c>
      <c r="K412" s="55">
        <v>3579.7</v>
      </c>
      <c r="L412" s="38">
        <f t="shared" ca="1" si="20"/>
        <v>85521.710000017192</v>
      </c>
      <c r="M412" s="38">
        <f t="shared" ca="1" si="21"/>
        <v>83681.370000017108</v>
      </c>
      <c r="N412" s="39">
        <f t="shared" ca="1" si="22"/>
        <v>44.351126100009068</v>
      </c>
      <c r="P412" s="55">
        <v>3562</v>
      </c>
      <c r="Q412" s="55">
        <v>76949.599999972503</v>
      </c>
    </row>
    <row r="413" spans="8:17" x14ac:dyDescent="0.3">
      <c r="H413" s="45">
        <v>1</v>
      </c>
      <c r="I413" s="55" t="s">
        <v>176</v>
      </c>
      <c r="J413" s="25">
        <v>2004</v>
      </c>
      <c r="K413" s="55">
        <v>3572.1</v>
      </c>
      <c r="L413" s="38">
        <f t="shared" ca="1" si="20"/>
        <v>81841.030000017025</v>
      </c>
      <c r="M413" s="38">
        <f t="shared" ca="1" si="21"/>
        <v>81518.970499994699</v>
      </c>
      <c r="N413" s="39">
        <f t="shared" ca="1" si="22"/>
        <v>50.541761709996713</v>
      </c>
      <c r="P413" s="55">
        <v>3562.5</v>
      </c>
      <c r="Q413" s="55">
        <v>77191.750000050495</v>
      </c>
    </row>
    <row r="414" spans="8:17" x14ac:dyDescent="0.3">
      <c r="H414" s="45">
        <v>1</v>
      </c>
      <c r="I414" s="55" t="s">
        <v>177</v>
      </c>
      <c r="J414" s="25">
        <v>2004</v>
      </c>
      <c r="K414" s="55">
        <v>3570.77</v>
      </c>
      <c r="L414" s="38">
        <f t="shared" ca="1" si="20"/>
        <v>81196.910999972373</v>
      </c>
      <c r="M414" s="38">
        <f t="shared" ca="1" si="21"/>
        <v>81131.530500018038</v>
      </c>
      <c r="N414" s="39">
        <f t="shared" ca="1" si="22"/>
        <v>38.943134640008658</v>
      </c>
      <c r="P414" s="55">
        <v>3563</v>
      </c>
      <c r="Q414" s="55">
        <v>77433.899999881396</v>
      </c>
    </row>
    <row r="415" spans="8:17" x14ac:dyDescent="0.3">
      <c r="H415" s="45">
        <v>1</v>
      </c>
      <c r="I415" s="55" t="s">
        <v>178</v>
      </c>
      <c r="J415" s="25">
        <v>2004</v>
      </c>
      <c r="K415" s="55">
        <v>3570.5</v>
      </c>
      <c r="L415" s="38">
        <f t="shared" ca="1" si="20"/>
        <v>81066.150000063702</v>
      </c>
      <c r="M415" s="38">
        <f t="shared" ca="1" si="21"/>
        <v>80286.427000059513</v>
      </c>
      <c r="N415" s="39">
        <f t="shared" ca="1" si="22"/>
        <v>19.268742480014282</v>
      </c>
      <c r="P415" s="55">
        <v>3563.5</v>
      </c>
      <c r="Q415" s="55">
        <v>77676.049999959505</v>
      </c>
    </row>
    <row r="416" spans="8:17" x14ac:dyDescent="0.3">
      <c r="H416" s="45">
        <v>1</v>
      </c>
      <c r="I416" s="55" t="s">
        <v>179</v>
      </c>
      <c r="J416" s="25">
        <v>2004</v>
      </c>
      <c r="K416" s="55">
        <v>3567.28</v>
      </c>
      <c r="L416" s="38">
        <f t="shared" ca="1" si="20"/>
        <v>79506.704000055324</v>
      </c>
      <c r="M416" s="38">
        <f t="shared" ca="1" si="21"/>
        <v>78814.15500007919</v>
      </c>
      <c r="N416" s="39">
        <f t="shared" ca="1" si="22"/>
        <v>20.49168030002059</v>
      </c>
      <c r="P416" s="55">
        <v>3564</v>
      </c>
      <c r="Q416" s="55">
        <v>77918.200000037497</v>
      </c>
    </row>
    <row r="417" spans="8:17" x14ac:dyDescent="0.3">
      <c r="H417" s="45">
        <v>1</v>
      </c>
      <c r="I417" s="55" t="s">
        <v>180</v>
      </c>
      <c r="J417" s="25">
        <v>2004</v>
      </c>
      <c r="K417" s="55">
        <v>3564.42</v>
      </c>
      <c r="L417" s="38">
        <f t="shared" ca="1" si="20"/>
        <v>78121.606000103056</v>
      </c>
      <c r="M417" s="38">
        <f t="shared" ca="1" si="21"/>
        <v>77552.553500043228</v>
      </c>
      <c r="N417" s="39">
        <f t="shared" ca="1" si="22"/>
        <v>19.388138375010808</v>
      </c>
      <c r="P417" s="55">
        <v>3564.5</v>
      </c>
      <c r="Q417" s="55">
        <v>78160.350000115606</v>
      </c>
    </row>
    <row r="418" spans="8:17" x14ac:dyDescent="0.3">
      <c r="H418" s="45">
        <v>1</v>
      </c>
      <c r="I418" s="55" t="s">
        <v>170</v>
      </c>
      <c r="J418" s="25">
        <v>2005</v>
      </c>
      <c r="K418" s="55">
        <v>3562.07</v>
      </c>
      <c r="L418" s="38">
        <f t="shared" ca="1" si="20"/>
        <v>76983.5009999834</v>
      </c>
      <c r="M418" s="38">
        <f t="shared" ca="1" si="21"/>
        <v>76313.330599964247</v>
      </c>
      <c r="N418" s="39">
        <f t="shared" ca="1" si="22"/>
        <v>12.210132895994279</v>
      </c>
      <c r="P418" s="55">
        <v>3565</v>
      </c>
      <c r="Q418" s="55">
        <v>78402.499999946507</v>
      </c>
    </row>
    <row r="419" spans="8:17" x14ac:dyDescent="0.3">
      <c r="H419" s="45">
        <v>1</v>
      </c>
      <c r="I419" s="55" t="s">
        <v>171</v>
      </c>
      <c r="J419" s="25">
        <v>2005</v>
      </c>
      <c r="K419" s="55">
        <v>3559.23</v>
      </c>
      <c r="L419" s="38">
        <f t="shared" ca="1" si="20"/>
        <v>75643.160199945094</v>
      </c>
      <c r="M419" s="38">
        <f t="shared" ca="1" si="21"/>
        <v>74912.642099963501</v>
      </c>
      <c r="N419" s="39">
        <f t="shared" ca="1" si="22"/>
        <v>5.2438849469974453</v>
      </c>
      <c r="P419" s="55">
        <v>3565.5</v>
      </c>
      <c r="Q419" s="55">
        <v>78644.650000024601</v>
      </c>
    </row>
    <row r="420" spans="8:17" x14ac:dyDescent="0.3">
      <c r="H420" s="45">
        <v>1</v>
      </c>
      <c r="I420" s="55" t="s">
        <v>172</v>
      </c>
      <c r="J420" s="25">
        <v>2005</v>
      </c>
      <c r="K420" s="55">
        <v>3555.9</v>
      </c>
      <c r="L420" s="38">
        <f t="shared" ca="1" si="20"/>
        <v>74182.123999981908</v>
      </c>
      <c r="M420" s="38">
        <f t="shared" ca="1" si="21"/>
        <v>75762.003499963786</v>
      </c>
      <c r="N420" s="39">
        <f t="shared" ca="1" si="22"/>
        <v>17.42526080499167</v>
      </c>
      <c r="P420" s="55">
        <v>3566</v>
      </c>
      <c r="Q420" s="55">
        <v>78886.800000102594</v>
      </c>
    </row>
    <row r="421" spans="8:17" x14ac:dyDescent="0.3">
      <c r="H421" s="45">
        <v>1</v>
      </c>
      <c r="I421" s="55" t="s">
        <v>173</v>
      </c>
      <c r="J421" s="25">
        <v>2005</v>
      </c>
      <c r="K421" s="55">
        <v>3562.81</v>
      </c>
      <c r="L421" s="38">
        <f t="shared" ca="1" si="20"/>
        <v>77341.882999945665</v>
      </c>
      <c r="M421" s="38">
        <f t="shared" ca="1" si="21"/>
        <v>83091.231499962858</v>
      </c>
      <c r="N421" s="39">
        <f t="shared" ca="1" si="22"/>
        <v>27.420106394987748</v>
      </c>
      <c r="P421" s="55">
        <v>3566.5</v>
      </c>
      <c r="Q421" s="55">
        <v>79128.949999933597</v>
      </c>
    </row>
    <row r="422" spans="8:17" x14ac:dyDescent="0.3">
      <c r="H422" s="45">
        <v>1</v>
      </c>
      <c r="I422" s="55" t="s">
        <v>164</v>
      </c>
      <c r="J422" s="25">
        <v>2005</v>
      </c>
      <c r="K422" s="55">
        <v>3586.53</v>
      </c>
      <c r="L422" s="38">
        <f t="shared" ca="1" si="20"/>
        <v>88840.579999980051</v>
      </c>
      <c r="M422" s="38">
        <f t="shared" ca="1" si="21"/>
        <v>93768.883999987505</v>
      </c>
      <c r="N422" s="39">
        <f t="shared" ca="1" si="22"/>
        <v>35.632175919995248</v>
      </c>
      <c r="P422" s="55">
        <v>3567</v>
      </c>
      <c r="Q422" s="55">
        <v>79371.100000011604</v>
      </c>
    </row>
    <row r="423" spans="8:17" x14ac:dyDescent="0.3">
      <c r="H423" s="45">
        <v>1</v>
      </c>
      <c r="I423" s="55" t="s">
        <v>174</v>
      </c>
      <c r="J423" s="25">
        <v>2005</v>
      </c>
      <c r="K423" s="55">
        <v>3606.28</v>
      </c>
      <c r="L423" s="38">
        <f t="shared" ca="1" si="20"/>
        <v>98697.18799999496</v>
      </c>
      <c r="M423" s="38">
        <f t="shared" ca="1" si="21"/>
        <v>98852.682499976829</v>
      </c>
      <c r="N423" s="39">
        <f t="shared" ca="1" si="22"/>
        <v>52.391921724987718</v>
      </c>
      <c r="P423" s="55">
        <v>3567.5</v>
      </c>
      <c r="Q423" s="55">
        <v>79613.250000089596</v>
      </c>
    </row>
    <row r="424" spans="8:17" x14ac:dyDescent="0.3">
      <c r="H424" s="45">
        <v>1</v>
      </c>
      <c r="I424" s="55" t="s">
        <v>175</v>
      </c>
      <c r="J424" s="25">
        <v>2005</v>
      </c>
      <c r="K424" s="55">
        <v>3606.87</v>
      </c>
      <c r="L424" s="38">
        <f t="shared" ca="1" si="20"/>
        <v>99008.176999958698</v>
      </c>
      <c r="M424" s="38">
        <f t="shared" ca="1" si="21"/>
        <v>97943.434999958496</v>
      </c>
      <c r="N424" s="39">
        <f t="shared" ca="1" si="22"/>
        <v>51.910020549978007</v>
      </c>
      <c r="P424" s="55">
        <v>3568</v>
      </c>
      <c r="Q424" s="55">
        <v>79855.399999920599</v>
      </c>
    </row>
    <row r="425" spans="8:17" x14ac:dyDescent="0.3">
      <c r="H425" s="45">
        <v>1</v>
      </c>
      <c r="I425" s="55" t="s">
        <v>176</v>
      </c>
      <c r="J425" s="25">
        <v>2005</v>
      </c>
      <c r="K425" s="55">
        <v>3602.83</v>
      </c>
      <c r="L425" s="38">
        <f t="shared" ca="1" si="20"/>
        <v>96878.692999958294</v>
      </c>
      <c r="M425" s="38">
        <f t="shared" ca="1" si="21"/>
        <v>96652.039999984438</v>
      </c>
      <c r="N425" s="39">
        <f t="shared" ca="1" si="22"/>
        <v>59.924264799990347</v>
      </c>
      <c r="P425" s="55">
        <v>3568.5</v>
      </c>
      <c r="Q425" s="55">
        <v>80097.549999998606</v>
      </c>
    </row>
    <row r="426" spans="8:17" x14ac:dyDescent="0.3">
      <c r="H426" s="45">
        <v>1</v>
      </c>
      <c r="I426" s="55" t="s">
        <v>177</v>
      </c>
      <c r="J426" s="25">
        <v>2005</v>
      </c>
      <c r="K426" s="55">
        <v>3601.97</v>
      </c>
      <c r="L426" s="38">
        <f t="shared" ca="1" si="20"/>
        <v>96425.387000010582</v>
      </c>
      <c r="M426" s="38">
        <f t="shared" ca="1" si="21"/>
        <v>96636.226999986335</v>
      </c>
      <c r="N426" s="39">
        <f t="shared" ca="1" si="22"/>
        <v>46.385388959993442</v>
      </c>
      <c r="P426" s="55">
        <v>3569</v>
      </c>
      <c r="Q426" s="55">
        <v>80339.7000000767</v>
      </c>
    </row>
    <row r="427" spans="8:17" x14ac:dyDescent="0.3">
      <c r="H427" s="45">
        <v>1</v>
      </c>
      <c r="I427" s="55" t="s">
        <v>178</v>
      </c>
      <c r="J427" s="25">
        <v>2005</v>
      </c>
      <c r="K427" s="55">
        <v>3602.77</v>
      </c>
      <c r="L427" s="38">
        <f t="shared" ca="1" si="20"/>
        <v>96847.066999962088</v>
      </c>
      <c r="M427" s="38">
        <f t="shared" ca="1" si="21"/>
        <v>96739.011499974644</v>
      </c>
      <c r="N427" s="39">
        <f t="shared" ca="1" si="22"/>
        <v>23.217362759993915</v>
      </c>
      <c r="P427" s="55">
        <v>3569.5</v>
      </c>
      <c r="Q427" s="55">
        <v>80581.849999907601</v>
      </c>
    </row>
    <row r="428" spans="8:17" x14ac:dyDescent="0.3">
      <c r="H428" s="45">
        <v>1</v>
      </c>
      <c r="I428" s="55" t="s">
        <v>179</v>
      </c>
      <c r="J428" s="25">
        <v>2005</v>
      </c>
      <c r="K428" s="55">
        <v>3602.36</v>
      </c>
      <c r="L428" s="38">
        <f t="shared" ca="1" si="20"/>
        <v>96630.9559999872</v>
      </c>
      <c r="M428" s="38">
        <f t="shared" ca="1" si="21"/>
        <v>95564.288000021363</v>
      </c>
      <c r="N428" s="39">
        <f t="shared" ca="1" si="22"/>
        <v>24.846714880005553</v>
      </c>
      <c r="P428" s="55">
        <v>3570</v>
      </c>
      <c r="Q428" s="55">
        <v>80823.999999985695</v>
      </c>
    </row>
    <row r="429" spans="8:17" x14ac:dyDescent="0.3">
      <c r="H429" s="45">
        <v>1</v>
      </c>
      <c r="I429" s="55" t="s">
        <v>180</v>
      </c>
      <c r="J429" s="25">
        <v>2005</v>
      </c>
      <c r="K429" s="55">
        <v>3598.17</v>
      </c>
      <c r="L429" s="38">
        <f t="shared" ca="1" si="20"/>
        <v>94497.620000055525</v>
      </c>
      <c r="M429" s="38">
        <f t="shared" ca="1" si="21"/>
        <v>93535.34000002523</v>
      </c>
      <c r="N429" s="39">
        <f t="shared" ca="1" si="22"/>
        <v>23.383835000006307</v>
      </c>
      <c r="P429" s="55">
        <v>3570.5</v>
      </c>
      <c r="Q429" s="55">
        <v>81066.150000063702</v>
      </c>
    </row>
    <row r="430" spans="8:17" x14ac:dyDescent="0.3">
      <c r="H430" s="45">
        <v>1</v>
      </c>
      <c r="I430" s="55" t="s">
        <v>170</v>
      </c>
      <c r="J430" s="25">
        <v>2006</v>
      </c>
      <c r="K430" s="55">
        <v>3594.21</v>
      </c>
      <c r="L430" s="38">
        <f t="shared" ca="1" si="20"/>
        <v>92573.059999994934</v>
      </c>
      <c r="M430" s="38">
        <f t="shared" ca="1" si="21"/>
        <v>91477.130000019795</v>
      </c>
      <c r="N430" s="39">
        <f t="shared" ca="1" si="22"/>
        <v>14.636340800003167</v>
      </c>
      <c r="P430" s="55">
        <v>3571</v>
      </c>
      <c r="Q430" s="55">
        <v>81308.299999894603</v>
      </c>
    </row>
    <row r="431" spans="8:17" x14ac:dyDescent="0.3">
      <c r="H431" s="45">
        <v>1</v>
      </c>
      <c r="I431" s="55" t="s">
        <v>171</v>
      </c>
      <c r="J431" s="25">
        <v>2006</v>
      </c>
      <c r="K431" s="55">
        <v>3589.7</v>
      </c>
      <c r="L431" s="38">
        <f t="shared" ca="1" si="20"/>
        <v>90381.200000044657</v>
      </c>
      <c r="M431" s="38">
        <f t="shared" ca="1" si="21"/>
        <v>90140.630000028992</v>
      </c>
      <c r="N431" s="39">
        <f t="shared" ca="1" si="22"/>
        <v>6.3098441000020307</v>
      </c>
      <c r="P431" s="55">
        <v>3571.5</v>
      </c>
      <c r="Q431" s="55">
        <v>81550.449999972698</v>
      </c>
    </row>
    <row r="432" spans="8:17" x14ac:dyDescent="0.3">
      <c r="H432" s="45">
        <v>1</v>
      </c>
      <c r="I432" s="55" t="s">
        <v>172</v>
      </c>
      <c r="J432" s="25">
        <v>2006</v>
      </c>
      <c r="K432" s="55">
        <v>3588.71</v>
      </c>
      <c r="L432" s="38">
        <f t="shared" ca="1" si="20"/>
        <v>89900.060000013327</v>
      </c>
      <c r="M432" s="38">
        <f t="shared" ca="1" si="21"/>
        <v>90940.099999950733</v>
      </c>
      <c r="N432" s="39">
        <f t="shared" ca="1" si="22"/>
        <v>20.916222999988669</v>
      </c>
      <c r="P432" s="55">
        <v>3572</v>
      </c>
      <c r="Q432" s="55">
        <v>81792.600000050705</v>
      </c>
    </row>
    <row r="433" spans="8:17" x14ac:dyDescent="0.3">
      <c r="H433" s="45">
        <v>1</v>
      </c>
      <c r="I433" s="55" t="s">
        <v>173</v>
      </c>
      <c r="J433" s="25">
        <v>2006</v>
      </c>
      <c r="K433" s="55">
        <v>3592.99</v>
      </c>
      <c r="L433" s="38">
        <f t="shared" ca="1" si="20"/>
        <v>91980.139999888139</v>
      </c>
      <c r="M433" s="38">
        <f t="shared" ca="1" si="21"/>
        <v>95067.207499972894</v>
      </c>
      <c r="N433" s="39">
        <f t="shared" ca="1" si="22"/>
        <v>31.372178474991056</v>
      </c>
      <c r="P433" s="55">
        <v>3572.5</v>
      </c>
      <c r="Q433" s="55">
        <v>82034.749999881693</v>
      </c>
    </row>
    <row r="434" spans="8:17" x14ac:dyDescent="0.3">
      <c r="H434" s="45">
        <v>1</v>
      </c>
      <c r="I434" s="55" t="s">
        <v>164</v>
      </c>
      <c r="J434" s="25">
        <v>2006</v>
      </c>
      <c r="K434" s="55">
        <v>3605.25</v>
      </c>
      <c r="L434" s="38">
        <f t="shared" ca="1" si="20"/>
        <v>98154.275000057649</v>
      </c>
      <c r="M434" s="38">
        <f t="shared" ca="1" si="21"/>
        <v>99498.3800000255</v>
      </c>
      <c r="N434" s="39">
        <f t="shared" ca="1" si="22"/>
        <v>37.809384400009684</v>
      </c>
      <c r="P434" s="55">
        <v>3573</v>
      </c>
      <c r="Q434" s="55">
        <v>82276.8999999597</v>
      </c>
    </row>
    <row r="435" spans="8:17" x14ac:dyDescent="0.3">
      <c r="H435" s="45">
        <v>1</v>
      </c>
      <c r="I435" s="55" t="s">
        <v>174</v>
      </c>
      <c r="J435" s="25">
        <v>2006</v>
      </c>
      <c r="K435" s="55">
        <v>3610.35</v>
      </c>
      <c r="L435" s="38">
        <f t="shared" ca="1" si="20"/>
        <v>100842.48499999335</v>
      </c>
      <c r="M435" s="38">
        <f t="shared" ca="1" si="21"/>
        <v>99920.059999976656</v>
      </c>
      <c r="N435" s="39">
        <f t="shared" ca="1" si="22"/>
        <v>52.957631799987631</v>
      </c>
      <c r="P435" s="55">
        <v>3573.5</v>
      </c>
      <c r="Q435" s="55">
        <v>82519.050000037794</v>
      </c>
    </row>
    <row r="436" spans="8:17" x14ac:dyDescent="0.3">
      <c r="H436" s="45">
        <v>1</v>
      </c>
      <c r="I436" s="55" t="s">
        <v>175</v>
      </c>
      <c r="J436" s="25">
        <v>2006</v>
      </c>
      <c r="K436" s="55">
        <v>3606.85</v>
      </c>
      <c r="L436" s="38">
        <f t="shared" ca="1" si="20"/>
        <v>98997.634999959962</v>
      </c>
      <c r="M436" s="38">
        <f t="shared" ca="1" si="21"/>
        <v>97924.986499960767</v>
      </c>
      <c r="N436" s="39">
        <f t="shared" ca="1" si="22"/>
        <v>51.900242844979203</v>
      </c>
      <c r="P436" s="55">
        <v>3574</v>
      </c>
      <c r="Q436" s="55">
        <v>82761.200000115801</v>
      </c>
    </row>
    <row r="437" spans="8:17" x14ac:dyDescent="0.3">
      <c r="H437" s="45">
        <v>1</v>
      </c>
      <c r="I437" s="55" t="s">
        <v>176</v>
      </c>
      <c r="J437" s="25">
        <v>2006</v>
      </c>
      <c r="K437" s="55">
        <v>3602.78</v>
      </c>
      <c r="L437" s="38">
        <f t="shared" ca="1" si="20"/>
        <v>96852.337999961572</v>
      </c>
      <c r="M437" s="38">
        <f t="shared" ca="1" si="21"/>
        <v>96578.245999993174</v>
      </c>
      <c r="N437" s="39">
        <f t="shared" ca="1" si="22"/>
        <v>59.878512519995766</v>
      </c>
      <c r="P437" s="55">
        <v>3574.5</v>
      </c>
      <c r="Q437" s="55">
        <v>83003.349999946702</v>
      </c>
    </row>
    <row r="438" spans="8:17" x14ac:dyDescent="0.3">
      <c r="H438" s="45">
        <v>1</v>
      </c>
      <c r="I438" s="55" t="s">
        <v>177</v>
      </c>
      <c r="J438" s="25">
        <v>2006</v>
      </c>
      <c r="K438" s="55">
        <v>3601.74</v>
      </c>
      <c r="L438" s="38">
        <f t="shared" ca="1" si="20"/>
        <v>96304.154000024777</v>
      </c>
      <c r="M438" s="38">
        <f t="shared" ca="1" si="21"/>
        <v>97943.434999958612</v>
      </c>
      <c r="N438" s="39">
        <f t="shared" ca="1" si="22"/>
        <v>47.012848799980127</v>
      </c>
      <c r="P438" s="55">
        <v>3575</v>
      </c>
      <c r="Q438" s="55">
        <v>83245.500000024796</v>
      </c>
    </row>
    <row r="439" spans="8:17" x14ac:dyDescent="0.3">
      <c r="H439" s="45">
        <v>1</v>
      </c>
      <c r="I439" s="55" t="s">
        <v>178</v>
      </c>
      <c r="J439" s="25">
        <v>2006</v>
      </c>
      <c r="K439" s="55">
        <v>3607.96</v>
      </c>
      <c r="L439" s="38">
        <f t="shared" ca="1" si="20"/>
        <v>99582.715999892447</v>
      </c>
      <c r="M439" s="38">
        <f t="shared" ca="1" si="21"/>
        <v>99290.175499926205</v>
      </c>
      <c r="N439" s="39">
        <f t="shared" ca="1" si="22"/>
        <v>23.829642119982289</v>
      </c>
      <c r="P439" s="55">
        <v>3575.5</v>
      </c>
      <c r="Q439" s="55">
        <v>83487.650000102803</v>
      </c>
    </row>
    <row r="440" spans="8:17" x14ac:dyDescent="0.3">
      <c r="H440" s="45">
        <v>1</v>
      </c>
      <c r="I440" s="55" t="s">
        <v>179</v>
      </c>
      <c r="J440" s="25">
        <v>2006</v>
      </c>
      <c r="K440" s="55">
        <v>3606.85</v>
      </c>
      <c r="L440" s="38">
        <f t="shared" ca="1" si="20"/>
        <v>98997.634999959962</v>
      </c>
      <c r="M440" s="38">
        <f t="shared" ca="1" si="21"/>
        <v>98085.751999942004</v>
      </c>
      <c r="N440" s="39">
        <f t="shared" ca="1" si="22"/>
        <v>25.502295519984919</v>
      </c>
      <c r="P440" s="55">
        <v>3576</v>
      </c>
      <c r="Q440" s="55">
        <v>83729.799999933806</v>
      </c>
    </row>
    <row r="441" spans="8:17" x14ac:dyDescent="0.3">
      <c r="H441" s="45">
        <v>1</v>
      </c>
      <c r="I441" s="55" t="s">
        <v>180</v>
      </c>
      <c r="J441" s="25">
        <v>2006</v>
      </c>
      <c r="K441" s="55">
        <v>3603.39</v>
      </c>
      <c r="L441" s="38">
        <f t="shared" ca="1" si="20"/>
        <v>97173.868999924045</v>
      </c>
      <c r="M441" s="38">
        <f t="shared" ca="1" si="21"/>
        <v>96161.364499981981</v>
      </c>
      <c r="N441" s="39">
        <f t="shared" ca="1" si="22"/>
        <v>24.040341124995496</v>
      </c>
      <c r="P441" s="55">
        <v>3576.5</v>
      </c>
      <c r="Q441" s="55">
        <v>83971.950000011799</v>
      </c>
    </row>
    <row r="442" spans="8:17" x14ac:dyDescent="0.3">
      <c r="H442" s="45">
        <v>1</v>
      </c>
      <c r="I442" s="55" t="s">
        <v>170</v>
      </c>
      <c r="J442" s="25">
        <v>2007</v>
      </c>
      <c r="K442" s="55">
        <v>3599.51</v>
      </c>
      <c r="L442" s="38">
        <f t="shared" ca="1" si="20"/>
        <v>95148.860000039916</v>
      </c>
      <c r="M442" s="38">
        <f t="shared" ca="1" si="21"/>
        <v>94760.060000024852</v>
      </c>
      <c r="N442" s="39">
        <f t="shared" ca="1" si="22"/>
        <v>15.161609600003976</v>
      </c>
      <c r="P442" s="55">
        <v>3577</v>
      </c>
      <c r="Q442" s="55">
        <v>84214.100000089893</v>
      </c>
    </row>
    <row r="443" spans="8:17" x14ac:dyDescent="0.3">
      <c r="H443" s="45">
        <v>1</v>
      </c>
      <c r="I443" s="55" t="s">
        <v>171</v>
      </c>
      <c r="J443" s="25">
        <v>2007</v>
      </c>
      <c r="K443" s="55">
        <v>3597.91</v>
      </c>
      <c r="L443" s="38">
        <f t="shared" ca="1" si="20"/>
        <v>94371.260000009788</v>
      </c>
      <c r="M443" s="38">
        <f t="shared" ca="1" si="21"/>
        <v>94589.960000012419</v>
      </c>
      <c r="N443" s="39">
        <f t="shared" ca="1" si="22"/>
        <v>6.6212972000008703</v>
      </c>
      <c r="P443" s="55">
        <v>3577.5</v>
      </c>
      <c r="Q443" s="55">
        <v>84456.249999920794</v>
      </c>
    </row>
    <row r="444" spans="8:17" x14ac:dyDescent="0.3">
      <c r="H444" s="45">
        <v>1</v>
      </c>
      <c r="I444" s="55" t="s">
        <v>172</v>
      </c>
      <c r="J444" s="25">
        <v>2007</v>
      </c>
      <c r="K444" s="55">
        <v>3598.81</v>
      </c>
      <c r="L444" s="38">
        <f t="shared" ca="1" si="20"/>
        <v>94808.66000001505</v>
      </c>
      <c r="M444" s="38">
        <f t="shared" ca="1" si="21"/>
        <v>95190.072500025271</v>
      </c>
      <c r="N444" s="39">
        <f t="shared" ca="1" si="22"/>
        <v>21.893716675005813</v>
      </c>
      <c r="P444" s="55">
        <v>3578</v>
      </c>
      <c r="Q444" s="55">
        <v>84698.399999998903</v>
      </c>
    </row>
    <row r="445" spans="8:17" x14ac:dyDescent="0.3">
      <c r="H445" s="45">
        <v>1</v>
      </c>
      <c r="I445" s="55" t="s">
        <v>173</v>
      </c>
      <c r="J445" s="25">
        <v>2007</v>
      </c>
      <c r="K445" s="55">
        <v>3600.35</v>
      </c>
      <c r="L445" s="38">
        <f t="shared" ca="1" si="20"/>
        <v>95571.485000035493</v>
      </c>
      <c r="M445" s="38">
        <f t="shared" ca="1" si="21"/>
        <v>98011.958000037004</v>
      </c>
      <c r="N445" s="39">
        <f t="shared" ca="1" si="22"/>
        <v>32.343946140012214</v>
      </c>
      <c r="P445" s="55">
        <v>3578.5</v>
      </c>
      <c r="Q445" s="55">
        <v>84940.550000076895</v>
      </c>
    </row>
    <row r="446" spans="8:17" x14ac:dyDescent="0.3">
      <c r="H446" s="45">
        <v>1</v>
      </c>
      <c r="I446" s="55" t="s">
        <v>164</v>
      </c>
      <c r="J446" s="25">
        <v>2007</v>
      </c>
      <c r="K446" s="55">
        <v>3609.61</v>
      </c>
      <c r="L446" s="38">
        <f t="shared" ca="1" si="20"/>
        <v>100452.43100003852</v>
      </c>
      <c r="M446" s="38">
        <f t="shared" ca="1" si="21"/>
        <v>100950.54049998079</v>
      </c>
      <c r="N446" s="39">
        <f t="shared" ca="1" si="22"/>
        <v>38.361205389992705</v>
      </c>
      <c r="P446" s="55">
        <v>3579</v>
      </c>
      <c r="Q446" s="55">
        <v>85182.699999907796</v>
      </c>
    </row>
    <row r="447" spans="8:17" x14ac:dyDescent="0.3">
      <c r="H447" s="45">
        <v>1</v>
      </c>
      <c r="I447" s="55" t="s">
        <v>174</v>
      </c>
      <c r="J447" s="25">
        <v>2007</v>
      </c>
      <c r="K447" s="55">
        <v>3611.5</v>
      </c>
      <c r="L447" s="38">
        <f t="shared" ca="1" si="20"/>
        <v>101448.64999992307</v>
      </c>
      <c r="M447" s="38">
        <f t="shared" ca="1" si="21"/>
        <v>100354.91749992629</v>
      </c>
      <c r="N447" s="39">
        <f t="shared" ca="1" si="22"/>
        <v>53.188106274960937</v>
      </c>
      <c r="P447" s="55">
        <v>3579.5</v>
      </c>
      <c r="Q447" s="55">
        <v>85424.849999985905</v>
      </c>
    </row>
    <row r="448" spans="8:17" x14ac:dyDescent="0.3">
      <c r="H448" s="45">
        <v>1</v>
      </c>
      <c r="I448" s="55" t="s">
        <v>175</v>
      </c>
      <c r="J448" s="25">
        <v>2007</v>
      </c>
      <c r="K448" s="55">
        <v>3607.35</v>
      </c>
      <c r="L448" s="38">
        <f t="shared" ca="1" si="20"/>
        <v>99261.184999929508</v>
      </c>
      <c r="M448" s="38">
        <f t="shared" ca="1" si="21"/>
        <v>98267.60149992106</v>
      </c>
      <c r="N448" s="39">
        <f t="shared" ca="1" si="22"/>
        <v>52.081828794958163</v>
      </c>
      <c r="P448" s="55">
        <v>3580</v>
      </c>
      <c r="Q448" s="55">
        <v>85667.000000063897</v>
      </c>
    </row>
    <row r="449" spans="8:17" x14ac:dyDescent="0.3">
      <c r="H449" s="45">
        <v>1</v>
      </c>
      <c r="I449" s="55" t="s">
        <v>176</v>
      </c>
      <c r="J449" s="25">
        <v>2007</v>
      </c>
      <c r="K449" s="55">
        <v>3603.58</v>
      </c>
      <c r="L449" s="38">
        <f t="shared" ca="1" si="20"/>
        <v>97274.017999912612</v>
      </c>
      <c r="M449" s="38">
        <f t="shared" ca="1" si="21"/>
        <v>96823.347499964759</v>
      </c>
      <c r="N449" s="39">
        <f t="shared" ca="1" si="22"/>
        <v>60.030475449978148</v>
      </c>
      <c r="P449" s="55">
        <v>3580.5</v>
      </c>
      <c r="Q449" s="55">
        <v>85909.999999905005</v>
      </c>
    </row>
    <row r="450" spans="8:17" x14ac:dyDescent="0.3">
      <c r="H450" s="45">
        <v>1</v>
      </c>
      <c r="I450" s="55" t="s">
        <v>177</v>
      </c>
      <c r="J450" s="25">
        <v>2007</v>
      </c>
      <c r="K450" s="55">
        <v>3601.87</v>
      </c>
      <c r="L450" s="38">
        <f t="shared" ca="1" si="20"/>
        <v>96372.677000016905</v>
      </c>
      <c r="M450" s="38">
        <f t="shared" ca="1" si="21"/>
        <v>96043.23950005509</v>
      </c>
      <c r="N450" s="39">
        <f t="shared" ca="1" si="22"/>
        <v>46.100754960026443</v>
      </c>
      <c r="P450" s="55">
        <v>3581</v>
      </c>
      <c r="Q450" s="55">
        <v>86152.999999993204</v>
      </c>
    </row>
    <row r="451" spans="8:17" x14ac:dyDescent="0.3">
      <c r="H451" s="45">
        <v>1</v>
      </c>
      <c r="I451" s="55" t="s">
        <v>178</v>
      </c>
      <c r="J451" s="25">
        <v>2007</v>
      </c>
      <c r="K451" s="55">
        <v>3600.62</v>
      </c>
      <c r="L451" s="38">
        <f t="shared" ca="1" si="20"/>
        <v>95713.802000093274</v>
      </c>
      <c r="M451" s="38">
        <f t="shared" ca="1" si="21"/>
        <v>95217.491000082809</v>
      </c>
      <c r="N451" s="39">
        <f t="shared" ca="1" si="22"/>
        <v>22.852197840019876</v>
      </c>
      <c r="P451" s="55">
        <v>3581.5</v>
      </c>
      <c r="Q451" s="55">
        <v>86396.000000081302</v>
      </c>
    </row>
    <row r="452" spans="8:17" x14ac:dyDescent="0.3">
      <c r="H452" s="45">
        <v>1</v>
      </c>
      <c r="I452" s="55" t="s">
        <v>179</v>
      </c>
      <c r="J452" s="25">
        <v>2007</v>
      </c>
      <c r="K452" s="55">
        <v>3598.63</v>
      </c>
      <c r="L452" s="38">
        <f t="shared" ca="1" si="20"/>
        <v>94721.180000072345</v>
      </c>
      <c r="M452" s="38">
        <f t="shared" ca="1" si="21"/>
        <v>93751.60999999987</v>
      </c>
      <c r="N452" s="39">
        <f t="shared" ca="1" si="22"/>
        <v>24.375418599999968</v>
      </c>
      <c r="P452" s="55">
        <v>3582</v>
      </c>
      <c r="Q452" s="55">
        <v>86638.999999922395</v>
      </c>
    </row>
    <row r="453" spans="8:17" x14ac:dyDescent="0.3">
      <c r="H453" s="45">
        <v>1</v>
      </c>
      <c r="I453" s="55" t="s">
        <v>180</v>
      </c>
      <c r="J453" s="25">
        <v>2007</v>
      </c>
      <c r="K453" s="55">
        <v>3594.64</v>
      </c>
      <c r="L453" s="38">
        <f t="shared" ca="1" si="20"/>
        <v>92782.039999927394</v>
      </c>
      <c r="M453" s="38">
        <f t="shared" ca="1" si="21"/>
        <v>91814.899999947054</v>
      </c>
      <c r="N453" s="39">
        <f t="shared" ca="1" si="22"/>
        <v>22.953724999986765</v>
      </c>
      <c r="P453" s="55">
        <v>3582.5</v>
      </c>
      <c r="Q453" s="55">
        <v>86882.000000010594</v>
      </c>
    </row>
    <row r="454" spans="8:17" x14ac:dyDescent="0.3">
      <c r="H454" s="45">
        <v>1</v>
      </c>
      <c r="I454" s="55" t="s">
        <v>170</v>
      </c>
      <c r="J454" s="25">
        <v>2008</v>
      </c>
      <c r="K454" s="55">
        <v>3590.66</v>
      </c>
      <c r="L454" s="38">
        <f t="shared" ca="1" si="20"/>
        <v>90847.759999966715</v>
      </c>
      <c r="M454" s="38">
        <f t="shared" ca="1" si="21"/>
        <v>90847.759999966715</v>
      </c>
      <c r="N454" s="39">
        <f t="shared" ca="1" si="22"/>
        <v>14.535641599994674</v>
      </c>
      <c r="P454" s="55">
        <v>3583</v>
      </c>
      <c r="Q454" s="55">
        <v>87125.000000098706</v>
      </c>
    </row>
    <row r="455" spans="8:17" x14ac:dyDescent="0.3">
      <c r="H455" s="45">
        <v>1</v>
      </c>
      <c r="I455" s="55" t="s">
        <v>171</v>
      </c>
      <c r="J455" s="25">
        <v>2008</v>
      </c>
      <c r="K455" s="55">
        <v>3590.66</v>
      </c>
      <c r="L455" s="38">
        <f t="shared" ca="1" si="20"/>
        <v>90847.759999966715</v>
      </c>
      <c r="M455" s="38">
        <f t="shared" ca="1" si="21"/>
        <v>90631.490000011981</v>
      </c>
      <c r="N455" s="39">
        <f t="shared" ca="1" si="22"/>
        <v>6.3442043000008388</v>
      </c>
      <c r="P455" s="55">
        <v>3583.5</v>
      </c>
      <c r="Q455" s="55">
        <v>87367.999999939799</v>
      </c>
    </row>
    <row r="456" spans="8:17" x14ac:dyDescent="0.3">
      <c r="H456" s="45">
        <v>1</v>
      </c>
      <c r="I456" s="55" t="s">
        <v>172</v>
      </c>
      <c r="J456" s="25">
        <v>2008</v>
      </c>
      <c r="K456" s="55">
        <v>3589.77</v>
      </c>
      <c r="L456" s="38">
        <f t="shared" ca="1" si="20"/>
        <v>90415.220000057248</v>
      </c>
      <c r="M456" s="38">
        <f t="shared" ca="1" si="21"/>
        <v>91464.980000045151</v>
      </c>
      <c r="N456" s="39">
        <f t="shared" ca="1" si="22"/>
        <v>21.036945400010389</v>
      </c>
      <c r="P456" s="55">
        <v>3584</v>
      </c>
      <c r="Q456" s="55">
        <v>87611.000000027998</v>
      </c>
    </row>
    <row r="457" spans="8:17" x14ac:dyDescent="0.3">
      <c r="H457" s="45">
        <v>1</v>
      </c>
      <c r="I457" s="55" t="s">
        <v>173</v>
      </c>
      <c r="J457" s="25">
        <v>2008</v>
      </c>
      <c r="K457" s="55">
        <v>3594.09</v>
      </c>
      <c r="L457" s="38">
        <f t="shared" ca="1" si="20"/>
        <v>92514.740000033053</v>
      </c>
      <c r="M457" s="38">
        <f t="shared" ca="1" si="21"/>
        <v>96799.845499999239</v>
      </c>
      <c r="N457" s="39">
        <f t="shared" ca="1" si="22"/>
        <v>31.943949014999752</v>
      </c>
      <c r="P457" s="55">
        <v>3584.5</v>
      </c>
      <c r="Q457" s="55">
        <v>87854.000000116095</v>
      </c>
    </row>
    <row r="458" spans="8:17" x14ac:dyDescent="0.3">
      <c r="H458" s="45">
        <v>1</v>
      </c>
      <c r="I458" s="55" t="s">
        <v>164</v>
      </c>
      <c r="J458" s="25">
        <v>2008</v>
      </c>
      <c r="K458" s="55">
        <v>3610.81</v>
      </c>
      <c r="L458" s="38">
        <f t="shared" ref="L458:L521" ca="1" si="23">FORECAST(K458,OFFSET($Q$28:$Q$712,MATCH(K458,$P$28:$P$712,1)-1,0,2), OFFSET($P$28:$P$712,MATCH(K458,$P$28:$P$712,1)-1,0,2))</f>
        <v>101084.95099996543</v>
      </c>
      <c r="M458" s="38">
        <f t="shared" ca="1" si="21"/>
        <v>106856.50649994973</v>
      </c>
      <c r="N458" s="39">
        <f t="shared" ca="1" si="22"/>
        <v>40.605472469980896</v>
      </c>
      <c r="P458" s="55">
        <v>3585</v>
      </c>
      <c r="Q458" s="55">
        <v>88096.999999957203</v>
      </c>
    </row>
    <row r="459" spans="8:17" x14ac:dyDescent="0.3">
      <c r="H459" s="45">
        <v>1</v>
      </c>
      <c r="I459" s="55" t="s">
        <v>174</v>
      </c>
      <c r="J459" s="25">
        <v>2008</v>
      </c>
      <c r="K459" s="55">
        <v>3631.05</v>
      </c>
      <c r="L459" s="38">
        <f t="shared" ca="1" si="23"/>
        <v>112628.06199993403</v>
      </c>
      <c r="M459" s="38">
        <f t="shared" ref="M459:M522" ca="1" si="24">(L459+L460)/2</f>
        <v>113219.15599991137</v>
      </c>
      <c r="N459" s="39">
        <f t="shared" ref="N459:N522" ca="1" si="25">VLOOKUP(I459,$P$10:$Q$21,2,FALSE)*M459/1000</f>
        <v>60.006152679953026</v>
      </c>
      <c r="P459" s="55">
        <v>3585.5</v>
      </c>
      <c r="Q459" s="55">
        <v>88340.0000000453</v>
      </c>
    </row>
    <row r="460" spans="8:17" x14ac:dyDescent="0.3">
      <c r="H460" s="45">
        <v>1</v>
      </c>
      <c r="I460" s="55" t="s">
        <v>175</v>
      </c>
      <c r="J460" s="25">
        <v>2008</v>
      </c>
      <c r="K460" s="55">
        <v>3633</v>
      </c>
      <c r="L460" s="38">
        <f t="shared" ca="1" si="23"/>
        <v>113810.24999988871</v>
      </c>
      <c r="M460" s="38">
        <f t="shared" ca="1" si="24"/>
        <v>112764.46649995446</v>
      </c>
      <c r="N460" s="39">
        <f t="shared" ca="1" si="25"/>
        <v>59.765167244975871</v>
      </c>
      <c r="P460" s="55">
        <v>3586</v>
      </c>
      <c r="Q460" s="55">
        <v>88582.999999886393</v>
      </c>
    </row>
    <row r="461" spans="8:17" x14ac:dyDescent="0.3">
      <c r="H461" s="45">
        <v>1</v>
      </c>
      <c r="I461" s="55" t="s">
        <v>176</v>
      </c>
      <c r="J461" s="25">
        <v>2008</v>
      </c>
      <c r="K461" s="55">
        <v>3629.55</v>
      </c>
      <c r="L461" s="38">
        <f t="shared" ca="1" si="23"/>
        <v>111718.68300002022</v>
      </c>
      <c r="M461" s="38">
        <f t="shared" ca="1" si="24"/>
        <v>110915.40350002167</v>
      </c>
      <c r="N461" s="39">
        <f t="shared" ca="1" si="25"/>
        <v>68.767550170013436</v>
      </c>
      <c r="P461" s="55">
        <v>3586.5</v>
      </c>
      <c r="Q461" s="55">
        <v>88825.999999974607</v>
      </c>
    </row>
    <row r="462" spans="8:17" x14ac:dyDescent="0.3">
      <c r="H462" s="45">
        <v>1</v>
      </c>
      <c r="I462" s="55" t="s">
        <v>177</v>
      </c>
      <c r="J462" s="25">
        <v>2008</v>
      </c>
      <c r="K462" s="55">
        <v>3626.9</v>
      </c>
      <c r="L462" s="38">
        <f t="shared" ca="1" si="23"/>
        <v>110112.12400002312</v>
      </c>
      <c r="M462" s="38">
        <f t="shared" ca="1" si="24"/>
        <v>109178.49860001507</v>
      </c>
      <c r="N462" s="39">
        <f t="shared" ca="1" si="25"/>
        <v>52.405679328007231</v>
      </c>
      <c r="P462" s="55">
        <v>3587</v>
      </c>
      <c r="Q462" s="55">
        <v>89069.000000062704</v>
      </c>
    </row>
    <row r="463" spans="8:17" x14ac:dyDescent="0.3">
      <c r="H463" s="45">
        <v>1</v>
      </c>
      <c r="I463" s="55" t="s">
        <v>178</v>
      </c>
      <c r="J463" s="25">
        <v>2008</v>
      </c>
      <c r="K463" s="55">
        <v>3623.82</v>
      </c>
      <c r="L463" s="38">
        <f t="shared" ca="1" si="23"/>
        <v>108244.87320000702</v>
      </c>
      <c r="M463" s="38">
        <f t="shared" ca="1" si="24"/>
        <v>107662.87360003975</v>
      </c>
      <c r="N463" s="39">
        <f t="shared" ca="1" si="25"/>
        <v>25.839089664009538</v>
      </c>
      <c r="P463" s="55">
        <v>3587.5</v>
      </c>
      <c r="Q463" s="55">
        <v>89311.999999903797</v>
      </c>
    </row>
    <row r="464" spans="8:17" x14ac:dyDescent="0.3">
      <c r="H464" s="45">
        <v>1</v>
      </c>
      <c r="I464" s="55" t="s">
        <v>179</v>
      </c>
      <c r="J464" s="25">
        <v>2008</v>
      </c>
      <c r="K464" s="55">
        <v>3621.9</v>
      </c>
      <c r="L464" s="38">
        <f t="shared" ca="1" si="23"/>
        <v>107080.87400007248</v>
      </c>
      <c r="M464" s="38">
        <f t="shared" ca="1" si="24"/>
        <v>105948.84650004993</v>
      </c>
      <c r="N464" s="39">
        <f t="shared" ca="1" si="25"/>
        <v>27.546700090012983</v>
      </c>
      <c r="P464" s="55">
        <v>3588</v>
      </c>
      <c r="Q464" s="55">
        <v>89554.999999991996</v>
      </c>
    </row>
    <row r="465" spans="8:17" x14ac:dyDescent="0.3">
      <c r="H465" s="45">
        <v>1</v>
      </c>
      <c r="I465" s="55" t="s">
        <v>180</v>
      </c>
      <c r="J465" s="25">
        <v>2008</v>
      </c>
      <c r="K465" s="55">
        <v>3617.89</v>
      </c>
      <c r="L465" s="38">
        <f t="shared" ca="1" si="23"/>
        <v>104816.81900002738</v>
      </c>
      <c r="M465" s="38">
        <f t="shared" ca="1" si="24"/>
        <v>103836.4130000174</v>
      </c>
      <c r="N465" s="39">
        <f t="shared" ca="1" si="25"/>
        <v>25.95910325000435</v>
      </c>
      <c r="P465" s="55">
        <v>3588.5</v>
      </c>
      <c r="Q465" s="55">
        <v>89798.000000080094</v>
      </c>
    </row>
    <row r="466" spans="8:17" x14ac:dyDescent="0.3">
      <c r="H466" s="45">
        <v>1</v>
      </c>
      <c r="I466" s="55" t="s">
        <v>170</v>
      </c>
      <c r="J466" s="25">
        <v>2009</v>
      </c>
      <c r="K466" s="55">
        <v>3614.17</v>
      </c>
      <c r="L466" s="38">
        <f t="shared" ca="1" si="23"/>
        <v>102856.00700000743</v>
      </c>
      <c r="M466" s="38">
        <f t="shared" ca="1" si="24"/>
        <v>102297.28099996108</v>
      </c>
      <c r="N466" s="39">
        <f t="shared" ca="1" si="25"/>
        <v>16.367564959993775</v>
      </c>
      <c r="P466" s="55">
        <v>3589</v>
      </c>
      <c r="Q466" s="55">
        <v>90040.999999921201</v>
      </c>
    </row>
    <row r="467" spans="8:17" x14ac:dyDescent="0.3">
      <c r="H467" s="45">
        <v>1</v>
      </c>
      <c r="I467" s="55" t="s">
        <v>171</v>
      </c>
      <c r="J467" s="25">
        <v>2009</v>
      </c>
      <c r="K467" s="55">
        <v>3612.05</v>
      </c>
      <c r="L467" s="38">
        <f t="shared" ca="1" si="23"/>
        <v>101738.55499991472</v>
      </c>
      <c r="M467" s="38">
        <f t="shared" ca="1" si="24"/>
        <v>101311.60399995151</v>
      </c>
      <c r="N467" s="39">
        <f t="shared" ca="1" si="25"/>
        <v>7.0918122799966055</v>
      </c>
      <c r="P467" s="55">
        <v>3589.5</v>
      </c>
      <c r="Q467" s="55">
        <v>90284.000000009401</v>
      </c>
    </row>
    <row r="468" spans="8:17" x14ac:dyDescent="0.3">
      <c r="H468" s="45">
        <v>1</v>
      </c>
      <c r="I468" s="55" t="s">
        <v>172</v>
      </c>
      <c r="J468" s="25">
        <v>2009</v>
      </c>
      <c r="K468" s="55">
        <v>3610.43</v>
      </c>
      <c r="L468" s="38">
        <f t="shared" ca="1" si="23"/>
        <v>100884.65299998829</v>
      </c>
      <c r="M468" s="38">
        <f t="shared" ca="1" si="24"/>
        <v>101103.39949996315</v>
      </c>
      <c r="N468" s="39">
        <f t="shared" ca="1" si="25"/>
        <v>23.253781884991529</v>
      </c>
      <c r="P468" s="55">
        <v>3590</v>
      </c>
      <c r="Q468" s="55">
        <v>90527.000000097498</v>
      </c>
    </row>
    <row r="469" spans="8:17" x14ac:dyDescent="0.3">
      <c r="H469" s="45">
        <v>1</v>
      </c>
      <c r="I469" s="55" t="s">
        <v>173</v>
      </c>
      <c r="J469" s="25">
        <v>2009</v>
      </c>
      <c r="K469" s="55">
        <v>3611.26</v>
      </c>
      <c r="L469" s="38">
        <f t="shared" ca="1" si="23"/>
        <v>101322.14599993802</v>
      </c>
      <c r="M469" s="38">
        <f t="shared" ca="1" si="24"/>
        <v>106380.97879995848</v>
      </c>
      <c r="N469" s="39">
        <f t="shared" ca="1" si="25"/>
        <v>35.105723003986299</v>
      </c>
      <c r="P469" s="55">
        <v>3590.5</v>
      </c>
      <c r="Q469" s="55">
        <v>90769.999999938605</v>
      </c>
    </row>
    <row r="470" spans="8:17" x14ac:dyDescent="0.3">
      <c r="H470" s="45">
        <v>1</v>
      </c>
      <c r="I470" s="55" t="s">
        <v>164</v>
      </c>
      <c r="J470" s="25">
        <v>2009</v>
      </c>
      <c r="K470" s="55">
        <v>3629.09</v>
      </c>
      <c r="L470" s="38">
        <f t="shared" ca="1" si="23"/>
        <v>111439.81159997894</v>
      </c>
      <c r="M470" s="38">
        <f t="shared" ca="1" si="24"/>
        <v>114904.25459994434</v>
      </c>
      <c r="N470" s="39">
        <f t="shared" ca="1" si="25"/>
        <v>43.66361674797885</v>
      </c>
      <c r="P470" s="55">
        <v>3591</v>
      </c>
      <c r="Q470" s="55">
        <v>91013.000000026805</v>
      </c>
    </row>
    <row r="471" spans="8:17" x14ac:dyDescent="0.3">
      <c r="H471" s="45">
        <v>1</v>
      </c>
      <c r="I471" s="55" t="s">
        <v>174</v>
      </c>
      <c r="J471" s="25">
        <v>2009</v>
      </c>
      <c r="K471" s="55">
        <v>3640.49</v>
      </c>
      <c r="L471" s="38">
        <f t="shared" ca="1" si="23"/>
        <v>118368.69759990973</v>
      </c>
      <c r="M471" s="38">
        <f t="shared" ca="1" si="24"/>
        <v>118577.43059994048</v>
      </c>
      <c r="N471" s="39">
        <f t="shared" ca="1" si="25"/>
        <v>62.846038217968456</v>
      </c>
      <c r="P471" s="55">
        <v>3591.5</v>
      </c>
      <c r="Q471" s="55">
        <v>91256.000000114902</v>
      </c>
    </row>
    <row r="472" spans="8:17" x14ac:dyDescent="0.3">
      <c r="H472" s="45">
        <v>1</v>
      </c>
      <c r="I472" s="55" t="s">
        <v>175</v>
      </c>
      <c r="J472" s="25">
        <v>2009</v>
      </c>
      <c r="K472" s="55">
        <v>3641.14</v>
      </c>
      <c r="L472" s="38">
        <f t="shared" ca="1" si="23"/>
        <v>118786.16359997122</v>
      </c>
      <c r="M472" s="38">
        <f t="shared" ca="1" si="24"/>
        <v>117662.2668000441</v>
      </c>
      <c r="N472" s="39">
        <f t="shared" ca="1" si="25"/>
        <v>62.361001404023384</v>
      </c>
      <c r="P472" s="55">
        <v>3592</v>
      </c>
      <c r="Q472" s="55">
        <v>91498.999999955995</v>
      </c>
    </row>
    <row r="473" spans="8:17" x14ac:dyDescent="0.3">
      <c r="H473" s="45">
        <v>1</v>
      </c>
      <c r="I473" s="55" t="s">
        <v>176</v>
      </c>
      <c r="J473" s="25">
        <v>2009</v>
      </c>
      <c r="K473" s="55">
        <v>3637.5</v>
      </c>
      <c r="L473" s="38">
        <f t="shared" ca="1" si="23"/>
        <v>116538.37000011699</v>
      </c>
      <c r="M473" s="38">
        <f t="shared" ca="1" si="24"/>
        <v>115892.71440003719</v>
      </c>
      <c r="N473" s="39">
        <f t="shared" ca="1" si="25"/>
        <v>71.853482928023055</v>
      </c>
      <c r="P473" s="55">
        <v>3592.5</v>
      </c>
      <c r="Q473" s="55">
        <v>91742.000000044194</v>
      </c>
    </row>
    <row r="474" spans="8:17" x14ac:dyDescent="0.3">
      <c r="H474" s="45">
        <v>1</v>
      </c>
      <c r="I474" s="55" t="s">
        <v>177</v>
      </c>
      <c r="J474" s="25">
        <v>2009</v>
      </c>
      <c r="K474" s="55">
        <v>3635.37</v>
      </c>
      <c r="L474" s="38">
        <f t="shared" ca="1" si="23"/>
        <v>115247.05879995739</v>
      </c>
      <c r="M474" s="38">
        <f t="shared" ca="1" si="24"/>
        <v>114686.27699995658</v>
      </c>
      <c r="N474" s="39">
        <f t="shared" ca="1" si="25"/>
        <v>55.049412959979158</v>
      </c>
      <c r="P474" s="55">
        <v>3593</v>
      </c>
      <c r="Q474" s="55">
        <v>91984.9999998852</v>
      </c>
    </row>
    <row r="475" spans="8:17" x14ac:dyDescent="0.3">
      <c r="H475" s="45">
        <v>1</v>
      </c>
      <c r="I475" s="55" t="s">
        <v>178</v>
      </c>
      <c r="J475" s="25">
        <v>2009</v>
      </c>
      <c r="K475" s="55">
        <v>3633.52</v>
      </c>
      <c r="L475" s="38">
        <f t="shared" ca="1" si="23"/>
        <v>114125.49519995577</v>
      </c>
      <c r="M475" s="38">
        <f t="shared" ca="1" si="24"/>
        <v>113391.93459994788</v>
      </c>
      <c r="N475" s="39">
        <f t="shared" ca="1" si="25"/>
        <v>27.214064303987492</v>
      </c>
      <c r="P475" s="55">
        <v>3593.5</v>
      </c>
      <c r="Q475" s="55">
        <v>92227.999999973399</v>
      </c>
    </row>
    <row r="476" spans="8:17" x14ac:dyDescent="0.3">
      <c r="H476" s="45">
        <v>1</v>
      </c>
      <c r="I476" s="55" t="s">
        <v>179</v>
      </c>
      <c r="J476" s="25">
        <v>2009</v>
      </c>
      <c r="K476" s="55">
        <v>3631.1</v>
      </c>
      <c r="L476" s="38">
        <f t="shared" ca="1" si="23"/>
        <v>112658.37399994</v>
      </c>
      <c r="M476" s="38">
        <f t="shared" ca="1" si="24"/>
        <v>111179.12339999666</v>
      </c>
      <c r="N476" s="39">
        <f t="shared" ca="1" si="25"/>
        <v>28.906572083999134</v>
      </c>
      <c r="P476" s="55">
        <v>3594</v>
      </c>
      <c r="Q476" s="55">
        <v>92471.000000061598</v>
      </c>
    </row>
    <row r="477" spans="8:17" x14ac:dyDescent="0.3">
      <c r="H477" s="45">
        <v>1</v>
      </c>
      <c r="I477" s="55" t="s">
        <v>180</v>
      </c>
      <c r="J477" s="25">
        <v>2009</v>
      </c>
      <c r="K477" s="55">
        <v>3626.22</v>
      </c>
      <c r="L477" s="38">
        <f t="shared" ca="1" si="23"/>
        <v>109699.87280005333</v>
      </c>
      <c r="M477" s="38">
        <f t="shared" ca="1" si="24"/>
        <v>108463.12320005358</v>
      </c>
      <c r="N477" s="39">
        <f t="shared" ca="1" si="25"/>
        <v>27.115780800013397</v>
      </c>
      <c r="P477" s="55">
        <v>3594.5</v>
      </c>
      <c r="Q477" s="55">
        <v>92713.999999902604</v>
      </c>
    </row>
    <row r="478" spans="8:17" x14ac:dyDescent="0.3">
      <c r="H478" s="45">
        <v>1</v>
      </c>
      <c r="I478" s="55" t="s">
        <v>170</v>
      </c>
      <c r="J478" s="25">
        <v>2010</v>
      </c>
      <c r="K478" s="55">
        <v>3622.14</v>
      </c>
      <c r="L478" s="38">
        <f t="shared" ca="1" si="23"/>
        <v>107226.37360005383</v>
      </c>
      <c r="M478" s="38">
        <f t="shared" ca="1" si="24"/>
        <v>106626.18599998578</v>
      </c>
      <c r="N478" s="39">
        <f t="shared" ca="1" si="25"/>
        <v>17.060189759997726</v>
      </c>
      <c r="P478" s="55">
        <v>3595</v>
      </c>
      <c r="Q478" s="55">
        <v>92956.999999990803</v>
      </c>
    </row>
    <row r="479" spans="8:17" x14ac:dyDescent="0.3">
      <c r="H479" s="45">
        <v>1</v>
      </c>
      <c r="I479" s="55" t="s">
        <v>171</v>
      </c>
      <c r="J479" s="25">
        <v>2010</v>
      </c>
      <c r="K479" s="55">
        <v>3620.16</v>
      </c>
      <c r="L479" s="38">
        <f t="shared" ca="1" si="23"/>
        <v>106025.99839991773</v>
      </c>
      <c r="M479" s="38">
        <f t="shared" ca="1" si="24"/>
        <v>105822.00469992601</v>
      </c>
      <c r="N479" s="39">
        <f t="shared" ca="1" si="25"/>
        <v>7.4075403289948216</v>
      </c>
      <c r="P479" s="55">
        <v>3595.5</v>
      </c>
      <c r="Q479" s="55">
        <v>93200.0000000789</v>
      </c>
    </row>
    <row r="480" spans="8:17" x14ac:dyDescent="0.3">
      <c r="H480" s="45">
        <v>1</v>
      </c>
      <c r="I480" s="55" t="s">
        <v>172</v>
      </c>
      <c r="J480" s="25">
        <v>2010</v>
      </c>
      <c r="K480" s="55">
        <v>3619.41</v>
      </c>
      <c r="L480" s="38">
        <f t="shared" ca="1" si="23"/>
        <v>105618.01099993428</v>
      </c>
      <c r="M480" s="38">
        <f t="shared" ca="1" si="24"/>
        <v>105925.06549994601</v>
      </c>
      <c r="N480" s="39">
        <f t="shared" ca="1" si="25"/>
        <v>24.362765064987585</v>
      </c>
      <c r="P480" s="55">
        <v>3596</v>
      </c>
      <c r="Q480" s="55">
        <v>93442.999999919994</v>
      </c>
    </row>
    <row r="481" spans="8:17" x14ac:dyDescent="0.3">
      <c r="H481" s="45">
        <v>1</v>
      </c>
      <c r="I481" s="55" t="s">
        <v>173</v>
      </c>
      <c r="J481" s="25">
        <v>2010</v>
      </c>
      <c r="K481" s="55">
        <v>3620.5</v>
      </c>
      <c r="L481" s="38">
        <f t="shared" ca="1" si="23"/>
        <v>106232.11999995774</v>
      </c>
      <c r="M481" s="38">
        <f t="shared" ca="1" si="24"/>
        <v>107887.18479999551</v>
      </c>
      <c r="N481" s="39">
        <f t="shared" ca="1" si="25"/>
        <v>35.602770983998518</v>
      </c>
      <c r="P481" s="55">
        <v>3596.5</v>
      </c>
      <c r="Q481" s="55">
        <v>93686.000000008207</v>
      </c>
    </row>
    <row r="482" spans="8:17" x14ac:dyDescent="0.3">
      <c r="H482" s="45">
        <v>1</v>
      </c>
      <c r="I482" s="55" t="s">
        <v>164</v>
      </c>
      <c r="J482" s="25">
        <v>2010</v>
      </c>
      <c r="K482" s="55">
        <v>3625.96</v>
      </c>
      <c r="L482" s="38">
        <f t="shared" ca="1" si="23"/>
        <v>109542.24960003328</v>
      </c>
      <c r="M482" s="38">
        <f t="shared" ca="1" si="24"/>
        <v>113440.4364000397</v>
      </c>
      <c r="N482" s="39">
        <f t="shared" ca="1" si="25"/>
        <v>43.107365832015084</v>
      </c>
      <c r="P482" s="55">
        <v>3597</v>
      </c>
      <c r="Q482" s="55">
        <v>93929.000000096305</v>
      </c>
    </row>
    <row r="483" spans="8:17" x14ac:dyDescent="0.3">
      <c r="H483" s="45">
        <v>1</v>
      </c>
      <c r="I483" s="55" t="s">
        <v>174</v>
      </c>
      <c r="J483" s="25">
        <v>2010</v>
      </c>
      <c r="K483" s="55">
        <v>3638.82</v>
      </c>
      <c r="L483" s="38">
        <f t="shared" ca="1" si="23"/>
        <v>117338.62320004613</v>
      </c>
      <c r="M483" s="38">
        <f t="shared" ca="1" si="24"/>
        <v>116641.4341999708</v>
      </c>
      <c r="N483" s="39">
        <f t="shared" ca="1" si="25"/>
        <v>61.819960125984529</v>
      </c>
      <c r="P483" s="55">
        <v>3597.5</v>
      </c>
      <c r="Q483" s="55">
        <v>94171.999999937398</v>
      </c>
    </row>
    <row r="484" spans="8:17" x14ac:dyDescent="0.3">
      <c r="H484" s="45">
        <v>1</v>
      </c>
      <c r="I484" s="55" t="s">
        <v>175</v>
      </c>
      <c r="J484" s="25">
        <v>2010</v>
      </c>
      <c r="K484" s="55">
        <v>3636.52</v>
      </c>
      <c r="L484" s="38">
        <f t="shared" ca="1" si="23"/>
        <v>115944.24519989546</v>
      </c>
      <c r="M484" s="38">
        <f t="shared" ca="1" si="24"/>
        <v>115347.08909992047</v>
      </c>
      <c r="N484" s="39">
        <f t="shared" ca="1" si="25"/>
        <v>61.133957222957854</v>
      </c>
      <c r="P484" s="55">
        <v>3598</v>
      </c>
      <c r="Q484" s="55">
        <v>94415.000000025597</v>
      </c>
    </row>
    <row r="485" spans="8:17" x14ac:dyDescent="0.3">
      <c r="H485" s="45">
        <v>1</v>
      </c>
      <c r="I485" s="55" t="s">
        <v>176</v>
      </c>
      <c r="J485" s="25">
        <v>2010</v>
      </c>
      <c r="K485" s="55">
        <v>3634.55</v>
      </c>
      <c r="L485" s="38">
        <f t="shared" ca="1" si="23"/>
        <v>114749.93299994548</v>
      </c>
      <c r="M485" s="38">
        <f t="shared" ca="1" si="24"/>
        <v>114480.15229997388</v>
      </c>
      <c r="N485" s="39">
        <f t="shared" ca="1" si="25"/>
        <v>70.977694425983799</v>
      </c>
      <c r="P485" s="55">
        <v>3598.5</v>
      </c>
      <c r="Q485" s="55">
        <v>94658.000000113694</v>
      </c>
    </row>
    <row r="486" spans="8:17" x14ac:dyDescent="0.3">
      <c r="H486" s="45">
        <v>1</v>
      </c>
      <c r="I486" s="55" t="s">
        <v>177</v>
      </c>
      <c r="J486" s="25">
        <v>2010</v>
      </c>
      <c r="K486" s="55">
        <v>3633.66</v>
      </c>
      <c r="L486" s="38">
        <f t="shared" ca="1" si="23"/>
        <v>114210.37160000228</v>
      </c>
      <c r="M486" s="38">
        <f t="shared" ca="1" si="24"/>
        <v>114337.68540004396</v>
      </c>
      <c r="N486" s="39">
        <f t="shared" ca="1" si="25"/>
        <v>54.882088992021096</v>
      </c>
      <c r="P486" s="55">
        <v>3599</v>
      </c>
      <c r="Q486" s="55">
        <v>94900.999999954802</v>
      </c>
    </row>
    <row r="487" spans="8:17" x14ac:dyDescent="0.3">
      <c r="H487" s="45">
        <v>1</v>
      </c>
      <c r="I487" s="55" t="s">
        <v>178</v>
      </c>
      <c r="J487" s="25">
        <v>2010</v>
      </c>
      <c r="K487" s="55">
        <v>3634.08</v>
      </c>
      <c r="L487" s="38">
        <f t="shared" ca="1" si="23"/>
        <v>114464.99920008564</v>
      </c>
      <c r="M487" s="38">
        <f t="shared" ca="1" si="24"/>
        <v>113322.21680003533</v>
      </c>
      <c r="N487" s="39">
        <f t="shared" ca="1" si="25"/>
        <v>27.197332032008479</v>
      </c>
      <c r="P487" s="55">
        <v>3599.5</v>
      </c>
      <c r="Q487" s="55">
        <v>95144.000000043001</v>
      </c>
    </row>
    <row r="488" spans="8:17" x14ac:dyDescent="0.3">
      <c r="H488" s="45">
        <v>1</v>
      </c>
      <c r="I488" s="55" t="s">
        <v>179</v>
      </c>
      <c r="J488" s="25">
        <v>2010</v>
      </c>
      <c r="K488" s="55">
        <v>3630.31</v>
      </c>
      <c r="L488" s="38">
        <f t="shared" ca="1" si="23"/>
        <v>112179.43439998501</v>
      </c>
      <c r="M488" s="38">
        <f t="shared" ca="1" si="24"/>
        <v>111036.65240003297</v>
      </c>
      <c r="N488" s="39">
        <f t="shared" ca="1" si="25"/>
        <v>28.869529624008575</v>
      </c>
      <c r="P488" s="55">
        <v>3600</v>
      </c>
      <c r="Q488" s="55">
        <v>95386.999999884007</v>
      </c>
    </row>
    <row r="489" spans="8:17" x14ac:dyDescent="0.3">
      <c r="H489" s="45">
        <v>1</v>
      </c>
      <c r="I489" s="55" t="s">
        <v>180</v>
      </c>
      <c r="J489" s="25">
        <v>2010</v>
      </c>
      <c r="K489" s="55">
        <v>3626.54</v>
      </c>
      <c r="L489" s="38">
        <f t="shared" ca="1" si="23"/>
        <v>109893.87040008092</v>
      </c>
      <c r="M489" s="38">
        <f t="shared" ca="1" si="24"/>
        <v>108078.15170001541</v>
      </c>
      <c r="N489" s="39">
        <f t="shared" ca="1" si="25"/>
        <v>27.019537925003853</v>
      </c>
      <c r="P489" s="55">
        <v>3600.5</v>
      </c>
      <c r="Q489" s="55">
        <v>95650.5500001006</v>
      </c>
    </row>
    <row r="490" spans="8:17" x14ac:dyDescent="0.3">
      <c r="H490" s="45">
        <v>1</v>
      </c>
      <c r="I490" s="55" t="s">
        <v>170</v>
      </c>
      <c r="J490" s="25">
        <v>2011</v>
      </c>
      <c r="K490" s="55">
        <v>3620.55</v>
      </c>
      <c r="L490" s="38">
        <f t="shared" ca="1" si="23"/>
        <v>106262.4329999499</v>
      </c>
      <c r="M490" s="38">
        <f t="shared" ca="1" si="24"/>
        <v>104764.78899995494</v>
      </c>
      <c r="N490" s="39">
        <f t="shared" ca="1" si="25"/>
        <v>16.76236623999279</v>
      </c>
      <c r="P490" s="55">
        <v>3601</v>
      </c>
      <c r="Q490" s="55">
        <v>95914.100000070102</v>
      </c>
    </row>
    <row r="491" spans="8:17" x14ac:dyDescent="0.3">
      <c r="H491" s="45">
        <v>1</v>
      </c>
      <c r="I491" s="55" t="s">
        <v>171</v>
      </c>
      <c r="J491" s="25">
        <v>2011</v>
      </c>
      <c r="K491" s="55">
        <v>3614.95</v>
      </c>
      <c r="L491" s="38">
        <f t="shared" ca="1" si="23"/>
        <v>103267.14499995997</v>
      </c>
      <c r="M491" s="38">
        <f t="shared" ca="1" si="24"/>
        <v>102154.96399996511</v>
      </c>
      <c r="N491" s="39">
        <f t="shared" ca="1" si="25"/>
        <v>7.1508474799975588</v>
      </c>
      <c r="P491" s="55">
        <v>3601.5</v>
      </c>
      <c r="Q491" s="55">
        <v>96177.650000039604</v>
      </c>
    </row>
    <row r="492" spans="8:17" x14ac:dyDescent="0.3">
      <c r="H492" s="45">
        <v>1</v>
      </c>
      <c r="I492" s="55" t="s">
        <v>172</v>
      </c>
      <c r="J492" s="25">
        <v>2011</v>
      </c>
      <c r="K492" s="55">
        <v>3610.73</v>
      </c>
      <c r="L492" s="38">
        <f t="shared" ca="1" si="23"/>
        <v>101042.78299997025</v>
      </c>
      <c r="M492" s="38">
        <f t="shared" ca="1" si="24"/>
        <v>101359.04299993371</v>
      </c>
      <c r="N492" s="39">
        <f t="shared" ca="1" si="25"/>
        <v>23.312579889984754</v>
      </c>
      <c r="P492" s="55">
        <v>3602</v>
      </c>
      <c r="Q492" s="55">
        <v>96441.200000009005</v>
      </c>
    </row>
    <row r="493" spans="8:17" x14ac:dyDescent="0.3">
      <c r="H493" s="45">
        <v>1</v>
      </c>
      <c r="I493" s="55" t="s">
        <v>173</v>
      </c>
      <c r="J493" s="25">
        <v>2011</v>
      </c>
      <c r="K493" s="55">
        <v>3611.93</v>
      </c>
      <c r="L493" s="38">
        <f t="shared" ca="1" si="23"/>
        <v>101675.30299989716</v>
      </c>
      <c r="M493" s="38">
        <f t="shared" ca="1" si="24"/>
        <v>104750.93209996738</v>
      </c>
      <c r="N493" s="39">
        <f t="shared" ca="1" si="25"/>
        <v>34.56780759298924</v>
      </c>
      <c r="P493" s="55">
        <v>3602.5</v>
      </c>
      <c r="Q493" s="55">
        <v>96704.749999978507</v>
      </c>
    </row>
    <row r="494" spans="8:17" x14ac:dyDescent="0.3">
      <c r="H494" s="45">
        <v>1</v>
      </c>
      <c r="I494" s="55" t="s">
        <v>164</v>
      </c>
      <c r="J494" s="25">
        <v>2011</v>
      </c>
      <c r="K494" s="55">
        <v>3623.13</v>
      </c>
      <c r="L494" s="38">
        <f t="shared" ca="1" si="23"/>
        <v>107826.5612000376</v>
      </c>
      <c r="M494" s="38">
        <f t="shared" ca="1" si="24"/>
        <v>115823.98300006916</v>
      </c>
      <c r="N494" s="39">
        <f t="shared" ca="1" si="25"/>
        <v>44.013113540026282</v>
      </c>
      <c r="P494" s="55">
        <v>3603</v>
      </c>
      <c r="Q494" s="55">
        <v>96968.299999947994</v>
      </c>
    </row>
    <row r="495" spans="8:17" x14ac:dyDescent="0.3">
      <c r="H495" s="45">
        <v>1</v>
      </c>
      <c r="I495" s="55" t="s">
        <v>174</v>
      </c>
      <c r="J495" s="25">
        <v>2011</v>
      </c>
      <c r="K495" s="55">
        <v>3648.98</v>
      </c>
      <c r="L495" s="38">
        <f t="shared" ca="1" si="23"/>
        <v>123821.40480010072</v>
      </c>
      <c r="M495" s="38">
        <f t="shared" ca="1" si="24"/>
        <v>127677.2844000957</v>
      </c>
      <c r="N495" s="39">
        <f t="shared" ca="1" si="25"/>
        <v>67.668960732050721</v>
      </c>
      <c r="P495" s="55">
        <v>3603.5</v>
      </c>
      <c r="Q495" s="55">
        <v>97231.849999917496</v>
      </c>
    </row>
    <row r="496" spans="8:17" x14ac:dyDescent="0.3">
      <c r="H496" s="45">
        <v>1</v>
      </c>
      <c r="I496" s="55" t="s">
        <v>175</v>
      </c>
      <c r="J496" s="25">
        <v>2011</v>
      </c>
      <c r="K496" s="55">
        <v>3660.86</v>
      </c>
      <c r="L496" s="38">
        <f t="shared" ca="1" si="23"/>
        <v>131533.16400009068</v>
      </c>
      <c r="M496" s="38">
        <f t="shared" ca="1" si="24"/>
        <v>129719.63780006114</v>
      </c>
      <c r="N496" s="39">
        <f t="shared" ca="1" si="25"/>
        <v>68.751408034032409</v>
      </c>
      <c r="P496" s="55">
        <v>3604</v>
      </c>
      <c r="Q496" s="55">
        <v>97495.399999886897</v>
      </c>
    </row>
    <row r="497" spans="8:17" x14ac:dyDescent="0.3">
      <c r="H497" s="45">
        <v>1</v>
      </c>
      <c r="I497" s="55" t="s">
        <v>176</v>
      </c>
      <c r="J497" s="25">
        <v>2011</v>
      </c>
      <c r="K497" s="55">
        <v>3655.34</v>
      </c>
      <c r="L497" s="38">
        <f t="shared" ca="1" si="23"/>
        <v>127906.11160003161</v>
      </c>
      <c r="M497" s="38">
        <f t="shared" ca="1" si="24"/>
        <v>127157.89200004796</v>
      </c>
      <c r="N497" s="39">
        <f t="shared" ca="1" si="25"/>
        <v>78.837893040029726</v>
      </c>
      <c r="P497" s="55">
        <v>3604.5</v>
      </c>
      <c r="Q497" s="55">
        <v>97758.950000103505</v>
      </c>
    </row>
    <row r="498" spans="8:17" x14ac:dyDescent="0.3">
      <c r="H498" s="45">
        <v>1</v>
      </c>
      <c r="I498" s="55" t="s">
        <v>177</v>
      </c>
      <c r="J498" s="25">
        <v>2011</v>
      </c>
      <c r="K498" s="55">
        <v>3653.01</v>
      </c>
      <c r="L498" s="38">
        <f t="shared" ca="1" si="23"/>
        <v>126409.6724000643</v>
      </c>
      <c r="M498" s="38">
        <f t="shared" ca="1" si="24"/>
        <v>125529.7886000236</v>
      </c>
      <c r="N498" s="39">
        <f t="shared" ca="1" si="25"/>
        <v>60.254298528011326</v>
      </c>
      <c r="P498" s="55">
        <v>3605</v>
      </c>
      <c r="Q498" s="55">
        <v>98022.500000073007</v>
      </c>
    </row>
    <row r="499" spans="8:17" x14ac:dyDescent="0.3">
      <c r="H499" s="45">
        <v>1</v>
      </c>
      <c r="I499" s="55" t="s">
        <v>178</v>
      </c>
      <c r="J499" s="25">
        <v>2011</v>
      </c>
      <c r="K499" s="55">
        <v>3650.27</v>
      </c>
      <c r="L499" s="38">
        <f t="shared" ca="1" si="23"/>
        <v>124649.90479998291</v>
      </c>
      <c r="M499" s="38">
        <f t="shared" ca="1" si="24"/>
        <v>123172.72950001899</v>
      </c>
      <c r="N499" s="39">
        <f t="shared" ca="1" si="25"/>
        <v>29.561455080004556</v>
      </c>
      <c r="P499" s="55">
        <v>3605.5</v>
      </c>
      <c r="Q499" s="55">
        <v>98286.050000042495</v>
      </c>
    </row>
    <row r="500" spans="8:17" x14ac:dyDescent="0.3">
      <c r="H500" s="45">
        <v>1</v>
      </c>
      <c r="I500" s="55" t="s">
        <v>179</v>
      </c>
      <c r="J500" s="25">
        <v>2011</v>
      </c>
      <c r="K500" s="55">
        <v>3645.67</v>
      </c>
      <c r="L500" s="38">
        <f t="shared" ca="1" si="23"/>
        <v>121695.55420005508</v>
      </c>
      <c r="M500" s="38">
        <f t="shared" ca="1" si="24"/>
        <v>119798.99460004608</v>
      </c>
      <c r="N500" s="39">
        <f t="shared" ca="1" si="25"/>
        <v>31.147738596011983</v>
      </c>
      <c r="P500" s="55">
        <v>3606</v>
      </c>
      <c r="Q500" s="55">
        <v>98549.600000011997</v>
      </c>
    </row>
    <row r="501" spans="8:17" x14ac:dyDescent="0.3">
      <c r="H501" s="45">
        <v>1</v>
      </c>
      <c r="I501" s="55" t="s">
        <v>180</v>
      </c>
      <c r="J501" s="25">
        <v>2011</v>
      </c>
      <c r="K501" s="55">
        <v>3639.75</v>
      </c>
      <c r="L501" s="38">
        <f t="shared" ca="1" si="23"/>
        <v>117902.43500003708</v>
      </c>
      <c r="M501" s="38">
        <f t="shared" ca="1" si="24"/>
        <v>117041.56080003188</v>
      </c>
      <c r="N501" s="39">
        <f t="shared" ca="1" si="25"/>
        <v>29.260390200007969</v>
      </c>
      <c r="P501" s="55">
        <v>3606.5</v>
      </c>
      <c r="Q501" s="55">
        <v>98813.149999981397</v>
      </c>
    </row>
    <row r="502" spans="8:17" x14ac:dyDescent="0.3">
      <c r="H502" s="45">
        <v>1</v>
      </c>
      <c r="I502" s="55" t="s">
        <v>170</v>
      </c>
      <c r="J502" s="25">
        <v>2012</v>
      </c>
      <c r="K502" s="55">
        <v>3636.91</v>
      </c>
      <c r="L502" s="38">
        <f t="shared" ca="1" si="23"/>
        <v>116180.68660002667</v>
      </c>
      <c r="M502" s="38">
        <f t="shared" ca="1" si="24"/>
        <v>115686.59190000896</v>
      </c>
      <c r="N502" s="39">
        <f t="shared" ca="1" si="25"/>
        <v>18.509854704001434</v>
      </c>
      <c r="P502" s="55">
        <v>3607</v>
      </c>
      <c r="Q502" s="55">
        <v>99076.699999950899</v>
      </c>
    </row>
    <row r="503" spans="8:17" x14ac:dyDescent="0.3">
      <c r="H503" s="45">
        <v>1</v>
      </c>
      <c r="I503" s="55" t="s">
        <v>171</v>
      </c>
      <c r="J503" s="25">
        <v>2012</v>
      </c>
      <c r="K503" s="55">
        <v>3635.28</v>
      </c>
      <c r="L503" s="38">
        <f t="shared" ca="1" si="23"/>
        <v>115192.49719999125</v>
      </c>
      <c r="M503" s="38">
        <f t="shared" ca="1" si="24"/>
        <v>115207.6531999819</v>
      </c>
      <c r="N503" s="39">
        <f t="shared" ca="1" si="25"/>
        <v>8.0645357239987341</v>
      </c>
      <c r="P503" s="55">
        <v>3607.5</v>
      </c>
      <c r="Q503" s="55">
        <v>99340.249999920401</v>
      </c>
    </row>
    <row r="504" spans="8:17" x14ac:dyDescent="0.3">
      <c r="H504" s="45">
        <v>1</v>
      </c>
      <c r="I504" s="55" t="s">
        <v>172</v>
      </c>
      <c r="J504" s="25">
        <v>2012</v>
      </c>
      <c r="K504" s="55">
        <v>3635.33</v>
      </c>
      <c r="L504" s="38">
        <f t="shared" ca="1" si="23"/>
        <v>115222.80919997254</v>
      </c>
      <c r="M504" s="38">
        <f t="shared" ca="1" si="24"/>
        <v>115353.15339998459</v>
      </c>
      <c r="N504" s="39">
        <f t="shared" ca="1" si="25"/>
        <v>26.531225281996456</v>
      </c>
      <c r="P504" s="55">
        <v>3608</v>
      </c>
      <c r="Q504" s="55">
        <v>99603.799999889903</v>
      </c>
    </row>
    <row r="505" spans="8:17" x14ac:dyDescent="0.3">
      <c r="H505" s="45">
        <v>1</v>
      </c>
      <c r="I505" s="55" t="s">
        <v>173</v>
      </c>
      <c r="J505" s="25">
        <v>2012</v>
      </c>
      <c r="K505" s="55">
        <v>3635.76</v>
      </c>
      <c r="L505" s="38">
        <f t="shared" ca="1" si="23"/>
        <v>115483.49759999663</v>
      </c>
      <c r="M505" s="38">
        <f t="shared" ca="1" si="24"/>
        <v>115807.84169999813</v>
      </c>
      <c r="N505" s="39">
        <f t="shared" ca="1" si="25"/>
        <v>38.216587760999381</v>
      </c>
      <c r="P505" s="55">
        <v>3608.5</v>
      </c>
      <c r="Q505" s="55">
        <v>99867.350000106497</v>
      </c>
    </row>
    <row r="506" spans="8:17" x14ac:dyDescent="0.3">
      <c r="H506" s="45">
        <v>1</v>
      </c>
      <c r="I506" s="55" t="s">
        <v>164</v>
      </c>
      <c r="J506" s="25">
        <v>2012</v>
      </c>
      <c r="K506" s="55">
        <v>3636.83</v>
      </c>
      <c r="L506" s="38">
        <f t="shared" ca="1" si="23"/>
        <v>116132.18579999963</v>
      </c>
      <c r="M506" s="38">
        <f t="shared" ca="1" si="24"/>
        <v>115244.02990004106</v>
      </c>
      <c r="N506" s="39">
        <f t="shared" ca="1" si="25"/>
        <v>43.792731362015608</v>
      </c>
      <c r="P506" s="55">
        <v>3609</v>
      </c>
      <c r="Q506" s="55">
        <v>100130.900000076</v>
      </c>
    </row>
    <row r="507" spans="8:17" x14ac:dyDescent="0.3">
      <c r="H507" s="45">
        <v>1</v>
      </c>
      <c r="I507" s="55" t="s">
        <v>174</v>
      </c>
      <c r="J507" s="25">
        <v>2012</v>
      </c>
      <c r="K507" s="55">
        <v>3633.9</v>
      </c>
      <c r="L507" s="38">
        <f t="shared" ca="1" si="23"/>
        <v>114355.87400008249</v>
      </c>
      <c r="M507" s="38">
        <f t="shared" ca="1" si="24"/>
        <v>112703.84100006195</v>
      </c>
      <c r="N507" s="39">
        <f t="shared" ca="1" si="25"/>
        <v>59.733035730032832</v>
      </c>
      <c r="P507" s="55">
        <v>3609.5</v>
      </c>
      <c r="Q507" s="55">
        <v>100394.45000004501</v>
      </c>
    </row>
    <row r="508" spans="8:17" x14ac:dyDescent="0.3">
      <c r="H508" s="45">
        <v>1</v>
      </c>
      <c r="I508" s="55" t="s">
        <v>175</v>
      </c>
      <c r="J508" s="25">
        <v>2012</v>
      </c>
      <c r="K508" s="55">
        <v>3628.45</v>
      </c>
      <c r="L508" s="38">
        <f t="shared" ca="1" si="23"/>
        <v>111051.8080000414</v>
      </c>
      <c r="M508" s="38">
        <f t="shared" ca="1" si="24"/>
        <v>109587.71459999052</v>
      </c>
      <c r="N508" s="39">
        <f t="shared" ca="1" si="25"/>
        <v>58.081488737994981</v>
      </c>
      <c r="P508" s="55">
        <v>3610</v>
      </c>
      <c r="Q508" s="55">
        <v>100658.000000015</v>
      </c>
    </row>
    <row r="509" spans="8:17" x14ac:dyDescent="0.3">
      <c r="H509" s="45">
        <v>1</v>
      </c>
      <c r="I509" s="55" t="s">
        <v>176</v>
      </c>
      <c r="J509" s="25">
        <v>2012</v>
      </c>
      <c r="K509" s="55">
        <v>3623.62</v>
      </c>
      <c r="L509" s="38">
        <f t="shared" ca="1" si="23"/>
        <v>108123.62119993963</v>
      </c>
      <c r="M509" s="38">
        <f t="shared" ca="1" si="24"/>
        <v>107499.18339994934</v>
      </c>
      <c r="N509" s="39">
        <f t="shared" ca="1" si="25"/>
        <v>66.649493707968588</v>
      </c>
      <c r="P509" s="55">
        <v>3610.5</v>
      </c>
      <c r="Q509" s="55">
        <v>100921.549999984</v>
      </c>
    </row>
    <row r="510" spans="8:17" x14ac:dyDescent="0.3">
      <c r="H510" s="45">
        <v>1</v>
      </c>
      <c r="I510" s="55" t="s">
        <v>177</v>
      </c>
      <c r="J510" s="25">
        <v>2012</v>
      </c>
      <c r="K510" s="55">
        <v>3621.56</v>
      </c>
      <c r="L510" s="38">
        <f t="shared" ca="1" si="23"/>
        <v>106874.74559995905</v>
      </c>
      <c r="M510" s="38">
        <f t="shared" ca="1" si="24"/>
        <v>106259.55579994514</v>
      </c>
      <c r="N510" s="39">
        <f t="shared" ca="1" si="25"/>
        <v>51.004586783973664</v>
      </c>
      <c r="P510" s="55">
        <v>3611</v>
      </c>
      <c r="Q510" s="55">
        <v>101185.09999995401</v>
      </c>
    </row>
    <row r="511" spans="8:17" x14ac:dyDescent="0.3">
      <c r="H511" s="45">
        <v>1</v>
      </c>
      <c r="I511" s="55" t="s">
        <v>178</v>
      </c>
      <c r="J511" s="25">
        <v>2012</v>
      </c>
      <c r="K511" s="55">
        <v>3619.46</v>
      </c>
      <c r="L511" s="38">
        <f t="shared" ca="1" si="23"/>
        <v>105644.36599993124</v>
      </c>
      <c r="M511" s="38">
        <f t="shared" ca="1" si="24"/>
        <v>104495.28799994104</v>
      </c>
      <c r="N511" s="39">
        <f t="shared" ca="1" si="25"/>
        <v>25.078869119985846</v>
      </c>
      <c r="P511" s="55">
        <v>3611.5</v>
      </c>
      <c r="Q511" s="55">
        <v>101448.649999923</v>
      </c>
    </row>
    <row r="512" spans="8:17" x14ac:dyDescent="0.3">
      <c r="H512" s="45">
        <v>1</v>
      </c>
      <c r="I512" s="55" t="s">
        <v>179</v>
      </c>
      <c r="J512" s="25">
        <v>2012</v>
      </c>
      <c r="K512" s="55">
        <v>3615.1</v>
      </c>
      <c r="L512" s="38">
        <f t="shared" ca="1" si="23"/>
        <v>103346.20999995084</v>
      </c>
      <c r="M512" s="38">
        <f t="shared" ca="1" si="24"/>
        <v>101954.66599998844</v>
      </c>
      <c r="N512" s="39">
        <f t="shared" ca="1" si="25"/>
        <v>26.508213159996995</v>
      </c>
      <c r="P512" s="55">
        <v>3612</v>
      </c>
      <c r="Q512" s="55">
        <v>101712.199999893</v>
      </c>
    </row>
    <row r="513" spans="8:17" x14ac:dyDescent="0.3">
      <c r="H513" s="45">
        <v>1</v>
      </c>
      <c r="I513" s="55" t="s">
        <v>180</v>
      </c>
      <c r="J513" s="25">
        <v>2012</v>
      </c>
      <c r="K513" s="55">
        <v>3609.82</v>
      </c>
      <c r="L513" s="38">
        <f t="shared" ca="1" si="23"/>
        <v>100563.12200002605</v>
      </c>
      <c r="M513" s="38">
        <f t="shared" ca="1" si="24"/>
        <v>99139.952000047429</v>
      </c>
      <c r="N513" s="39">
        <f t="shared" ca="1" si="25"/>
        <v>24.784988000011857</v>
      </c>
      <c r="P513" s="55">
        <v>3612.5</v>
      </c>
      <c r="Q513" s="55">
        <v>101975.75000010899</v>
      </c>
    </row>
    <row r="514" spans="8:17" x14ac:dyDescent="0.3">
      <c r="H514" s="45">
        <v>1</v>
      </c>
      <c r="I514" s="55" t="s">
        <v>170</v>
      </c>
      <c r="J514" s="25">
        <v>2013</v>
      </c>
      <c r="K514" s="55">
        <v>3604.42</v>
      </c>
      <c r="L514" s="38">
        <f t="shared" ca="1" si="23"/>
        <v>97716.782000068808</v>
      </c>
      <c r="M514" s="38">
        <f t="shared" ca="1" si="24"/>
        <v>96939.309500055038</v>
      </c>
      <c r="N514" s="39">
        <f t="shared" ca="1" si="25"/>
        <v>15.510289520008806</v>
      </c>
      <c r="P514" s="55">
        <v>3613</v>
      </c>
      <c r="Q514" s="55">
        <v>102239.30000007901</v>
      </c>
    </row>
    <row r="515" spans="8:17" x14ac:dyDescent="0.3">
      <c r="H515" s="45">
        <v>1</v>
      </c>
      <c r="I515" s="55" t="s">
        <v>171</v>
      </c>
      <c r="J515" s="25">
        <v>2013</v>
      </c>
      <c r="K515" s="55">
        <v>3601.47</v>
      </c>
      <c r="L515" s="38">
        <f t="shared" ca="1" si="23"/>
        <v>96161.837000041269</v>
      </c>
      <c r="M515" s="38">
        <f t="shared" ca="1" si="24"/>
        <v>95521.698500004364</v>
      </c>
      <c r="N515" s="39">
        <f t="shared" ca="1" si="25"/>
        <v>6.6865188950003054</v>
      </c>
      <c r="P515" s="55">
        <v>3613.5</v>
      </c>
      <c r="Q515" s="55">
        <v>102502.850000048</v>
      </c>
    </row>
    <row r="516" spans="8:17" x14ac:dyDescent="0.3">
      <c r="H516" s="45">
        <v>1</v>
      </c>
      <c r="I516" s="55" t="s">
        <v>172</v>
      </c>
      <c r="J516" s="25">
        <v>2013</v>
      </c>
      <c r="K516" s="55">
        <v>3598.96</v>
      </c>
      <c r="L516" s="38">
        <f t="shared" ca="1" si="23"/>
        <v>94881.55999996746</v>
      </c>
      <c r="M516" s="38">
        <f t="shared" ca="1" si="24"/>
        <v>94291.069999990403</v>
      </c>
      <c r="N516" s="39">
        <f t="shared" ca="1" si="25"/>
        <v>21.686946099997794</v>
      </c>
      <c r="P516" s="55">
        <v>3614</v>
      </c>
      <c r="Q516" s="55">
        <v>102766.40000001799</v>
      </c>
    </row>
    <row r="517" spans="8:17" x14ac:dyDescent="0.3">
      <c r="H517" s="45">
        <v>1</v>
      </c>
      <c r="I517" s="55" t="s">
        <v>173</v>
      </c>
      <c r="J517" s="25">
        <v>2013</v>
      </c>
      <c r="K517" s="55">
        <v>3596.53</v>
      </c>
      <c r="L517" s="38">
        <f t="shared" ca="1" si="23"/>
        <v>93700.580000013346</v>
      </c>
      <c r="M517" s="38">
        <f t="shared" ca="1" si="24"/>
        <v>94407.71000002278</v>
      </c>
      <c r="N517" s="39">
        <f t="shared" ca="1" si="25"/>
        <v>31.154544300007519</v>
      </c>
      <c r="P517" s="55">
        <v>3614.5</v>
      </c>
      <c r="Q517" s="55">
        <v>103029.949999987</v>
      </c>
    </row>
    <row r="518" spans="8:17" x14ac:dyDescent="0.3">
      <c r="H518" s="45">
        <v>1</v>
      </c>
      <c r="I518" s="55" t="s">
        <v>164</v>
      </c>
      <c r="J518" s="25">
        <v>2013</v>
      </c>
      <c r="K518" s="55">
        <v>3599.44</v>
      </c>
      <c r="L518" s="38">
        <f t="shared" ca="1" si="23"/>
        <v>95114.840000032214</v>
      </c>
      <c r="M518" s="38">
        <f t="shared" ca="1" si="24"/>
        <v>95269.368499973207</v>
      </c>
      <c r="N518" s="39">
        <f t="shared" ca="1" si="25"/>
        <v>36.202360029989819</v>
      </c>
      <c r="P518" s="55">
        <v>3615</v>
      </c>
      <c r="Q518" s="55">
        <v>103293.499999957</v>
      </c>
    </row>
    <row r="519" spans="8:17" x14ac:dyDescent="0.3">
      <c r="H519" s="45">
        <v>1</v>
      </c>
      <c r="I519" s="55" t="s">
        <v>174</v>
      </c>
      <c r="J519" s="25">
        <v>2013</v>
      </c>
      <c r="K519" s="55">
        <v>3600.07</v>
      </c>
      <c r="L519" s="38">
        <f t="shared" ca="1" si="23"/>
        <v>95423.896999914199</v>
      </c>
      <c r="M519" s="38">
        <f t="shared" ca="1" si="24"/>
        <v>93988.758499960881</v>
      </c>
      <c r="N519" s="39">
        <f t="shared" ca="1" si="25"/>
        <v>49.814042004979264</v>
      </c>
      <c r="P519" s="55">
        <v>3615.5</v>
      </c>
      <c r="Q519" s="55">
        <v>103557.04999992601</v>
      </c>
    </row>
    <row r="520" spans="8:17" x14ac:dyDescent="0.3">
      <c r="H520" s="45">
        <v>1</v>
      </c>
      <c r="I520" s="55" t="s">
        <v>175</v>
      </c>
      <c r="J520" s="25">
        <v>2013</v>
      </c>
      <c r="K520" s="55">
        <v>3594.17</v>
      </c>
      <c r="L520" s="38">
        <f t="shared" ca="1" si="23"/>
        <v>92553.620000007562</v>
      </c>
      <c r="M520" s="38">
        <f t="shared" ca="1" si="24"/>
        <v>91452.830000020913</v>
      </c>
      <c r="N520" s="39">
        <f t="shared" ca="1" si="25"/>
        <v>48.469999900011082</v>
      </c>
      <c r="P520" s="55">
        <v>3616</v>
      </c>
      <c r="Q520" s="55">
        <v>103820.599999896</v>
      </c>
    </row>
    <row r="521" spans="8:17" x14ac:dyDescent="0.3">
      <c r="H521" s="45">
        <v>1</v>
      </c>
      <c r="I521" s="55" t="s">
        <v>176</v>
      </c>
      <c r="J521" s="25">
        <v>2013</v>
      </c>
      <c r="K521" s="55">
        <v>3589.64</v>
      </c>
      <c r="L521" s="38">
        <f t="shared" ca="1" si="23"/>
        <v>90352.040000034263</v>
      </c>
      <c r="M521" s="38">
        <f t="shared" ca="1" si="24"/>
        <v>90743.270000052522</v>
      </c>
      <c r="N521" s="39">
        <f t="shared" ca="1" si="25"/>
        <v>56.260827400032561</v>
      </c>
      <c r="P521" s="55">
        <v>3616.5</v>
      </c>
      <c r="Q521" s="55">
        <v>104084.150000112</v>
      </c>
    </row>
    <row r="522" spans="8:17" x14ac:dyDescent="0.3">
      <c r="H522" s="45">
        <v>1</v>
      </c>
      <c r="I522" s="55" t="s">
        <v>177</v>
      </c>
      <c r="J522" s="25">
        <v>2013</v>
      </c>
      <c r="K522" s="55">
        <v>3591.25</v>
      </c>
      <c r="L522" s="38">
        <f t="shared" ref="L522:L586" ca="1" si="26">FORECAST(K522,OFFSET($Q$28:$Q$712,MATCH(K522,$P$28:$P$712,1)-1,0,2), OFFSET($P$28:$P$712,MATCH(K522,$P$28:$P$712,1)-1,0,2))</f>
        <v>91134.500000070781</v>
      </c>
      <c r="M522" s="38">
        <f t="shared" ca="1" si="24"/>
        <v>91044.590000038268</v>
      </c>
      <c r="N522" s="39">
        <f t="shared" ca="1" si="25"/>
        <v>43.701403200018362</v>
      </c>
      <c r="P522" s="55">
        <v>3617</v>
      </c>
      <c r="Q522" s="55">
        <v>104347.700000082</v>
      </c>
    </row>
    <row r="523" spans="8:17" x14ac:dyDescent="0.3">
      <c r="H523" s="45">
        <v>1</v>
      </c>
      <c r="I523" s="55" t="s">
        <v>178</v>
      </c>
      <c r="J523" s="25">
        <v>2013</v>
      </c>
      <c r="K523" s="55">
        <v>3590.88</v>
      </c>
      <c r="L523" s="38">
        <f t="shared" ca="1" si="26"/>
        <v>90954.680000005756</v>
      </c>
      <c r="M523" s="38">
        <f t="shared" ref="M523:M585" ca="1" si="27">(L523+L524)/2</f>
        <v>90230.539999990026</v>
      </c>
      <c r="N523" s="39">
        <f t="shared" ref="N523:N585" ca="1" si="28">VLOOKUP(I523,$P$10:$Q$21,2,FALSE)*M523/1000</f>
        <v>21.655329599997604</v>
      </c>
      <c r="P523" s="55">
        <v>3617.5</v>
      </c>
      <c r="Q523" s="55">
        <v>104611.250000051</v>
      </c>
    </row>
    <row r="524" spans="8:17" x14ac:dyDescent="0.3">
      <c r="H524" s="45">
        <v>1</v>
      </c>
      <c r="I524" s="55" t="s">
        <v>179</v>
      </c>
      <c r="J524" s="25">
        <v>2013</v>
      </c>
      <c r="K524" s="55">
        <v>3587.9</v>
      </c>
      <c r="L524" s="38">
        <f t="shared" ca="1" si="26"/>
        <v>89506.399999974295</v>
      </c>
      <c r="M524" s="38">
        <f t="shared" ca="1" si="27"/>
        <v>88663.190000038943</v>
      </c>
      <c r="N524" s="39">
        <f t="shared" ca="1" si="28"/>
        <v>23.052429400010126</v>
      </c>
      <c r="P524" s="55">
        <v>3618</v>
      </c>
      <c r="Q524" s="55">
        <v>104874.800000021</v>
      </c>
    </row>
    <row r="525" spans="8:17" x14ac:dyDescent="0.3">
      <c r="H525" s="45">
        <v>1</v>
      </c>
      <c r="I525" s="55" t="s">
        <v>180</v>
      </c>
      <c r="J525" s="25">
        <v>2013</v>
      </c>
      <c r="K525" s="55">
        <v>3584.43</v>
      </c>
      <c r="L525" s="38">
        <f t="shared" ca="1" si="26"/>
        <v>87819.980000103591</v>
      </c>
      <c r="M525" s="38">
        <f t="shared" ca="1" si="27"/>
        <v>86426.273500058101</v>
      </c>
      <c r="N525" s="39">
        <f t="shared" ca="1" si="28"/>
        <v>21.606568375014525</v>
      </c>
      <c r="P525" s="55">
        <v>3618.5</v>
      </c>
      <c r="Q525" s="55">
        <v>105138.34999998999</v>
      </c>
    </row>
    <row r="526" spans="8:17" x14ac:dyDescent="0.3">
      <c r="H526" s="45">
        <v>1</v>
      </c>
      <c r="I526" s="55" t="s">
        <v>170</v>
      </c>
      <c r="J526" s="25">
        <v>2014</v>
      </c>
      <c r="K526" s="55">
        <v>3578.69</v>
      </c>
      <c r="L526" s="38">
        <f t="shared" ca="1" si="26"/>
        <v>85032.567000012612</v>
      </c>
      <c r="M526" s="38">
        <f t="shared" ca="1" si="27"/>
        <v>84272.216000049259</v>
      </c>
      <c r="N526" s="39">
        <f t="shared" ca="1" si="28"/>
        <v>13.483554560007882</v>
      </c>
      <c r="P526" s="55">
        <v>3619</v>
      </c>
      <c r="Q526" s="55">
        <v>105401.89999996001</v>
      </c>
    </row>
    <row r="527" spans="8:17" x14ac:dyDescent="0.3">
      <c r="H527" s="45">
        <v>1</v>
      </c>
      <c r="I527" s="55" t="s">
        <v>171</v>
      </c>
      <c r="J527" s="25">
        <v>2014</v>
      </c>
      <c r="K527" s="55">
        <v>3575.55</v>
      </c>
      <c r="L527" s="38">
        <f t="shared" ca="1" si="26"/>
        <v>83511.865000085905</v>
      </c>
      <c r="M527" s="38">
        <f t="shared" ca="1" si="27"/>
        <v>83320.566500036744</v>
      </c>
      <c r="N527" s="39">
        <f t="shared" ca="1" si="28"/>
        <v>5.832439655002573</v>
      </c>
      <c r="P527" s="55">
        <v>3619.5</v>
      </c>
      <c r="Q527" s="55">
        <v>105665.449999929</v>
      </c>
    </row>
    <row r="528" spans="8:17" x14ac:dyDescent="0.3">
      <c r="H528" s="45">
        <v>1</v>
      </c>
      <c r="I528" s="55" t="s">
        <v>172</v>
      </c>
      <c r="J528" s="25">
        <v>2014</v>
      </c>
      <c r="K528" s="55">
        <v>3574.76</v>
      </c>
      <c r="L528" s="38">
        <f t="shared" ca="1" si="26"/>
        <v>83129.267999987584</v>
      </c>
      <c r="M528" s="38">
        <f t="shared" ca="1" si="27"/>
        <v>83807.287999958848</v>
      </c>
      <c r="N528" s="39">
        <f t="shared" ca="1" si="28"/>
        <v>19.275676239990535</v>
      </c>
      <c r="P528" s="55">
        <v>3620</v>
      </c>
      <c r="Q528" s="55">
        <v>105928.999999899</v>
      </c>
    </row>
    <row r="529" spans="8:17" x14ac:dyDescent="0.3">
      <c r="H529" s="45">
        <v>1</v>
      </c>
      <c r="I529" s="55" t="s">
        <v>173</v>
      </c>
      <c r="J529" s="25">
        <v>2014</v>
      </c>
      <c r="K529" s="55">
        <v>3577.56</v>
      </c>
      <c r="L529" s="38">
        <f t="shared" ca="1" si="26"/>
        <v>84485.307999930112</v>
      </c>
      <c r="M529" s="38">
        <f t="shared" ca="1" si="27"/>
        <v>87355.493999959202</v>
      </c>
      <c r="N529" s="39">
        <f t="shared" ca="1" si="28"/>
        <v>28.827313019986537</v>
      </c>
      <c r="P529" s="55">
        <v>3620.5</v>
      </c>
      <c r="Q529" s="55">
        <v>106232.119999958</v>
      </c>
    </row>
    <row r="530" spans="8:17" x14ac:dyDescent="0.3">
      <c r="H530" s="45">
        <v>1</v>
      </c>
      <c r="I530" s="55" t="s">
        <v>164</v>
      </c>
      <c r="J530" s="25">
        <v>2014</v>
      </c>
      <c r="K530" s="55">
        <v>3589.38</v>
      </c>
      <c r="L530" s="38">
        <f t="shared" ca="1" si="26"/>
        <v>90225.679999988293</v>
      </c>
      <c r="M530" s="38">
        <f t="shared" ca="1" si="27"/>
        <v>95228.364500026335</v>
      </c>
      <c r="N530" s="39">
        <f t="shared" ca="1" si="28"/>
        <v>36.186778510010008</v>
      </c>
      <c r="P530" s="55">
        <v>3621</v>
      </c>
      <c r="Q530" s="55">
        <v>106535.249999879</v>
      </c>
    </row>
    <row r="531" spans="8:17" x14ac:dyDescent="0.3">
      <c r="H531" s="45">
        <v>1</v>
      </c>
      <c r="I531" s="55" t="s">
        <v>174</v>
      </c>
      <c r="J531" s="25">
        <v>2014</v>
      </c>
      <c r="K531" s="55">
        <v>3609.19</v>
      </c>
      <c r="L531" s="38">
        <f t="shared" ca="1" si="26"/>
        <v>100231.04900006438</v>
      </c>
      <c r="M531" s="38">
        <f t="shared" ca="1" si="27"/>
        <v>99930.601999987965</v>
      </c>
      <c r="N531" s="39">
        <f t="shared" ca="1" si="28"/>
        <v>52.963219059993619</v>
      </c>
      <c r="P531" s="55">
        <v>3621.5</v>
      </c>
      <c r="Q531" s="55">
        <v>106838.36999993899</v>
      </c>
    </row>
    <row r="532" spans="8:17" x14ac:dyDescent="0.3">
      <c r="H532" s="45">
        <v>1</v>
      </c>
      <c r="I532" s="55" t="s">
        <v>175</v>
      </c>
      <c r="J532" s="25">
        <v>2014</v>
      </c>
      <c r="K532" s="55">
        <v>3608.05</v>
      </c>
      <c r="L532" s="38">
        <f t="shared" ca="1" si="26"/>
        <v>99630.154999911552</v>
      </c>
      <c r="M532" s="38">
        <f t="shared" ca="1" si="27"/>
        <v>99042.438499967218</v>
      </c>
      <c r="N532" s="39">
        <f t="shared" ca="1" si="28"/>
        <v>52.492492404982627</v>
      </c>
      <c r="P532" s="55">
        <v>3622</v>
      </c>
      <c r="Q532" s="55">
        <v>107141.500000106</v>
      </c>
    </row>
    <row r="533" spans="8:17" x14ac:dyDescent="0.3">
      <c r="H533" s="45">
        <v>1</v>
      </c>
      <c r="I533" s="55" t="s">
        <v>176</v>
      </c>
      <c r="J533" s="25">
        <v>2014</v>
      </c>
      <c r="K533" s="55">
        <v>3605.82</v>
      </c>
      <c r="L533" s="38">
        <f t="shared" ca="1" si="26"/>
        <v>98454.722000022884</v>
      </c>
      <c r="M533" s="38">
        <f t="shared" ca="1" si="27"/>
        <v>98378.292500031763</v>
      </c>
      <c r="N533" s="39">
        <f t="shared" ca="1" si="28"/>
        <v>60.994541350019695</v>
      </c>
      <c r="P533" s="55">
        <v>3622.5</v>
      </c>
      <c r="Q533" s="55">
        <v>107444.619999919</v>
      </c>
    </row>
    <row r="534" spans="8:17" x14ac:dyDescent="0.3">
      <c r="H534" s="45">
        <v>1</v>
      </c>
      <c r="I534" s="55" t="s">
        <v>177</v>
      </c>
      <c r="J534" s="25">
        <v>2014</v>
      </c>
      <c r="K534" s="55">
        <v>3605.53</v>
      </c>
      <c r="L534" s="38">
        <f t="shared" ca="1" si="26"/>
        <v>98301.863000040641</v>
      </c>
      <c r="M534" s="38">
        <f t="shared" ca="1" si="27"/>
        <v>98312.405000039376</v>
      </c>
      <c r="N534" s="39">
        <f t="shared" ca="1" si="28"/>
        <v>47.189954400018898</v>
      </c>
      <c r="P534" s="55">
        <v>3623</v>
      </c>
      <c r="Q534" s="55">
        <v>107747.750000086</v>
      </c>
    </row>
    <row r="535" spans="8:17" x14ac:dyDescent="0.3">
      <c r="H535" s="45">
        <v>1</v>
      </c>
      <c r="I535" s="55" t="s">
        <v>178</v>
      </c>
      <c r="J535" s="25">
        <v>2014</v>
      </c>
      <c r="K535" s="55">
        <v>3605.57</v>
      </c>
      <c r="L535" s="38">
        <f t="shared" ca="1" si="26"/>
        <v>98322.947000038112</v>
      </c>
      <c r="M535" s="38">
        <f t="shared" ca="1" si="27"/>
        <v>97347.812000027508</v>
      </c>
      <c r="N535" s="39">
        <f t="shared" ca="1" si="28"/>
        <v>23.363474880006599</v>
      </c>
      <c r="P535" s="55">
        <v>3623.5</v>
      </c>
      <c r="Q535" s="55">
        <v>108050.86999989901</v>
      </c>
    </row>
    <row r="536" spans="8:17" x14ac:dyDescent="0.3">
      <c r="H536" s="45">
        <v>1</v>
      </c>
      <c r="I536" s="55" t="s">
        <v>179</v>
      </c>
      <c r="J536" s="25">
        <v>2014</v>
      </c>
      <c r="K536" s="55">
        <v>3601.87</v>
      </c>
      <c r="L536" s="38">
        <f t="shared" ca="1" si="26"/>
        <v>96372.677000016905</v>
      </c>
      <c r="M536" s="38">
        <f t="shared" ca="1" si="27"/>
        <v>95333.088499999256</v>
      </c>
      <c r="N536" s="39">
        <f t="shared" ca="1" si="28"/>
        <v>24.786603009999805</v>
      </c>
      <c r="P536" s="55">
        <v>3624</v>
      </c>
      <c r="Q536" s="55">
        <v>108354.000000067</v>
      </c>
    </row>
    <row r="537" spans="8:17" x14ac:dyDescent="0.3">
      <c r="H537" s="45">
        <v>1</v>
      </c>
      <c r="I537" s="55" t="s">
        <v>180</v>
      </c>
      <c r="J537" s="25">
        <v>2014</v>
      </c>
      <c r="K537" s="55">
        <v>3597.75</v>
      </c>
      <c r="L537" s="38">
        <f t="shared" ca="1" si="26"/>
        <v>94293.499999981606</v>
      </c>
      <c r="M537" s="38">
        <f t="shared" ca="1" si="27"/>
        <v>93277.759999983711</v>
      </c>
      <c r="N537" s="39">
        <f t="shared" ca="1" si="28"/>
        <v>23.319439999995929</v>
      </c>
      <c r="P537" s="55">
        <v>3624.5</v>
      </c>
      <c r="Q537" s="55">
        <v>108657.119999879</v>
      </c>
    </row>
    <row r="538" spans="8:17" x14ac:dyDescent="0.3">
      <c r="H538" s="45">
        <v>1</v>
      </c>
      <c r="I538" s="55" t="s">
        <v>170</v>
      </c>
      <c r="J538" s="25">
        <v>2015</v>
      </c>
      <c r="K538" s="55">
        <v>3593.57</v>
      </c>
      <c r="L538" s="38">
        <f t="shared" ca="1" si="26"/>
        <v>92262.019999985816</v>
      </c>
      <c r="M538" s="38">
        <f t="shared" ca="1" si="27"/>
        <v>91936.399999991176</v>
      </c>
      <c r="N538" s="39">
        <f t="shared" ca="1" si="28"/>
        <v>14.709823999998589</v>
      </c>
      <c r="P538" s="55">
        <v>3625</v>
      </c>
      <c r="Q538" s="55">
        <v>108960.250000047</v>
      </c>
    </row>
    <row r="539" spans="8:17" x14ac:dyDescent="0.3">
      <c r="H539" s="45">
        <v>1</v>
      </c>
      <c r="I539" s="55" t="s">
        <v>171</v>
      </c>
      <c r="J539" s="25">
        <v>2015</v>
      </c>
      <c r="K539" s="55">
        <v>3592.23</v>
      </c>
      <c r="L539" s="38">
        <f t="shared" ca="1" si="26"/>
        <v>91610.779999996535</v>
      </c>
      <c r="M539" s="38">
        <f t="shared" ca="1" si="27"/>
        <v>91316.750000013388</v>
      </c>
      <c r="N539" s="39">
        <f t="shared" ca="1" si="28"/>
        <v>6.3921725000009371</v>
      </c>
      <c r="P539" s="55">
        <v>3625.5</v>
      </c>
      <c r="Q539" s="55">
        <v>109263.370000107</v>
      </c>
    </row>
    <row r="540" spans="8:17" x14ac:dyDescent="0.3">
      <c r="H540" s="45">
        <v>1</v>
      </c>
      <c r="I540" s="55" t="s">
        <v>172</v>
      </c>
      <c r="J540" s="25">
        <v>2015</v>
      </c>
      <c r="K540" s="55">
        <v>3591.02</v>
      </c>
      <c r="L540" s="38">
        <f t="shared" ca="1" si="26"/>
        <v>91022.72000003024</v>
      </c>
      <c r="M540" s="38">
        <f t="shared" ca="1" si="27"/>
        <v>90818.600000035251</v>
      </c>
      <c r="N540" s="39">
        <f t="shared" ca="1" si="28"/>
        <v>20.888278000008107</v>
      </c>
      <c r="P540" s="55">
        <v>3626</v>
      </c>
      <c r="Q540" s="55">
        <v>109566.50000002699</v>
      </c>
    </row>
    <row r="541" spans="8:17" x14ac:dyDescent="0.3">
      <c r="H541" s="45">
        <v>1</v>
      </c>
      <c r="I541" s="55" t="s">
        <v>173</v>
      </c>
      <c r="J541" s="25">
        <v>2015</v>
      </c>
      <c r="K541" s="55">
        <v>3590.18</v>
      </c>
      <c r="L541" s="38">
        <f t="shared" ca="1" si="26"/>
        <v>90614.480000040261</v>
      </c>
      <c r="M541" s="38">
        <f t="shared" ca="1" si="27"/>
        <v>92337.350000025355</v>
      </c>
      <c r="N541" s="39">
        <f t="shared" ca="1" si="28"/>
        <v>30.471325500008369</v>
      </c>
      <c r="P541" s="55">
        <v>3626.5</v>
      </c>
      <c r="Q541" s="55">
        <v>109869.620000087</v>
      </c>
    </row>
    <row r="542" spans="8:17" x14ac:dyDescent="0.3">
      <c r="H542" s="45">
        <v>1</v>
      </c>
      <c r="I542" s="55" t="s">
        <v>164</v>
      </c>
      <c r="J542" s="25">
        <v>2015</v>
      </c>
      <c r="K542" s="55">
        <v>3597.27</v>
      </c>
      <c r="L542" s="38">
        <f t="shared" ca="1" si="26"/>
        <v>94060.220000010449</v>
      </c>
      <c r="M542" s="38">
        <f t="shared" ca="1" si="27"/>
        <v>98292.077000028105</v>
      </c>
      <c r="N542" s="39">
        <f t="shared" ca="1" si="28"/>
        <v>37.350989260010685</v>
      </c>
      <c r="P542" s="55">
        <v>3627</v>
      </c>
      <c r="Q542" s="55">
        <v>110172.750000007</v>
      </c>
    </row>
    <row r="543" spans="8:17" x14ac:dyDescent="0.3">
      <c r="H543" s="45">
        <v>1</v>
      </c>
      <c r="I543" s="55" t="s">
        <v>174</v>
      </c>
      <c r="J543" s="25">
        <v>2015</v>
      </c>
      <c r="K543" s="55">
        <v>3613.54</v>
      </c>
      <c r="L543" s="38">
        <f t="shared" ca="1" si="26"/>
        <v>102523.93400004576</v>
      </c>
      <c r="M543" s="38">
        <f t="shared" ca="1" si="27"/>
        <v>102281.46800007368</v>
      </c>
      <c r="N543" s="39">
        <f t="shared" ca="1" si="28"/>
        <v>54.209178040039056</v>
      </c>
      <c r="P543" s="55">
        <v>3627.5</v>
      </c>
      <c r="Q543" s="55">
        <v>110475.87000006701</v>
      </c>
    </row>
    <row r="544" spans="8:17" x14ac:dyDescent="0.3">
      <c r="H544" s="45">
        <v>1</v>
      </c>
      <c r="I544" s="55" t="s">
        <v>175</v>
      </c>
      <c r="J544" s="25">
        <v>2015</v>
      </c>
      <c r="K544" s="55">
        <v>3612.62</v>
      </c>
      <c r="L544" s="38">
        <f t="shared" ca="1" si="26"/>
        <v>102039.00200010161</v>
      </c>
      <c r="M544" s="38">
        <f t="shared" ca="1" si="27"/>
        <v>101103.39950008679</v>
      </c>
      <c r="N544" s="39">
        <f t="shared" ca="1" si="28"/>
        <v>53.584801735046</v>
      </c>
      <c r="P544" s="55">
        <v>3628</v>
      </c>
      <c r="Q544" s="55">
        <v>110778.99999998799</v>
      </c>
    </row>
    <row r="545" spans="8:17" x14ac:dyDescent="0.3">
      <c r="H545" s="45">
        <v>1</v>
      </c>
      <c r="I545" s="55" t="s">
        <v>176</v>
      </c>
      <c r="J545" s="25">
        <v>2015</v>
      </c>
      <c r="K545" s="55">
        <v>3609.07</v>
      </c>
      <c r="L545" s="38">
        <f t="shared" ca="1" si="26"/>
        <v>100167.79700007197</v>
      </c>
      <c r="M545" s="38">
        <f t="shared" ca="1" si="27"/>
        <v>99361.334000041825</v>
      </c>
      <c r="N545" s="39">
        <f t="shared" ca="1" si="28"/>
        <v>61.604027080025929</v>
      </c>
      <c r="P545" s="55">
        <v>3628.5</v>
      </c>
      <c r="Q545" s="55">
        <v>111082.120000047</v>
      </c>
    </row>
    <row r="546" spans="8:17" x14ac:dyDescent="0.3">
      <c r="H546" s="45">
        <v>1</v>
      </c>
      <c r="I546" s="55" t="s">
        <v>177</v>
      </c>
      <c r="J546" s="25">
        <v>2015</v>
      </c>
      <c r="K546" s="55">
        <v>3606.01</v>
      </c>
      <c r="L546" s="38">
        <f t="shared" ca="1" si="26"/>
        <v>98554.871000011684</v>
      </c>
      <c r="M546" s="38">
        <f t="shared" ca="1" si="27"/>
        <v>98668.197499998379</v>
      </c>
      <c r="N546" s="39">
        <f t="shared" ca="1" si="28"/>
        <v>47.360734799999221</v>
      </c>
      <c r="P546" s="55">
        <v>3629</v>
      </c>
      <c r="Q546" s="55">
        <v>111385.249999968</v>
      </c>
    </row>
    <row r="547" spans="8:17" x14ac:dyDescent="0.3">
      <c r="H547" s="45">
        <v>1</v>
      </c>
      <c r="I547" s="55" t="s">
        <v>178</v>
      </c>
      <c r="J547" s="25">
        <v>2015</v>
      </c>
      <c r="K547" s="55">
        <v>3606.44</v>
      </c>
      <c r="L547" s="38">
        <f t="shared" ca="1" si="26"/>
        <v>98781.523999985075</v>
      </c>
      <c r="M547" s="38">
        <f t="shared" ca="1" si="27"/>
        <v>98525.880500014639</v>
      </c>
      <c r="N547" s="39">
        <f t="shared" ca="1" si="28"/>
        <v>23.646211320003513</v>
      </c>
      <c r="P547" s="55">
        <v>3629.5</v>
      </c>
      <c r="Q547" s="55">
        <v>111688.37000002799</v>
      </c>
    </row>
    <row r="548" spans="8:17" x14ac:dyDescent="0.3">
      <c r="H548" s="45">
        <v>1</v>
      </c>
      <c r="I548" s="55" t="s">
        <v>179</v>
      </c>
      <c r="J548" s="25">
        <v>2015</v>
      </c>
      <c r="K548" s="55">
        <v>3605.47</v>
      </c>
      <c r="L548" s="38">
        <f t="shared" ca="1" si="26"/>
        <v>98270.237000044202</v>
      </c>
      <c r="M548" s="38">
        <f t="shared" ca="1" si="27"/>
        <v>97039.45850006328</v>
      </c>
      <c r="N548" s="39">
        <f t="shared" ca="1" si="28"/>
        <v>25.230259210016456</v>
      </c>
      <c r="P548" s="55">
        <v>3630</v>
      </c>
      <c r="Q548" s="55">
        <v>111991.49999994801</v>
      </c>
    </row>
    <row r="549" spans="8:17" x14ac:dyDescent="0.3">
      <c r="H549" s="45">
        <v>1</v>
      </c>
      <c r="I549" s="55" t="s">
        <v>180</v>
      </c>
      <c r="J549" s="25">
        <v>2015</v>
      </c>
      <c r="K549" s="55">
        <v>3600.8</v>
      </c>
      <c r="L549" s="38">
        <f t="shared" ca="1" si="26"/>
        <v>95808.680000082357</v>
      </c>
      <c r="M549" s="38">
        <f t="shared" ca="1" si="27"/>
        <v>94766.780000052182</v>
      </c>
      <c r="N549" s="39">
        <f t="shared" ca="1" si="28"/>
        <v>23.691695000013045</v>
      </c>
      <c r="P549" s="55">
        <v>3630.5</v>
      </c>
      <c r="Q549" s="55">
        <v>112294.620000008</v>
      </c>
    </row>
    <row r="550" spans="8:17" x14ac:dyDescent="0.3">
      <c r="H550" s="45">
        <v>1</v>
      </c>
      <c r="I550" s="55" t="s">
        <v>170</v>
      </c>
      <c r="J550" s="25">
        <v>2016</v>
      </c>
      <c r="K550" s="55">
        <v>3596.58</v>
      </c>
      <c r="L550" s="38">
        <f t="shared" ca="1" si="26"/>
        <v>93724.880000022007</v>
      </c>
      <c r="M550" s="38">
        <f t="shared" ca="1" si="27"/>
        <v>93197.569999976549</v>
      </c>
      <c r="N550" s="39">
        <f t="shared" ca="1" si="28"/>
        <v>14.911611199996248</v>
      </c>
      <c r="P550" s="55">
        <v>3631</v>
      </c>
      <c r="Q550" s="55">
        <v>112597.749999928</v>
      </c>
    </row>
    <row r="551" spans="8:17" x14ac:dyDescent="0.3">
      <c r="H551" s="45">
        <v>1</v>
      </c>
      <c r="I551" s="55" t="s">
        <v>171</v>
      </c>
      <c r="J551" s="25">
        <v>2016</v>
      </c>
      <c r="K551" s="55">
        <v>3594.41</v>
      </c>
      <c r="L551" s="38">
        <f t="shared" ca="1" si="26"/>
        <v>92670.259999931091</v>
      </c>
      <c r="M551" s="38">
        <f t="shared" ca="1" si="27"/>
        <v>92128.369999959366</v>
      </c>
      <c r="N551" s="39">
        <f t="shared" ca="1" si="28"/>
        <v>6.4489858999971563</v>
      </c>
      <c r="P551" s="55">
        <v>3631.5</v>
      </c>
      <c r="Q551" s="55">
        <v>112900.869999988</v>
      </c>
    </row>
    <row r="552" spans="8:17" x14ac:dyDescent="0.3">
      <c r="H552" s="45">
        <v>1</v>
      </c>
      <c r="I552" s="55" t="s">
        <v>172</v>
      </c>
      <c r="J552" s="25">
        <v>2016</v>
      </c>
      <c r="K552" s="55">
        <v>3592.18</v>
      </c>
      <c r="L552" s="38">
        <f t="shared" ca="1" si="26"/>
        <v>91586.479999987641</v>
      </c>
      <c r="M552" s="38">
        <f t="shared" ca="1" si="27"/>
        <v>91571.899999982328</v>
      </c>
      <c r="N552" s="39">
        <f t="shared" ca="1" si="28"/>
        <v>21.061536999995937</v>
      </c>
      <c r="P552" s="55">
        <v>3632</v>
      </c>
      <c r="Q552" s="55">
        <v>113203.99999990901</v>
      </c>
    </row>
    <row r="553" spans="8:17" x14ac:dyDescent="0.3">
      <c r="H553" s="45">
        <v>1</v>
      </c>
      <c r="I553" s="55" t="s">
        <v>173</v>
      </c>
      <c r="J553" s="25">
        <v>2016</v>
      </c>
      <c r="K553" s="55">
        <v>3592.12</v>
      </c>
      <c r="L553" s="38">
        <f t="shared" ca="1" si="26"/>
        <v>91557.319999977015</v>
      </c>
      <c r="M553" s="38">
        <f t="shared" ca="1" si="27"/>
        <v>94492.098499935935</v>
      </c>
      <c r="N553" s="39">
        <f t="shared" ca="1" si="28"/>
        <v>31.182392504978861</v>
      </c>
      <c r="P553" s="55">
        <v>3632.5</v>
      </c>
      <c r="Q553" s="55">
        <v>113507.119999968</v>
      </c>
    </row>
    <row r="554" spans="8:17" x14ac:dyDescent="0.3">
      <c r="H554" s="45">
        <v>1</v>
      </c>
      <c r="I554" s="55" t="s">
        <v>164</v>
      </c>
      <c r="J554" s="25">
        <v>2016</v>
      </c>
      <c r="K554" s="55">
        <v>3603.87</v>
      </c>
      <c r="L554" s="38">
        <f t="shared" ca="1" si="26"/>
        <v>97426.876999894856</v>
      </c>
      <c r="M554" s="38">
        <f t="shared" ca="1" si="27"/>
        <v>101680.96969989757</v>
      </c>
      <c r="N554" s="39">
        <f t="shared" ca="1" si="28"/>
        <v>38.638768485961073</v>
      </c>
      <c r="P554" s="55">
        <v>3633</v>
      </c>
      <c r="Q554" s="55">
        <v>113810.249999889</v>
      </c>
    </row>
    <row r="555" spans="8:17" x14ac:dyDescent="0.3">
      <c r="H555" s="45">
        <v>1</v>
      </c>
      <c r="I555" s="55" t="s">
        <v>174</v>
      </c>
      <c r="J555" s="25">
        <v>2016</v>
      </c>
      <c r="K555" s="55">
        <v>3620.01</v>
      </c>
      <c r="L555" s="38">
        <f t="shared" ca="1" si="26"/>
        <v>105935.06239990029</v>
      </c>
      <c r="M555" s="38">
        <f t="shared" ca="1" si="27"/>
        <v>105462.9121999538</v>
      </c>
      <c r="N555" s="39">
        <f t="shared" ca="1" si="28"/>
        <v>55.895343465975522</v>
      </c>
      <c r="P555" s="55">
        <v>3633.5</v>
      </c>
      <c r="Q555" s="55">
        <v>114113.36999994901</v>
      </c>
    </row>
    <row r="556" spans="8:17" x14ac:dyDescent="0.3">
      <c r="H556" s="45">
        <v>1</v>
      </c>
      <c r="I556" s="55" t="s">
        <v>175</v>
      </c>
      <c r="J556" s="25">
        <v>2016</v>
      </c>
      <c r="K556" s="55">
        <v>3618.22</v>
      </c>
      <c r="L556" s="38">
        <f t="shared" ca="1" si="26"/>
        <v>104990.76200000732</v>
      </c>
      <c r="M556" s="38">
        <f t="shared" ca="1" si="27"/>
        <v>103759.98350002628</v>
      </c>
      <c r="N556" s="39">
        <f t="shared" ca="1" si="28"/>
        <v>54.992791255013927</v>
      </c>
      <c r="P556" s="55">
        <v>3634</v>
      </c>
      <c r="Q556" s="55">
        <v>114416.50000011599</v>
      </c>
    </row>
    <row r="557" spans="8:17" x14ac:dyDescent="0.3">
      <c r="H557" s="45">
        <v>1</v>
      </c>
      <c r="I557" s="55" t="s">
        <v>176</v>
      </c>
      <c r="J557" s="25">
        <v>2016</v>
      </c>
      <c r="K557" s="55">
        <v>3613.55</v>
      </c>
      <c r="L557" s="38">
        <f t="shared" ca="1" si="26"/>
        <v>102529.20500004524</v>
      </c>
      <c r="M557" s="38">
        <f t="shared" ca="1" si="27"/>
        <v>101838.70400000166</v>
      </c>
      <c r="N557" s="39">
        <f t="shared" ca="1" si="28"/>
        <v>63.139996480001031</v>
      </c>
      <c r="P557" s="55">
        <v>3634.5</v>
      </c>
      <c r="Q557" s="55">
        <v>114719.619999929</v>
      </c>
    </row>
    <row r="558" spans="8:17" x14ac:dyDescent="0.3">
      <c r="H558" s="45">
        <v>1</v>
      </c>
      <c r="I558" s="55" t="s">
        <v>177</v>
      </c>
      <c r="J558" s="25">
        <v>2016</v>
      </c>
      <c r="K558" s="55">
        <v>3610.93</v>
      </c>
      <c r="L558" s="38">
        <f t="shared" ca="1" si="26"/>
        <v>101148.20299995807</v>
      </c>
      <c r="M558" s="38">
        <f t="shared" ca="1" si="27"/>
        <v>100766.05550000223</v>
      </c>
      <c r="N558" s="39">
        <f t="shared" ca="1" si="28"/>
        <v>48.367706640001067</v>
      </c>
      <c r="P558" s="55">
        <v>3635</v>
      </c>
      <c r="Q558" s="55">
        <v>115022.750000096</v>
      </c>
    </row>
    <row r="559" spans="8:17" x14ac:dyDescent="0.3">
      <c r="H559" s="45">
        <v>1</v>
      </c>
      <c r="I559" s="55" t="s">
        <v>178</v>
      </c>
      <c r="J559" s="25">
        <v>2016</v>
      </c>
      <c r="K559" s="55">
        <v>3609.48</v>
      </c>
      <c r="L559" s="38">
        <f t="shared" ca="1" si="26"/>
        <v>100383.90800004639</v>
      </c>
      <c r="M559" s="38">
        <f t="shared" ca="1" si="27"/>
        <v>99416.679500034894</v>
      </c>
      <c r="N559" s="39">
        <f t="shared" ca="1" si="28"/>
        <v>23.860003080008372</v>
      </c>
      <c r="P559" s="55">
        <v>3635.5</v>
      </c>
      <c r="Q559" s="55">
        <v>115325.869999909</v>
      </c>
    </row>
    <row r="560" spans="8:17" x14ac:dyDescent="0.3">
      <c r="H560" s="45">
        <v>1</v>
      </c>
      <c r="I560" s="55" t="s">
        <v>179</v>
      </c>
      <c r="J560" s="25">
        <v>2016</v>
      </c>
      <c r="K560" s="55">
        <v>3605.81</v>
      </c>
      <c r="L560" s="38">
        <f t="shared" ca="1" si="26"/>
        <v>98449.4510000234</v>
      </c>
      <c r="M560" s="38">
        <f t="shared" ca="1" si="27"/>
        <v>97047.365000059712</v>
      </c>
      <c r="N560" s="39">
        <f t="shared" ca="1" si="28"/>
        <v>25.232314900015524</v>
      </c>
      <c r="P560" s="55">
        <v>3636</v>
      </c>
      <c r="Q560" s="55">
        <v>115629.00000007699</v>
      </c>
    </row>
    <row r="561" spans="8:17" x14ac:dyDescent="0.3">
      <c r="H561" s="45">
        <v>1</v>
      </c>
      <c r="I561" s="55" t="s">
        <v>180</v>
      </c>
      <c r="J561" s="25">
        <v>2016</v>
      </c>
      <c r="K561" s="55">
        <v>3600.49</v>
      </c>
      <c r="L561" s="38">
        <f t="shared" ca="1" si="26"/>
        <v>95645.279000096023</v>
      </c>
      <c r="M561" s="38">
        <f t="shared" ca="1" si="27"/>
        <v>94510.119500030414</v>
      </c>
      <c r="N561" s="39">
        <f t="shared" ca="1" si="28"/>
        <v>23.627529875007603</v>
      </c>
      <c r="P561" s="55">
        <v>3636.5</v>
      </c>
      <c r="Q561" s="55">
        <v>115932.11999988899</v>
      </c>
    </row>
    <row r="562" spans="8:17" x14ac:dyDescent="0.3">
      <c r="H562" s="45">
        <v>1</v>
      </c>
      <c r="I562" s="55" t="s">
        <v>170</v>
      </c>
      <c r="J562" s="25">
        <v>2017</v>
      </c>
      <c r="K562" s="55">
        <v>3595.86</v>
      </c>
      <c r="L562" s="38">
        <f t="shared" ca="1" si="26"/>
        <v>93374.959999964805</v>
      </c>
      <c r="M562" s="38">
        <f t="shared" ca="1" si="27"/>
        <v>93003.169999960694</v>
      </c>
      <c r="N562" s="39">
        <f t="shared" ca="1" si="28"/>
        <v>14.880507199993712</v>
      </c>
      <c r="P562" s="55">
        <v>3637</v>
      </c>
      <c r="Q562" s="55">
        <v>116235.250000057</v>
      </c>
    </row>
    <row r="563" spans="8:17" x14ac:dyDescent="0.3">
      <c r="H563" s="45">
        <v>1</v>
      </c>
      <c r="I563" s="55" t="s">
        <v>171</v>
      </c>
      <c r="J563" s="25">
        <v>2017</v>
      </c>
      <c r="K563" s="55">
        <v>3594.33</v>
      </c>
      <c r="L563" s="38">
        <f t="shared" ca="1" si="26"/>
        <v>92631.379999956582</v>
      </c>
      <c r="M563" s="38">
        <f t="shared" ca="1" si="27"/>
        <v>93015.319999952684</v>
      </c>
      <c r="N563" s="39">
        <f t="shared" ca="1" si="28"/>
        <v>6.5110723999966886</v>
      </c>
      <c r="P563" s="55">
        <v>3637.5</v>
      </c>
      <c r="Q563" s="55">
        <v>116538.37000011699</v>
      </c>
    </row>
    <row r="564" spans="8:17" x14ac:dyDescent="0.3">
      <c r="H564" s="45">
        <v>1</v>
      </c>
      <c r="I564" s="55" t="s">
        <v>172</v>
      </c>
      <c r="J564" s="25">
        <v>2017</v>
      </c>
      <c r="K564" s="55">
        <v>3595.91</v>
      </c>
      <c r="L564" s="38">
        <f t="shared" ca="1" si="26"/>
        <v>93399.259999948787</v>
      </c>
      <c r="M564" s="38">
        <f t="shared" ca="1" si="27"/>
        <v>95484.226999948034</v>
      </c>
      <c r="N564" s="39">
        <f t="shared" ca="1" si="28"/>
        <v>21.961372209988049</v>
      </c>
      <c r="P564" s="55">
        <v>3638</v>
      </c>
      <c r="Q564" s="55">
        <v>116841.50000003701</v>
      </c>
    </row>
    <row r="565" spans="8:17" x14ac:dyDescent="0.3">
      <c r="H565" s="45">
        <v>1</v>
      </c>
      <c r="I565" s="55" t="s">
        <v>173</v>
      </c>
      <c r="J565" s="25">
        <v>2017</v>
      </c>
      <c r="K565" s="55">
        <v>3604.14</v>
      </c>
      <c r="L565" s="38">
        <f t="shared" ca="1" si="26"/>
        <v>97569.193999947282</v>
      </c>
      <c r="M565" s="38">
        <f t="shared" ca="1" si="27"/>
        <v>101509.26649995078</v>
      </c>
      <c r="N565" s="39">
        <f t="shared" ca="1" si="28"/>
        <v>33.498057944983763</v>
      </c>
      <c r="P565" s="55">
        <v>3638.5</v>
      </c>
      <c r="Q565" s="55">
        <v>117144.620000097</v>
      </c>
    </row>
    <row r="566" spans="8:17" x14ac:dyDescent="0.3">
      <c r="H566" s="45">
        <v>1</v>
      </c>
      <c r="I566" s="55" t="s">
        <v>164</v>
      </c>
      <c r="J566" s="25">
        <v>2017</v>
      </c>
      <c r="K566" s="55">
        <v>3619.09</v>
      </c>
      <c r="L566" s="38">
        <f t="shared" ca="1" si="26"/>
        <v>105449.33899995429</v>
      </c>
      <c r="M566" s="38">
        <f t="shared" ca="1" si="27"/>
        <v>110202.7002000066</v>
      </c>
      <c r="N566" s="39">
        <f t="shared" ca="1" si="28"/>
        <v>41.877026076002508</v>
      </c>
      <c r="P566" s="55">
        <v>3639</v>
      </c>
      <c r="Q566" s="55">
        <v>117447.750000017</v>
      </c>
    </row>
    <row r="567" spans="8:17" x14ac:dyDescent="0.3">
      <c r="H567" s="45">
        <v>1</v>
      </c>
      <c r="I567" s="55" t="s">
        <v>174</v>
      </c>
      <c r="J567" s="25">
        <v>2017</v>
      </c>
      <c r="K567" s="55">
        <v>3634.89</v>
      </c>
      <c r="L567" s="38">
        <f t="shared" ca="1" si="26"/>
        <v>114956.06140005891</v>
      </c>
      <c r="M567" s="38">
        <f t="shared" ca="1" si="27"/>
        <v>114895.43540002569</v>
      </c>
      <c r="N567" s="39">
        <f t="shared" ca="1" si="28"/>
        <v>60.894580762013618</v>
      </c>
      <c r="P567" s="55">
        <v>3639.5</v>
      </c>
      <c r="Q567" s="55">
        <v>117750.870000077</v>
      </c>
    </row>
    <row r="568" spans="8:17" x14ac:dyDescent="0.3">
      <c r="H568" s="45">
        <v>1</v>
      </c>
      <c r="I568" s="55" t="s">
        <v>175</v>
      </c>
      <c r="J568" s="25">
        <v>2017</v>
      </c>
      <c r="K568" s="55">
        <v>3634.69</v>
      </c>
      <c r="L568" s="38">
        <f t="shared" ca="1" si="26"/>
        <v>114834.80939999246</v>
      </c>
      <c r="M568" s="38">
        <f t="shared" ca="1" si="27"/>
        <v>113679.90409996978</v>
      </c>
      <c r="N568" s="39">
        <f t="shared" ca="1" si="28"/>
        <v>60.250349172983981</v>
      </c>
      <c r="P568" s="55">
        <v>3640</v>
      </c>
      <c r="Q568" s="55">
        <v>118053.999999997</v>
      </c>
    </row>
    <row r="569" spans="8:17" x14ac:dyDescent="0.3">
      <c r="H569" s="45">
        <v>1</v>
      </c>
      <c r="I569" s="55" t="s">
        <v>176</v>
      </c>
      <c r="J569" s="25">
        <v>2017</v>
      </c>
      <c r="K569" s="55">
        <v>3630.88</v>
      </c>
      <c r="L569" s="38">
        <f t="shared" ca="1" si="26"/>
        <v>112524.99879994709</v>
      </c>
      <c r="M569" s="38">
        <f t="shared" ca="1" si="27"/>
        <v>111745.96659998584</v>
      </c>
      <c r="N569" s="39">
        <f t="shared" ca="1" si="28"/>
        <v>69.282499291991215</v>
      </c>
      <c r="P569" s="55">
        <v>3640.5</v>
      </c>
      <c r="Q569" s="55">
        <v>118375.119999908</v>
      </c>
    </row>
    <row r="570" spans="8:17" x14ac:dyDescent="0.3">
      <c r="H570" s="45">
        <v>1</v>
      </c>
      <c r="I570" s="55" t="s">
        <v>177</v>
      </c>
      <c r="J570" s="25">
        <v>2017</v>
      </c>
      <c r="K570" s="55">
        <v>3628.31</v>
      </c>
      <c r="L570" s="38">
        <f t="shared" ca="1" si="26"/>
        <v>110966.93440002459</v>
      </c>
      <c r="M570" s="38">
        <f t="shared" ca="1" si="27"/>
        <v>110597.12300002133</v>
      </c>
      <c r="N570" s="39">
        <f t="shared" ca="1" si="28"/>
        <v>53.086619040010234</v>
      </c>
      <c r="P570" s="55">
        <v>3641</v>
      </c>
      <c r="Q570" s="55">
        <v>118696.24999992699</v>
      </c>
    </row>
    <row r="571" spans="8:17" x14ac:dyDescent="0.3">
      <c r="H571" s="45">
        <v>1</v>
      </c>
      <c r="I571" s="55" t="s">
        <v>178</v>
      </c>
      <c r="J571" s="25">
        <v>2017</v>
      </c>
      <c r="K571" s="55">
        <v>3627.09</v>
      </c>
      <c r="L571" s="38">
        <f t="shared" ca="1" si="26"/>
        <v>110227.31160001806</v>
      </c>
      <c r="M571" s="38">
        <f t="shared" ca="1" si="27"/>
        <v>109681.68560004991</v>
      </c>
      <c r="N571" s="39">
        <f t="shared" ca="1" si="28"/>
        <v>26.323604544011978</v>
      </c>
      <c r="P571" s="55">
        <v>3641.5</v>
      </c>
      <c r="Q571" s="55">
        <v>119017.37000008499</v>
      </c>
    </row>
    <row r="572" spans="8:17" x14ac:dyDescent="0.3">
      <c r="H572" s="45">
        <v>1</v>
      </c>
      <c r="I572" s="55" t="s">
        <v>179</v>
      </c>
      <c r="J572" s="25">
        <v>2017</v>
      </c>
      <c r="K572" s="55">
        <v>3625.29</v>
      </c>
      <c r="L572" s="38">
        <f t="shared" ca="1" si="26"/>
        <v>109136.05960008176</v>
      </c>
      <c r="M572" s="38">
        <f t="shared" ca="1" si="27"/>
        <v>108396.43530005869</v>
      </c>
      <c r="N572" s="39">
        <f t="shared" ca="1" si="28"/>
        <v>28.18307317801526</v>
      </c>
      <c r="P572" s="55">
        <v>3642</v>
      </c>
      <c r="Q572" s="55">
        <v>119338.500000103</v>
      </c>
    </row>
    <row r="573" spans="8:17" x14ac:dyDescent="0.3">
      <c r="H573" s="45">
        <v>1</v>
      </c>
      <c r="I573" s="55" t="s">
        <v>180</v>
      </c>
      <c r="J573" s="25">
        <v>2017</v>
      </c>
      <c r="K573" s="55">
        <v>3622.85</v>
      </c>
      <c r="L573" s="38">
        <f t="shared" ca="1" si="26"/>
        <v>107656.81100003561</v>
      </c>
      <c r="M573" s="38">
        <f t="shared" ca="1" si="27"/>
        <v>106566.25249999331</v>
      </c>
      <c r="N573" s="39">
        <f t="shared" ca="1" si="28"/>
        <v>26.641563124998328</v>
      </c>
      <c r="P573" s="55">
        <v>3642.5</v>
      </c>
      <c r="Q573" s="55">
        <v>119659.62000001399</v>
      </c>
    </row>
    <row r="574" spans="8:17" x14ac:dyDescent="0.3">
      <c r="H574" s="45">
        <v>1</v>
      </c>
      <c r="I574" s="55" t="s">
        <v>170</v>
      </c>
      <c r="J574" s="25">
        <v>2018</v>
      </c>
      <c r="K574" s="55">
        <v>3619.14</v>
      </c>
      <c r="L574" s="38">
        <f t="shared" ca="1" si="26"/>
        <v>105475.69399995101</v>
      </c>
      <c r="M574" s="38">
        <f t="shared" ca="1" si="27"/>
        <v>104653.41799992777</v>
      </c>
      <c r="N574" s="39">
        <f t="shared" ca="1" si="28"/>
        <v>16.744546879988444</v>
      </c>
      <c r="P574" s="55">
        <v>3643</v>
      </c>
      <c r="Q574" s="55">
        <v>119980.750000032</v>
      </c>
    </row>
    <row r="575" spans="8:17" x14ac:dyDescent="0.3">
      <c r="H575" s="45">
        <v>1</v>
      </c>
      <c r="I575" s="55" t="s">
        <v>171</v>
      </c>
      <c r="J575" s="25">
        <v>2018</v>
      </c>
      <c r="K575" s="55">
        <v>3616.02</v>
      </c>
      <c r="L575" s="38">
        <f t="shared" ca="1" si="26"/>
        <v>103831.14199990453</v>
      </c>
      <c r="M575" s="38">
        <f t="shared" ca="1" si="27"/>
        <v>102832.28749994852</v>
      </c>
      <c r="N575" s="39">
        <f t="shared" ca="1" si="28"/>
        <v>7.1982601249963976</v>
      </c>
      <c r="P575" s="55">
        <v>3643.5</v>
      </c>
      <c r="Q575" s="55">
        <v>120301.869999943</v>
      </c>
    </row>
    <row r="576" spans="8:17" x14ac:dyDescent="0.3">
      <c r="H576" s="45">
        <v>1</v>
      </c>
      <c r="I576" s="55" t="s">
        <v>172</v>
      </c>
      <c r="J576" s="25">
        <v>2018</v>
      </c>
      <c r="K576" s="55">
        <v>3612.23</v>
      </c>
      <c r="L576" s="38">
        <f t="shared" ca="1" si="26"/>
        <v>101833.43299999251</v>
      </c>
      <c r="M576" s="38">
        <f t="shared" ca="1" si="27"/>
        <v>101084.95100002224</v>
      </c>
      <c r="N576" s="39">
        <f t="shared" ca="1" si="28"/>
        <v>23.249538730005114</v>
      </c>
      <c r="P576" s="55">
        <v>3644</v>
      </c>
      <c r="Q576" s="55">
        <v>120622.999999961</v>
      </c>
    </row>
    <row r="577" spans="8:17" x14ac:dyDescent="0.3">
      <c r="H577" s="45">
        <v>1</v>
      </c>
      <c r="I577" s="55" t="s">
        <v>173</v>
      </c>
      <c r="J577" s="25">
        <v>2018</v>
      </c>
      <c r="K577" s="55">
        <v>3609.39</v>
      </c>
      <c r="L577" s="38">
        <f t="shared" ca="1" si="26"/>
        <v>100336.46900005196</v>
      </c>
      <c r="M577" s="38">
        <f t="shared" ca="1" si="27"/>
        <v>100903.10149998625</v>
      </c>
      <c r="N577" s="39">
        <f t="shared" ca="1" si="28"/>
        <v>33.298023494995469</v>
      </c>
      <c r="P577" s="55">
        <v>3644.5</v>
      </c>
      <c r="Q577" s="55">
        <v>120944.120000119</v>
      </c>
    </row>
    <row r="578" spans="8:17" x14ac:dyDescent="0.3">
      <c r="H578" s="45">
        <v>1</v>
      </c>
      <c r="I578" s="55" t="s">
        <v>164</v>
      </c>
      <c r="J578" s="25">
        <v>2018</v>
      </c>
      <c r="K578" s="55">
        <v>3611.54</v>
      </c>
      <c r="L578" s="38">
        <f t="shared" ca="1" si="26"/>
        <v>101469.73399992054</v>
      </c>
      <c r="M578" s="38">
        <f t="shared" ca="1" si="27"/>
        <v>101058.59599996847</v>
      </c>
      <c r="N578" s="39">
        <f t="shared" ca="1" si="28"/>
        <v>38.402266479988022</v>
      </c>
      <c r="P578" s="55">
        <v>3645</v>
      </c>
      <c r="Q578" s="55">
        <v>121265.24999989101</v>
      </c>
    </row>
    <row r="579" spans="8:17" x14ac:dyDescent="0.3">
      <c r="H579" s="45">
        <v>1</v>
      </c>
      <c r="I579" s="55" t="s">
        <v>174</v>
      </c>
      <c r="J579" s="25">
        <v>2018</v>
      </c>
      <c r="K579" s="55">
        <v>3609.98</v>
      </c>
      <c r="L579" s="38">
        <f t="shared" ca="1" si="26"/>
        <v>100647.4580000164</v>
      </c>
      <c r="M579" s="38">
        <f t="shared" ca="1" si="27"/>
        <v>99018.718999957899</v>
      </c>
      <c r="N579" s="39">
        <f t="shared" ca="1" si="28"/>
        <v>52.479921069977692</v>
      </c>
      <c r="P579" s="55">
        <v>3645.5</v>
      </c>
      <c r="Q579" s="55">
        <v>121586.37000004901</v>
      </c>
    </row>
    <row r="580" spans="8:17" x14ac:dyDescent="0.3">
      <c r="H580" s="45">
        <v>1</v>
      </c>
      <c r="I580" s="55" t="s">
        <v>175</v>
      </c>
      <c r="J580" s="25">
        <v>2018</v>
      </c>
      <c r="K580" s="55">
        <v>3603.8</v>
      </c>
      <c r="L580" s="38">
        <f t="shared" ca="1" si="26"/>
        <v>97389.979999899399</v>
      </c>
      <c r="M580" s="38">
        <f t="shared" ca="1" si="27"/>
        <v>95688.649999978719</v>
      </c>
      <c r="N580" s="39">
        <f t="shared" ca="1" si="28"/>
        <v>50.714984499988724</v>
      </c>
      <c r="P580" s="55">
        <v>3646</v>
      </c>
      <c r="Q580" s="55">
        <v>121907.500000067</v>
      </c>
    </row>
    <row r="581" spans="8:17" x14ac:dyDescent="0.3">
      <c r="H581" s="45">
        <v>1</v>
      </c>
      <c r="I581" s="55" t="s">
        <v>176</v>
      </c>
      <c r="J581" s="25">
        <v>2018</v>
      </c>
      <c r="K581" s="55">
        <v>3597.12</v>
      </c>
      <c r="L581" s="38">
        <f t="shared" ca="1" si="26"/>
        <v>93987.32000005804</v>
      </c>
      <c r="M581" s="38">
        <f t="shared" ca="1" si="27"/>
        <v>92811.200000031735</v>
      </c>
      <c r="N581" s="39">
        <f t="shared" ca="1" si="28"/>
        <v>57.542944000019681</v>
      </c>
      <c r="P581" s="55">
        <v>3646.5</v>
      </c>
      <c r="Q581" s="55">
        <v>122228.61999997799</v>
      </c>
    </row>
    <row r="582" spans="8:17" x14ac:dyDescent="0.3">
      <c r="H582" s="45">
        <v>1</v>
      </c>
      <c r="I582" s="55" t="s">
        <v>177</v>
      </c>
      <c r="J582" s="25">
        <v>2018</v>
      </c>
      <c r="K582" s="55">
        <v>3592.28</v>
      </c>
      <c r="L582" s="38">
        <f t="shared" ca="1" si="26"/>
        <v>91635.08000000543</v>
      </c>
      <c r="M582" s="38">
        <f t="shared" ca="1" si="27"/>
        <v>91192.819999978412</v>
      </c>
      <c r="N582" s="39">
        <f t="shared" ca="1" si="28"/>
        <v>43.772553599989635</v>
      </c>
      <c r="P582" s="55">
        <v>3647</v>
      </c>
      <c r="Q582" s="55">
        <v>122549.749999996</v>
      </c>
    </row>
    <row r="583" spans="8:17" x14ac:dyDescent="0.3">
      <c r="H583" s="45">
        <v>1</v>
      </c>
      <c r="I583" s="55" t="s">
        <v>178</v>
      </c>
      <c r="J583" s="25">
        <v>2018</v>
      </c>
      <c r="K583" s="55">
        <v>3590.46</v>
      </c>
      <c r="L583" s="38">
        <f t="shared" ca="1" si="26"/>
        <v>90750.559999951394</v>
      </c>
      <c r="M583" s="38">
        <f t="shared" ca="1" si="27"/>
        <v>89788.279999963008</v>
      </c>
      <c r="N583" s="39">
        <f t="shared" ca="1" si="28"/>
        <v>21.54918719999112</v>
      </c>
      <c r="P583" s="55">
        <v>3647.5</v>
      </c>
      <c r="Q583" s="55">
        <v>122870.86999990699</v>
      </c>
    </row>
    <row r="584" spans="8:17" x14ac:dyDescent="0.3">
      <c r="H584" s="45">
        <v>1</v>
      </c>
      <c r="I584" s="55" t="s">
        <v>179</v>
      </c>
      <c r="J584" s="25">
        <v>2018</v>
      </c>
      <c r="K584" s="55">
        <v>3586.5</v>
      </c>
      <c r="L584" s="38">
        <f t="shared" ca="1" si="26"/>
        <v>88825.999999974621</v>
      </c>
      <c r="M584" s="38">
        <f t="shared" ca="1" si="27"/>
        <v>87696.04999997234</v>
      </c>
      <c r="N584" s="39">
        <f t="shared" ca="1" si="28"/>
        <v>22.800972999992808</v>
      </c>
      <c r="P584" s="55">
        <v>3648</v>
      </c>
      <c r="Q584" s="55">
        <v>123191.999999926</v>
      </c>
    </row>
    <row r="585" spans="8:17" x14ac:dyDescent="0.3">
      <c r="H585" s="45">
        <v>1</v>
      </c>
      <c r="I585" s="55" t="s">
        <v>180</v>
      </c>
      <c r="J585" s="25">
        <v>2018</v>
      </c>
      <c r="K585" s="55">
        <v>3581.85</v>
      </c>
      <c r="L585" s="38">
        <f t="shared" ca="1" si="26"/>
        <v>86566.099999970058</v>
      </c>
      <c r="M585" s="38">
        <f t="shared" ca="1" si="27"/>
        <v>85230.280999978422</v>
      </c>
      <c r="N585" s="39">
        <f t="shared" ca="1" si="28"/>
        <v>21.307570249994605</v>
      </c>
      <c r="P585" s="55">
        <v>3648.5</v>
      </c>
      <c r="Q585" s="55">
        <v>123513.120000083</v>
      </c>
    </row>
    <row r="586" spans="8:17" x14ac:dyDescent="0.3">
      <c r="H586" s="45">
        <v>1</v>
      </c>
      <c r="I586" s="55" t="s">
        <v>170</v>
      </c>
      <c r="J586" s="25">
        <v>2019</v>
      </c>
      <c r="K586" s="55">
        <v>3576.34</v>
      </c>
      <c r="L586" s="38">
        <f t="shared" ca="1" si="26"/>
        <v>83894.461999986786</v>
      </c>
      <c r="M586" s="38"/>
      <c r="P586" s="55">
        <v>3649</v>
      </c>
      <c r="Q586" s="55">
        <v>123834.25000010199</v>
      </c>
    </row>
    <row r="587" spans="8:17" x14ac:dyDescent="0.3">
      <c r="P587" s="55">
        <v>3649.5</v>
      </c>
      <c r="Q587" s="55">
        <v>124155.370000013</v>
      </c>
    </row>
    <row r="588" spans="8:17" x14ac:dyDescent="0.3">
      <c r="P588" s="55">
        <v>3650</v>
      </c>
      <c r="Q588" s="55">
        <v>124476.500000031</v>
      </c>
    </row>
    <row r="589" spans="8:17" x14ac:dyDescent="0.3">
      <c r="P589" s="55">
        <v>3650.5</v>
      </c>
      <c r="Q589" s="55">
        <v>124797.61999994201</v>
      </c>
    </row>
    <row r="590" spans="8:17" x14ac:dyDescent="0.3">
      <c r="P590" s="55">
        <v>3651</v>
      </c>
      <c r="Q590" s="55">
        <v>125118.74999996</v>
      </c>
    </row>
    <row r="591" spans="8:17" x14ac:dyDescent="0.3">
      <c r="P591" s="55">
        <v>3651.5</v>
      </c>
      <c r="Q591" s="55">
        <v>125439.870000118</v>
      </c>
    </row>
    <row r="592" spans="8:17" x14ac:dyDescent="0.3">
      <c r="P592" s="55">
        <v>3652</v>
      </c>
      <c r="Q592" s="55">
        <v>125760.99999989</v>
      </c>
    </row>
    <row r="593" spans="16:17" x14ac:dyDescent="0.3">
      <c r="P593" s="55">
        <v>3652.5</v>
      </c>
      <c r="Q593" s="55">
        <v>126082.120000047</v>
      </c>
    </row>
    <row r="594" spans="16:17" x14ac:dyDescent="0.3">
      <c r="P594" s="55">
        <v>3653</v>
      </c>
      <c r="Q594" s="55">
        <v>126403.25000006599</v>
      </c>
    </row>
    <row r="595" spans="16:17" x14ac:dyDescent="0.3">
      <c r="P595" s="55">
        <v>3653.5</v>
      </c>
      <c r="Q595" s="55">
        <v>126724.369999977</v>
      </c>
    </row>
    <row r="596" spans="16:17" x14ac:dyDescent="0.3">
      <c r="P596" s="55">
        <v>3654</v>
      </c>
      <c r="Q596" s="55">
        <v>127045.49999999499</v>
      </c>
    </row>
    <row r="597" spans="16:17" x14ac:dyDescent="0.3">
      <c r="P597" s="55">
        <v>3654.5</v>
      </c>
      <c r="Q597" s="55">
        <v>127366.619999906</v>
      </c>
    </row>
    <row r="598" spans="16:17" x14ac:dyDescent="0.3">
      <c r="P598" s="55">
        <v>3655</v>
      </c>
      <c r="Q598" s="55">
        <v>127687.749999924</v>
      </c>
    </row>
    <row r="599" spans="16:17" x14ac:dyDescent="0.3">
      <c r="P599" s="55">
        <v>3655.5</v>
      </c>
      <c r="Q599" s="55">
        <v>128008.870000082</v>
      </c>
    </row>
    <row r="600" spans="16:17" x14ac:dyDescent="0.3">
      <c r="P600" s="55">
        <v>3656</v>
      </c>
      <c r="Q600" s="55">
        <v>128330.000000101</v>
      </c>
    </row>
    <row r="601" spans="16:17" x14ac:dyDescent="0.3">
      <c r="P601" s="55">
        <v>3656.5</v>
      </c>
      <c r="Q601" s="55">
        <v>128651.120000011</v>
      </c>
    </row>
    <row r="602" spans="16:17" x14ac:dyDescent="0.3">
      <c r="P602" s="55">
        <v>3657</v>
      </c>
      <c r="Q602" s="55">
        <v>128972.25000003001</v>
      </c>
    </row>
    <row r="603" spans="16:17" x14ac:dyDescent="0.3">
      <c r="P603" s="55">
        <v>3657.5</v>
      </c>
      <c r="Q603" s="55">
        <v>129293.369999941</v>
      </c>
    </row>
    <row r="604" spans="16:17" x14ac:dyDescent="0.3">
      <c r="P604" s="55">
        <v>3658</v>
      </c>
      <c r="Q604" s="55">
        <v>129614.49999995901</v>
      </c>
    </row>
    <row r="605" spans="16:17" x14ac:dyDescent="0.3">
      <c r="P605" s="55">
        <v>3658.5</v>
      </c>
      <c r="Q605" s="55">
        <v>129935.62000011699</v>
      </c>
    </row>
    <row r="606" spans="16:17" x14ac:dyDescent="0.3">
      <c r="P606" s="55">
        <v>3659</v>
      </c>
      <c r="Q606" s="55">
        <v>130256.74999988799</v>
      </c>
    </row>
    <row r="607" spans="16:17" x14ac:dyDescent="0.3">
      <c r="P607" s="55">
        <v>3659.5</v>
      </c>
      <c r="Q607" s="55">
        <v>130577.87000004599</v>
      </c>
    </row>
    <row r="608" spans="16:17" x14ac:dyDescent="0.3">
      <c r="P608" s="55">
        <v>3660</v>
      </c>
      <c r="Q608" s="55">
        <v>130899.000000065</v>
      </c>
    </row>
    <row r="609" spans="16:17" x14ac:dyDescent="0.3">
      <c r="P609" s="55">
        <v>3660.5</v>
      </c>
      <c r="Q609" s="55">
        <v>131267.70000007999</v>
      </c>
    </row>
    <row r="610" spans="16:17" x14ac:dyDescent="0.3">
      <c r="P610" s="55">
        <v>3661</v>
      </c>
      <c r="Q610" s="55">
        <v>131636.40000009499</v>
      </c>
    </row>
    <row r="611" spans="16:17" x14ac:dyDescent="0.3">
      <c r="P611" s="55">
        <v>3661.5</v>
      </c>
      <c r="Q611" s="55">
        <v>132005.10000010999</v>
      </c>
    </row>
    <row r="612" spans="16:17" x14ac:dyDescent="0.3">
      <c r="P612" s="55">
        <v>3662</v>
      </c>
      <c r="Q612" s="55">
        <v>132373.79999987801</v>
      </c>
    </row>
    <row r="613" spans="16:17" x14ac:dyDescent="0.3">
      <c r="P613" s="55">
        <v>3662.5</v>
      </c>
      <c r="Q613" s="55">
        <v>132742.49999989301</v>
      </c>
    </row>
    <row r="614" spans="16:17" x14ac:dyDescent="0.3">
      <c r="P614" s="55">
        <v>3663</v>
      </c>
      <c r="Q614" s="55">
        <v>133111.19999990801</v>
      </c>
    </row>
    <row r="615" spans="16:17" x14ac:dyDescent="0.3">
      <c r="P615" s="55">
        <v>3663.5</v>
      </c>
      <c r="Q615" s="55">
        <v>133479.89999992301</v>
      </c>
    </row>
    <row r="616" spans="16:17" x14ac:dyDescent="0.3">
      <c r="P616" s="55">
        <v>3664</v>
      </c>
      <c r="Q616" s="55">
        <v>133848.59999993799</v>
      </c>
    </row>
    <row r="617" spans="16:17" x14ac:dyDescent="0.3">
      <c r="P617" s="55">
        <v>3664.5</v>
      </c>
      <c r="Q617" s="55">
        <v>134217.29999995299</v>
      </c>
    </row>
    <row r="618" spans="16:17" x14ac:dyDescent="0.3">
      <c r="P618" s="55">
        <v>3665</v>
      </c>
      <c r="Q618" s="55">
        <v>134585.999999969</v>
      </c>
    </row>
    <row r="619" spans="16:17" x14ac:dyDescent="0.3">
      <c r="P619" s="55">
        <v>3665.5</v>
      </c>
      <c r="Q619" s="55">
        <v>134954.699999984</v>
      </c>
    </row>
    <row r="620" spans="16:17" x14ac:dyDescent="0.3">
      <c r="P620" s="55">
        <v>3666</v>
      </c>
      <c r="Q620" s="55">
        <v>135323.399999999</v>
      </c>
    </row>
    <row r="621" spans="16:17" x14ac:dyDescent="0.3">
      <c r="P621" s="55">
        <v>3666.5</v>
      </c>
      <c r="Q621" s="55">
        <v>135692.100000014</v>
      </c>
    </row>
    <row r="622" spans="16:17" x14ac:dyDescent="0.3">
      <c r="P622" s="55">
        <v>3667</v>
      </c>
      <c r="Q622" s="55">
        <v>136060.800000029</v>
      </c>
    </row>
    <row r="623" spans="16:17" x14ac:dyDescent="0.3">
      <c r="P623" s="55">
        <v>3667.5</v>
      </c>
      <c r="Q623" s="55">
        <v>136429.500000044</v>
      </c>
    </row>
    <row r="624" spans="16:17" x14ac:dyDescent="0.3">
      <c r="P624" s="55">
        <v>3668</v>
      </c>
      <c r="Q624" s="55">
        <v>136798.20000005901</v>
      </c>
    </row>
    <row r="625" spans="16:17" x14ac:dyDescent="0.3">
      <c r="P625" s="55">
        <v>3668.5</v>
      </c>
      <c r="Q625" s="55">
        <v>137166.90000007401</v>
      </c>
    </row>
    <row r="626" spans="16:17" x14ac:dyDescent="0.3">
      <c r="P626" s="55">
        <v>3669</v>
      </c>
      <c r="Q626" s="55">
        <v>137535.60000008901</v>
      </c>
    </row>
    <row r="627" spans="16:17" x14ac:dyDescent="0.3">
      <c r="P627" s="55">
        <v>3669.5</v>
      </c>
      <c r="Q627" s="55">
        <v>137904.30000010499</v>
      </c>
    </row>
    <row r="628" spans="16:17" x14ac:dyDescent="0.3">
      <c r="P628" s="55">
        <v>3670</v>
      </c>
      <c r="Q628" s="55">
        <v>138273.00000012</v>
      </c>
    </row>
    <row r="629" spans="16:17" x14ac:dyDescent="0.3">
      <c r="P629" s="55">
        <v>3670.5</v>
      </c>
      <c r="Q629" s="55">
        <v>138641.69999988799</v>
      </c>
    </row>
    <row r="630" spans="16:17" x14ac:dyDescent="0.3">
      <c r="P630" s="55">
        <v>3671</v>
      </c>
      <c r="Q630" s="55">
        <v>139010.39999990299</v>
      </c>
    </row>
    <row r="631" spans="16:17" x14ac:dyDescent="0.3">
      <c r="P631" s="55">
        <v>3671.5</v>
      </c>
      <c r="Q631" s="55">
        <v>139379.09999991799</v>
      </c>
    </row>
    <row r="632" spans="16:17" x14ac:dyDescent="0.3">
      <c r="P632" s="55">
        <v>3672</v>
      </c>
      <c r="Q632" s="55">
        <v>139747.79999993299</v>
      </c>
    </row>
    <row r="633" spans="16:17" x14ac:dyDescent="0.3">
      <c r="P633" s="55">
        <v>3672.5</v>
      </c>
      <c r="Q633" s="55">
        <v>140116.49999994799</v>
      </c>
    </row>
    <row r="634" spans="16:17" x14ac:dyDescent="0.3">
      <c r="P634" s="55">
        <v>3673</v>
      </c>
      <c r="Q634" s="55">
        <v>140485.19999996299</v>
      </c>
    </row>
    <row r="635" spans="16:17" x14ac:dyDescent="0.3">
      <c r="P635" s="55">
        <v>3673.5</v>
      </c>
      <c r="Q635" s="55">
        <v>140853.89999997799</v>
      </c>
    </row>
    <row r="636" spans="16:17" x14ac:dyDescent="0.3">
      <c r="P636" s="55">
        <v>3674</v>
      </c>
      <c r="Q636" s="55">
        <v>141222.59999999299</v>
      </c>
    </row>
    <row r="637" spans="16:17" x14ac:dyDescent="0.3">
      <c r="P637" s="55">
        <v>3674.5</v>
      </c>
      <c r="Q637" s="55">
        <v>141591.30000000799</v>
      </c>
    </row>
    <row r="638" spans="16:17" x14ac:dyDescent="0.3">
      <c r="P638" s="55">
        <v>3675</v>
      </c>
      <c r="Q638" s="55">
        <v>141960.00000002401</v>
      </c>
    </row>
    <row r="639" spans="16:17" x14ac:dyDescent="0.3">
      <c r="P639" s="55">
        <v>3675.5</v>
      </c>
      <c r="Q639" s="55">
        <v>142328.70000003901</v>
      </c>
    </row>
    <row r="640" spans="16:17" x14ac:dyDescent="0.3">
      <c r="P640" s="55">
        <v>3676</v>
      </c>
      <c r="Q640" s="55">
        <v>142697.40000005401</v>
      </c>
    </row>
    <row r="641" spans="16:17" x14ac:dyDescent="0.3">
      <c r="P641" s="55">
        <v>3676.5</v>
      </c>
      <c r="Q641" s="55">
        <v>143066.10000006901</v>
      </c>
    </row>
    <row r="642" spans="16:17" x14ac:dyDescent="0.3">
      <c r="P642" s="55">
        <v>3677</v>
      </c>
      <c r="Q642" s="55">
        <v>143434.80000008401</v>
      </c>
    </row>
    <row r="643" spans="16:17" x14ac:dyDescent="0.3">
      <c r="P643" s="55">
        <v>3677.5</v>
      </c>
      <c r="Q643" s="55">
        <v>143803.50000009901</v>
      </c>
    </row>
    <row r="644" spans="16:17" x14ac:dyDescent="0.3">
      <c r="P644" s="55">
        <v>3678</v>
      </c>
      <c r="Q644" s="55">
        <v>144172.20000011401</v>
      </c>
    </row>
    <row r="645" spans="16:17" x14ac:dyDescent="0.3">
      <c r="P645" s="55">
        <v>3678.5</v>
      </c>
      <c r="Q645" s="55">
        <v>144540.89999988201</v>
      </c>
    </row>
    <row r="646" spans="16:17" x14ac:dyDescent="0.3">
      <c r="P646" s="55">
        <v>3679</v>
      </c>
      <c r="Q646" s="55">
        <v>144909.59999989701</v>
      </c>
    </row>
    <row r="647" spans="16:17" x14ac:dyDescent="0.3">
      <c r="P647" s="55">
        <v>3679.5</v>
      </c>
      <c r="Q647" s="55">
        <v>145278.29999991201</v>
      </c>
    </row>
    <row r="648" spans="16:17" x14ac:dyDescent="0.3">
      <c r="P648" s="55">
        <v>3680</v>
      </c>
      <c r="Q648" s="55">
        <v>145646.99999992701</v>
      </c>
    </row>
    <row r="649" spans="16:17" x14ac:dyDescent="0.3">
      <c r="P649" s="55">
        <v>3680.5</v>
      </c>
      <c r="Q649" s="55">
        <v>146025.42000008401</v>
      </c>
    </row>
    <row r="650" spans="16:17" x14ac:dyDescent="0.3">
      <c r="P650" s="55">
        <v>3681</v>
      </c>
      <c r="Q650" s="55">
        <v>146403.85000010199</v>
      </c>
    </row>
    <row r="651" spans="16:17" x14ac:dyDescent="0.3">
      <c r="P651" s="55">
        <v>3681.5</v>
      </c>
      <c r="Q651" s="55">
        <v>146782.27000001201</v>
      </c>
    </row>
    <row r="652" spans="16:17" x14ac:dyDescent="0.3">
      <c r="P652" s="55">
        <v>3682</v>
      </c>
      <c r="Q652" s="55">
        <v>147160.70000002999</v>
      </c>
    </row>
    <row r="653" spans="16:17" x14ac:dyDescent="0.3">
      <c r="P653" s="55">
        <v>3682.5</v>
      </c>
      <c r="Q653" s="55">
        <v>147539.11999993899</v>
      </c>
    </row>
    <row r="654" spans="16:17" x14ac:dyDescent="0.3">
      <c r="P654" s="55">
        <v>3683</v>
      </c>
      <c r="Q654" s="55">
        <v>147917.549999957</v>
      </c>
    </row>
    <row r="655" spans="16:17" x14ac:dyDescent="0.3">
      <c r="P655" s="55">
        <v>3683.5</v>
      </c>
      <c r="Q655" s="55">
        <v>148295.970000114</v>
      </c>
    </row>
    <row r="656" spans="16:17" x14ac:dyDescent="0.3">
      <c r="P656" s="55">
        <v>3684</v>
      </c>
      <c r="Q656" s="55">
        <v>148674.39999988399</v>
      </c>
    </row>
    <row r="657" spans="16:17" x14ac:dyDescent="0.3">
      <c r="P657" s="55">
        <v>3684.5</v>
      </c>
      <c r="Q657" s="55">
        <v>149052.820000042</v>
      </c>
    </row>
    <row r="658" spans="16:17" x14ac:dyDescent="0.3">
      <c r="P658" s="55">
        <v>3685</v>
      </c>
      <c r="Q658" s="55">
        <v>149431.25000005899</v>
      </c>
    </row>
    <row r="659" spans="16:17" x14ac:dyDescent="0.3">
      <c r="P659" s="55">
        <v>3685.5</v>
      </c>
      <c r="Q659" s="55">
        <v>149809.66999996899</v>
      </c>
    </row>
    <row r="660" spans="16:17" x14ac:dyDescent="0.3">
      <c r="P660" s="55">
        <v>3686</v>
      </c>
      <c r="Q660" s="55">
        <v>150188.099999987</v>
      </c>
    </row>
    <row r="661" spans="16:17" x14ac:dyDescent="0.3">
      <c r="P661" s="55">
        <v>3686.5</v>
      </c>
      <c r="Q661" s="55">
        <v>150566.519999896</v>
      </c>
    </row>
    <row r="662" spans="16:17" x14ac:dyDescent="0.3">
      <c r="P662" s="55">
        <v>3687</v>
      </c>
      <c r="Q662" s="55">
        <v>150944.94999991401</v>
      </c>
    </row>
    <row r="663" spans="16:17" x14ac:dyDescent="0.3">
      <c r="P663" s="55">
        <v>3687.5</v>
      </c>
      <c r="Q663" s="55">
        <v>151323.37000007101</v>
      </c>
    </row>
    <row r="664" spans="16:17" x14ac:dyDescent="0.3">
      <c r="P664" s="55">
        <v>3688</v>
      </c>
      <c r="Q664" s="55">
        <v>151701.80000008899</v>
      </c>
    </row>
    <row r="665" spans="16:17" x14ac:dyDescent="0.3">
      <c r="P665" s="55">
        <v>3688.5</v>
      </c>
      <c r="Q665" s="55">
        <v>152080.21999999901</v>
      </c>
    </row>
    <row r="666" spans="16:17" x14ac:dyDescent="0.3">
      <c r="P666" s="55">
        <v>3689</v>
      </c>
      <c r="Q666" s="55">
        <v>152458.650000016</v>
      </c>
    </row>
    <row r="667" spans="16:17" x14ac:dyDescent="0.3">
      <c r="P667" s="55">
        <v>3689.5</v>
      </c>
      <c r="Q667" s="55">
        <v>152837.069999926</v>
      </c>
    </row>
    <row r="668" spans="16:17" x14ac:dyDescent="0.3">
      <c r="P668" s="55">
        <v>3690</v>
      </c>
      <c r="Q668" s="55">
        <v>153215.499999944</v>
      </c>
    </row>
    <row r="669" spans="16:17" x14ac:dyDescent="0.3">
      <c r="P669" s="55">
        <v>3690.5</v>
      </c>
      <c r="Q669" s="55">
        <v>153593.920000101</v>
      </c>
    </row>
    <row r="670" spans="16:17" x14ac:dyDescent="0.3">
      <c r="P670" s="55">
        <v>3691</v>
      </c>
      <c r="Q670" s="55">
        <v>153972.35000011799</v>
      </c>
    </row>
    <row r="671" spans="16:17" x14ac:dyDescent="0.3">
      <c r="P671" s="55">
        <v>3691.5</v>
      </c>
      <c r="Q671" s="55">
        <v>154350.77000002799</v>
      </c>
    </row>
    <row r="672" spans="16:17" x14ac:dyDescent="0.3">
      <c r="P672" s="55">
        <v>3692</v>
      </c>
      <c r="Q672" s="55">
        <v>154729.200000046</v>
      </c>
    </row>
    <row r="673" spans="16:17" x14ac:dyDescent="0.3">
      <c r="P673" s="55">
        <v>3692.5</v>
      </c>
      <c r="Q673" s="55">
        <v>155107.61999995599</v>
      </c>
    </row>
    <row r="674" spans="16:17" x14ac:dyDescent="0.3">
      <c r="P674" s="55">
        <v>3693</v>
      </c>
      <c r="Q674" s="55">
        <v>155486.04999997301</v>
      </c>
    </row>
    <row r="675" spans="16:17" x14ac:dyDescent="0.3">
      <c r="P675" s="55">
        <v>3693.5</v>
      </c>
      <c r="Q675" s="55">
        <v>155864.469999883</v>
      </c>
    </row>
    <row r="676" spans="16:17" x14ac:dyDescent="0.3">
      <c r="P676" s="55">
        <v>3694</v>
      </c>
      <c r="Q676" s="55">
        <v>156242.89999990101</v>
      </c>
    </row>
    <row r="677" spans="16:17" x14ac:dyDescent="0.3">
      <c r="P677" s="55">
        <v>3694.5</v>
      </c>
      <c r="Q677" s="55">
        <v>156621.32000005801</v>
      </c>
    </row>
    <row r="678" spans="16:17" x14ac:dyDescent="0.3">
      <c r="P678" s="55">
        <v>3695</v>
      </c>
      <c r="Q678" s="55">
        <v>156999.750000075</v>
      </c>
    </row>
    <row r="679" spans="16:17" x14ac:dyDescent="0.3">
      <c r="P679" s="55">
        <v>3695.5</v>
      </c>
      <c r="Q679" s="55">
        <v>157378.169999985</v>
      </c>
    </row>
    <row r="680" spans="16:17" x14ac:dyDescent="0.3">
      <c r="P680" s="55">
        <v>3696</v>
      </c>
      <c r="Q680" s="55">
        <v>157756.600000003</v>
      </c>
    </row>
    <row r="681" spans="16:17" x14ac:dyDescent="0.3">
      <c r="P681" s="55">
        <v>3696.5</v>
      </c>
      <c r="Q681" s="55">
        <v>158135.019999913</v>
      </c>
    </row>
    <row r="682" spans="16:17" x14ac:dyDescent="0.3">
      <c r="P682" s="55">
        <v>3697</v>
      </c>
      <c r="Q682" s="55">
        <v>158513.44999992999</v>
      </c>
    </row>
    <row r="683" spans="16:17" x14ac:dyDescent="0.3">
      <c r="P683" s="55">
        <v>3697.5</v>
      </c>
      <c r="Q683" s="55">
        <v>158891.87000008699</v>
      </c>
    </row>
    <row r="684" spans="16:17" x14ac:dyDescent="0.3">
      <c r="P684" s="55">
        <v>3698</v>
      </c>
      <c r="Q684" s="55">
        <v>159270.30000010499</v>
      </c>
    </row>
    <row r="685" spans="16:17" x14ac:dyDescent="0.3">
      <c r="P685" s="55">
        <v>3698.5</v>
      </c>
      <c r="Q685" s="55">
        <v>159648.72000001499</v>
      </c>
    </row>
    <row r="686" spans="16:17" x14ac:dyDescent="0.3">
      <c r="P686" s="55">
        <v>3699</v>
      </c>
      <c r="Q686" s="55">
        <v>160027.15000003201</v>
      </c>
    </row>
    <row r="687" spans="16:17" x14ac:dyDescent="0.3">
      <c r="P687" s="55">
        <v>3699.5</v>
      </c>
      <c r="Q687" s="55">
        <v>160405.569999942</v>
      </c>
    </row>
    <row r="688" spans="16:17" x14ac:dyDescent="0.3">
      <c r="P688" s="55">
        <v>3700</v>
      </c>
      <c r="Q688" s="55">
        <v>160783.99999996001</v>
      </c>
    </row>
    <row r="689" spans="16:17" x14ac:dyDescent="0.3">
      <c r="P689" s="55">
        <v>3700.5</v>
      </c>
      <c r="Q689" s="55">
        <v>161191.12000003699</v>
      </c>
    </row>
    <row r="690" spans="16:17" x14ac:dyDescent="0.3">
      <c r="P690" s="55">
        <v>3701</v>
      </c>
      <c r="Q690" s="55">
        <v>161598.249999975</v>
      </c>
    </row>
    <row r="691" spans="16:17" x14ac:dyDescent="0.3">
      <c r="P691" s="55">
        <v>3701.5</v>
      </c>
      <c r="Q691" s="55">
        <v>162005.370000052</v>
      </c>
    </row>
    <row r="692" spans="16:17" x14ac:dyDescent="0.3">
      <c r="P692" s="55">
        <v>3702</v>
      </c>
      <c r="Q692" s="55">
        <v>162412.49999998999</v>
      </c>
    </row>
    <row r="693" spans="16:17" x14ac:dyDescent="0.3">
      <c r="P693" s="55">
        <v>3702.5</v>
      </c>
      <c r="Q693" s="55">
        <v>162819.62000006699</v>
      </c>
    </row>
    <row r="694" spans="16:17" x14ac:dyDescent="0.3">
      <c r="P694" s="55">
        <v>3703</v>
      </c>
      <c r="Q694" s="55">
        <v>163226.75000000501</v>
      </c>
    </row>
    <row r="695" spans="16:17" x14ac:dyDescent="0.3">
      <c r="P695" s="55">
        <v>3703.5</v>
      </c>
      <c r="Q695" s="55">
        <v>163633.87000008201</v>
      </c>
    </row>
    <row r="696" spans="16:17" x14ac:dyDescent="0.3">
      <c r="P696" s="55">
        <v>3704</v>
      </c>
      <c r="Q696" s="55">
        <v>164041.00000001999</v>
      </c>
    </row>
    <row r="697" spans="16:17" x14ac:dyDescent="0.3">
      <c r="P697" s="55">
        <v>3704.5</v>
      </c>
      <c r="Q697" s="55">
        <v>164448.120000097</v>
      </c>
    </row>
    <row r="698" spans="16:17" x14ac:dyDescent="0.3">
      <c r="P698" s="55">
        <v>3705</v>
      </c>
      <c r="Q698" s="55">
        <v>164855.25000003501</v>
      </c>
    </row>
    <row r="699" spans="16:17" x14ac:dyDescent="0.3">
      <c r="P699" s="55">
        <v>3705.5</v>
      </c>
      <c r="Q699" s="55">
        <v>165262.37000011199</v>
      </c>
    </row>
    <row r="700" spans="16:17" x14ac:dyDescent="0.3">
      <c r="P700" s="55">
        <v>3706</v>
      </c>
      <c r="Q700" s="55">
        <v>165669.50000005</v>
      </c>
    </row>
    <row r="701" spans="16:17" x14ac:dyDescent="0.3">
      <c r="P701" s="55">
        <v>3706.5</v>
      </c>
      <c r="Q701" s="55">
        <v>166076.61999988</v>
      </c>
    </row>
    <row r="702" spans="16:17" x14ac:dyDescent="0.3">
      <c r="P702" s="55">
        <v>3707</v>
      </c>
      <c r="Q702" s="55">
        <v>166483.75000006499</v>
      </c>
    </row>
    <row r="703" spans="16:17" x14ac:dyDescent="0.3">
      <c r="P703" s="55">
        <v>3707.5</v>
      </c>
      <c r="Q703" s="55">
        <v>166890.86999989499</v>
      </c>
    </row>
    <row r="704" spans="16:17" x14ac:dyDescent="0.3">
      <c r="P704" s="55">
        <v>3708</v>
      </c>
      <c r="Q704" s="55">
        <v>167298.00000008001</v>
      </c>
    </row>
    <row r="705" spans="16:17" x14ac:dyDescent="0.3">
      <c r="P705" s="55">
        <v>3708.5</v>
      </c>
      <c r="Q705" s="55">
        <v>167705.11999991001</v>
      </c>
    </row>
    <row r="706" spans="16:17" x14ac:dyDescent="0.3">
      <c r="P706" s="55">
        <v>3709</v>
      </c>
      <c r="Q706" s="55">
        <v>168112.25000009499</v>
      </c>
    </row>
    <row r="707" spans="16:17" x14ac:dyDescent="0.3">
      <c r="P707" s="55">
        <v>3709.5</v>
      </c>
      <c r="Q707" s="55">
        <v>168519.36999992499</v>
      </c>
    </row>
    <row r="708" spans="16:17" x14ac:dyDescent="0.3">
      <c r="P708" s="55">
        <v>3710</v>
      </c>
      <c r="Q708" s="55">
        <v>168926.50000011001</v>
      </c>
    </row>
    <row r="709" spans="16:17" x14ac:dyDescent="0.3">
      <c r="P709" s="55">
        <v>3710.5</v>
      </c>
      <c r="Q709" s="55">
        <v>169333.61999994001</v>
      </c>
    </row>
    <row r="710" spans="16:17" x14ac:dyDescent="0.3">
      <c r="P710" s="55">
        <v>3711</v>
      </c>
      <c r="Q710" s="55">
        <v>169740.749999878</v>
      </c>
    </row>
    <row r="711" spans="16:17" x14ac:dyDescent="0.3">
      <c r="P711" s="55">
        <v>3711.5</v>
      </c>
      <c r="Q711" s="55">
        <v>170147.869999955</v>
      </c>
    </row>
    <row r="712" spans="16:17" x14ac:dyDescent="0.3">
      <c r="P712" s="55">
        <v>3800</v>
      </c>
      <c r="Q712" s="55">
        <v>250000</v>
      </c>
    </row>
  </sheetData>
  <hyperlinks>
    <hyperlink ref="Q8" r:id="rId1" xr:uid="{71091B69-488D-4C6B-91A2-700C02C80A4A}"/>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21BD7-CF3B-410B-A267-673681318644}">
  <dimension ref="A1:W712"/>
  <sheetViews>
    <sheetView workbookViewId="0">
      <selection activeCell="N5" sqref="N5"/>
    </sheetView>
  </sheetViews>
  <sheetFormatPr defaultRowHeight="14.4" x14ac:dyDescent="0.3"/>
  <cols>
    <col min="1" max="1" width="11.21875" style="25" bestFit="1" customWidth="1"/>
    <col min="2" max="4" width="13.109375" style="25" bestFit="1" customWidth="1"/>
    <col min="5" max="5" width="13.109375" style="55" bestFit="1" customWidth="1"/>
    <col min="6" max="6" width="13.109375" bestFit="1" customWidth="1"/>
    <col min="9" max="9" width="6.44140625" style="55" bestFit="1" customWidth="1"/>
    <col min="10" max="10" width="10.77734375" style="25" bestFit="1" customWidth="1"/>
    <col min="11" max="11" width="22.33203125" style="55" bestFit="1" customWidth="1"/>
    <col min="12" max="12" width="10.44140625" style="55" bestFit="1" customWidth="1"/>
    <col min="13" max="13" width="12.44140625" style="55" bestFit="1" customWidth="1"/>
    <col min="14" max="14" width="15.5546875" bestFit="1" customWidth="1"/>
    <col min="16" max="16" width="14.88671875" customWidth="1"/>
    <col min="17" max="17" width="13" customWidth="1"/>
    <col min="22" max="22" width="14" style="55" bestFit="1" customWidth="1"/>
    <col min="23" max="23" width="13.6640625" style="55" bestFit="1" customWidth="1"/>
  </cols>
  <sheetData>
    <row r="1" spans="1:19" x14ac:dyDescent="0.3">
      <c r="A1" s="42" t="s">
        <v>64</v>
      </c>
      <c r="B1" s="42"/>
      <c r="C1" s="42"/>
      <c r="D1" s="42"/>
      <c r="E1" s="37"/>
    </row>
    <row r="2" spans="1:19" x14ac:dyDescent="0.3">
      <c r="A2" s="42" t="s">
        <v>187</v>
      </c>
      <c r="B2" s="42"/>
      <c r="C2" s="42"/>
      <c r="D2" s="42"/>
      <c r="E2" s="37"/>
    </row>
    <row r="3" spans="1:19" x14ac:dyDescent="0.3">
      <c r="A3" s="42" t="s">
        <v>188</v>
      </c>
      <c r="B3" s="42"/>
      <c r="C3" s="42"/>
      <c r="D3" s="42"/>
      <c r="E3" s="37"/>
    </row>
    <row r="4" spans="1:19" x14ac:dyDescent="0.3">
      <c r="A4" s="42" t="s">
        <v>203</v>
      </c>
      <c r="B4" s="42"/>
      <c r="C4" s="42"/>
      <c r="D4" s="42"/>
      <c r="E4" s="37"/>
    </row>
    <row r="5" spans="1:19" x14ac:dyDescent="0.3">
      <c r="A5" s="42" t="s">
        <v>189</v>
      </c>
      <c r="B5" s="42"/>
      <c r="C5" s="42"/>
      <c r="D5" s="42"/>
      <c r="E5" s="37"/>
    </row>
    <row r="6" spans="1:19" x14ac:dyDescent="0.3">
      <c r="E6" s="37"/>
      <c r="J6" s="42"/>
    </row>
    <row r="7" spans="1:19" x14ac:dyDescent="0.3">
      <c r="A7" s="40" t="s">
        <v>95</v>
      </c>
      <c r="B7" s="55" t="s">
        <v>159</v>
      </c>
      <c r="C7" s="55" t="s">
        <v>160</v>
      </c>
      <c r="D7" s="55" t="s">
        <v>161</v>
      </c>
      <c r="E7" s="55" t="s">
        <v>162</v>
      </c>
      <c r="F7" s="55" t="s">
        <v>183</v>
      </c>
      <c r="K7" s="4"/>
      <c r="P7" s="5" t="s">
        <v>186</v>
      </c>
    </row>
    <row r="8" spans="1:19" x14ac:dyDescent="0.3">
      <c r="A8" s="25" t="s">
        <v>54</v>
      </c>
      <c r="B8" s="55" t="s">
        <v>182</v>
      </c>
      <c r="C8" s="55" t="s">
        <v>182</v>
      </c>
      <c r="D8" s="55" t="s">
        <v>182</v>
      </c>
      <c r="E8" s="55" t="s">
        <v>182</v>
      </c>
      <c r="F8" s="55" t="s">
        <v>182</v>
      </c>
      <c r="H8" s="55" t="s">
        <v>196</v>
      </c>
      <c r="I8" s="55" t="s">
        <v>181</v>
      </c>
      <c r="J8" s="25" t="s">
        <v>54</v>
      </c>
      <c r="K8" s="55" t="s">
        <v>167</v>
      </c>
      <c r="L8" s="55" t="s">
        <v>168</v>
      </c>
      <c r="M8" s="55" t="s">
        <v>195</v>
      </c>
      <c r="N8" t="s">
        <v>169</v>
      </c>
      <c r="P8" s="55" t="s">
        <v>185</v>
      </c>
      <c r="Q8" s="4" t="s">
        <v>184</v>
      </c>
    </row>
    <row r="9" spans="1:19" x14ac:dyDescent="0.3">
      <c r="A9" s="25">
        <v>1970</v>
      </c>
      <c r="B9" s="55"/>
      <c r="C9" s="55"/>
      <c r="D9" s="55"/>
      <c r="Q9" t="s">
        <v>194</v>
      </c>
    </row>
    <row r="10" spans="1:19" x14ac:dyDescent="0.3">
      <c r="A10" s="40">
        <v>1971</v>
      </c>
      <c r="B10" s="55">
        <v>68.5</v>
      </c>
      <c r="C10" s="55">
        <v>7.3</v>
      </c>
      <c r="D10" s="55">
        <v>0.8</v>
      </c>
      <c r="E10" s="39">
        <f t="shared" ref="E10:E57" ca="1" si="0">SUMIFS($N$10:$N$585,$J$10:$J$585,A10)</f>
        <v>793.33305840596961</v>
      </c>
      <c r="F10" s="39">
        <f ca="1">SUM(B10:E10)</f>
        <v>869.93305840596963</v>
      </c>
      <c r="H10" s="45">
        <v>1</v>
      </c>
      <c r="I10" s="55" t="s">
        <v>170</v>
      </c>
      <c r="J10" s="25">
        <v>1971</v>
      </c>
      <c r="K10" s="55">
        <v>3600.79</v>
      </c>
      <c r="L10" s="38">
        <f t="shared" ref="L10:L73" ca="1" si="1">FORECAST(K10,OFFSET($Q$28:$Q$712,MATCH(K10,$P$28:$P$712,1)-1,0,2), OFFSET($P$28:$P$712,MATCH(K10,$P$28:$P$712,1)-1,0,2))</f>
        <v>95803.409000082873</v>
      </c>
      <c r="M10" s="38">
        <f ca="1">(L10+L11)/2</f>
        <v>96296.247500025784</v>
      </c>
      <c r="N10" s="39">
        <f ca="1">VLOOKUP(I10,$P$10:$Q$21,2,FALSE)*M10/1000</f>
        <v>35.629611575009541</v>
      </c>
      <c r="P10" s="55" t="s">
        <v>170</v>
      </c>
      <c r="Q10" s="55">
        <v>0.37</v>
      </c>
      <c r="S10" s="55"/>
    </row>
    <row r="11" spans="1:19" x14ac:dyDescent="0.3">
      <c r="A11" s="25">
        <v>1972</v>
      </c>
      <c r="B11" s="55">
        <v>79.099999999999994</v>
      </c>
      <c r="C11" s="55">
        <v>7.2</v>
      </c>
      <c r="D11" s="55">
        <v>0.8</v>
      </c>
      <c r="E11" s="39">
        <f t="shared" ca="1" si="0"/>
        <v>781.70114954493624</v>
      </c>
      <c r="F11" s="39">
        <f t="shared" ref="F11:F57" ca="1" si="2">SUM(B11:E11)</f>
        <v>868.80114954493627</v>
      </c>
      <c r="H11" s="45">
        <v>1</v>
      </c>
      <c r="I11" s="55" t="s">
        <v>171</v>
      </c>
      <c r="J11" s="25">
        <v>1971</v>
      </c>
      <c r="K11" s="55">
        <v>3602.66</v>
      </c>
      <c r="L11" s="38">
        <f t="shared" ca="1" si="1"/>
        <v>96789.085999968695</v>
      </c>
      <c r="M11" s="38">
        <f t="shared" ref="M11:M74" ca="1" si="3">(L11+L12)/2</f>
        <v>96841.795999962604</v>
      </c>
      <c r="N11" s="39">
        <f t="shared" ref="N11:N74" ca="1" si="4">VLOOKUP(I11,$P$10:$Q$21,2,FALSE)*M11/1000</f>
        <v>26.147284919989907</v>
      </c>
      <c r="P11" s="55" t="s">
        <v>171</v>
      </c>
      <c r="Q11" s="55">
        <v>0.27</v>
      </c>
      <c r="S11" s="55"/>
    </row>
    <row r="12" spans="1:19" x14ac:dyDescent="0.3">
      <c r="A12" s="25">
        <v>1973</v>
      </c>
      <c r="B12" s="55">
        <v>77.900000000000006</v>
      </c>
      <c r="C12" s="55">
        <v>8</v>
      </c>
      <c r="D12" s="55">
        <v>0.8</v>
      </c>
      <c r="E12" s="39">
        <f t="shared" ca="1" si="0"/>
        <v>893.98025252716366</v>
      </c>
      <c r="F12" s="39">
        <f t="shared" ca="1" si="2"/>
        <v>980.6802525271637</v>
      </c>
      <c r="H12" s="45">
        <v>1</v>
      </c>
      <c r="I12" s="55" t="s">
        <v>172</v>
      </c>
      <c r="J12" s="25">
        <v>1971</v>
      </c>
      <c r="K12" s="55">
        <v>3602.86</v>
      </c>
      <c r="L12" s="38">
        <f t="shared" ca="1" si="1"/>
        <v>96894.505999956513</v>
      </c>
      <c r="M12" s="38">
        <f t="shared" ca="1" si="3"/>
        <v>97094.803999933298</v>
      </c>
      <c r="N12" s="39">
        <f t="shared" ca="1" si="4"/>
        <v>39.808869639972649</v>
      </c>
      <c r="P12" s="55" t="s">
        <v>172</v>
      </c>
      <c r="Q12" s="55">
        <v>0.41</v>
      </c>
      <c r="S12" s="55"/>
    </row>
    <row r="13" spans="1:19" x14ac:dyDescent="0.3">
      <c r="A13" s="25">
        <v>1974</v>
      </c>
      <c r="B13" s="55">
        <v>83.5</v>
      </c>
      <c r="C13" s="55">
        <v>7.6</v>
      </c>
      <c r="D13" s="55">
        <v>0.8</v>
      </c>
      <c r="E13" s="39">
        <f t="shared" ca="1" si="0"/>
        <v>990.88286695598538</v>
      </c>
      <c r="F13" s="39">
        <f t="shared" ca="1" si="2"/>
        <v>1082.7828669559854</v>
      </c>
      <c r="H13" s="45">
        <v>1</v>
      </c>
      <c r="I13" s="55" t="s">
        <v>173</v>
      </c>
      <c r="J13" s="25">
        <v>1971</v>
      </c>
      <c r="K13" s="55">
        <v>3603.62</v>
      </c>
      <c r="L13" s="38">
        <f t="shared" ca="1" si="1"/>
        <v>97295.101999910083</v>
      </c>
      <c r="M13" s="38">
        <f t="shared" ca="1" si="3"/>
        <v>98641.842500001309</v>
      </c>
      <c r="N13" s="39">
        <f t="shared" ca="1" si="4"/>
        <v>51.29375810000068</v>
      </c>
      <c r="P13" s="55" t="s">
        <v>173</v>
      </c>
      <c r="Q13" s="55">
        <v>0.52</v>
      </c>
      <c r="S13" s="55"/>
    </row>
    <row r="14" spans="1:19" x14ac:dyDescent="0.3">
      <c r="A14" s="25">
        <v>1975</v>
      </c>
      <c r="B14" s="55">
        <v>83.7</v>
      </c>
      <c r="C14" s="55">
        <v>7.4</v>
      </c>
      <c r="D14" s="55">
        <v>0.8</v>
      </c>
      <c r="E14" s="39">
        <f t="shared" ca="1" si="0"/>
        <v>1043.6571011991821</v>
      </c>
      <c r="F14" s="39">
        <f t="shared" ca="1" si="2"/>
        <v>1135.5571011991822</v>
      </c>
      <c r="H14" s="45">
        <v>1</v>
      </c>
      <c r="I14" s="55" t="s">
        <v>164</v>
      </c>
      <c r="J14" s="25">
        <v>1971</v>
      </c>
      <c r="K14" s="55">
        <v>3608.73</v>
      </c>
      <c r="L14" s="38">
        <f t="shared" ca="1" si="1"/>
        <v>99988.583000092534</v>
      </c>
      <c r="M14" s="38">
        <f t="shared" ca="1" si="3"/>
        <v>103198.25920000218</v>
      </c>
      <c r="N14" s="39">
        <f t="shared" ca="1" si="4"/>
        <v>67.078868480001418</v>
      </c>
      <c r="P14" s="55" t="s">
        <v>164</v>
      </c>
      <c r="Q14" s="55">
        <v>0.65</v>
      </c>
      <c r="S14" s="55"/>
    </row>
    <row r="15" spans="1:19" x14ac:dyDescent="0.3">
      <c r="A15" s="25">
        <v>1976</v>
      </c>
      <c r="B15" s="55">
        <v>83.6</v>
      </c>
      <c r="C15" s="55">
        <v>8</v>
      </c>
      <c r="D15" s="55">
        <v>0.8</v>
      </c>
      <c r="E15" s="39">
        <f t="shared" ca="1" si="0"/>
        <v>1042.5442105389343</v>
      </c>
      <c r="F15" s="39">
        <f t="shared" ca="1" si="2"/>
        <v>1134.9442105389344</v>
      </c>
      <c r="H15" s="45">
        <v>1</v>
      </c>
      <c r="I15" s="55" t="s">
        <v>174</v>
      </c>
      <c r="J15" s="25">
        <v>1971</v>
      </c>
      <c r="K15" s="55">
        <v>3620.79</v>
      </c>
      <c r="L15" s="38">
        <f t="shared" ca="1" si="1"/>
        <v>106407.93539991183</v>
      </c>
      <c r="M15" s="38">
        <f t="shared" ca="1" si="3"/>
        <v>106410.96669991128</v>
      </c>
      <c r="N15" s="39">
        <f t="shared" ca="1" si="4"/>
        <v>88.321102360926361</v>
      </c>
      <c r="P15" s="55" t="s">
        <v>174</v>
      </c>
      <c r="Q15" s="55">
        <v>0.83</v>
      </c>
      <c r="S15" s="55"/>
    </row>
    <row r="16" spans="1:19" x14ac:dyDescent="0.3">
      <c r="A16" s="25">
        <v>1977</v>
      </c>
      <c r="B16" s="55">
        <v>62.9</v>
      </c>
      <c r="C16" s="55">
        <v>5.7</v>
      </c>
      <c r="D16" s="55">
        <v>0.8</v>
      </c>
      <c r="E16" s="39">
        <f t="shared" ca="1" si="0"/>
        <v>933.04824311696234</v>
      </c>
      <c r="F16" s="39">
        <f t="shared" ca="1" si="2"/>
        <v>1002.4482431169623</v>
      </c>
      <c r="H16" s="45">
        <v>1</v>
      </c>
      <c r="I16" s="55" t="s">
        <v>175</v>
      </c>
      <c r="J16" s="25">
        <v>1971</v>
      </c>
      <c r="K16" s="55">
        <v>3620.8</v>
      </c>
      <c r="L16" s="38">
        <f t="shared" ca="1" si="1"/>
        <v>106413.99799991073</v>
      </c>
      <c r="M16" s="38">
        <f t="shared" ca="1" si="3"/>
        <v>105462.54949998669</v>
      </c>
      <c r="N16" s="39">
        <f t="shared" ca="1" si="4"/>
        <v>105.46254949998669</v>
      </c>
      <c r="P16" s="55" t="s">
        <v>175</v>
      </c>
      <c r="Q16" s="55">
        <v>1</v>
      </c>
      <c r="S16" s="55"/>
    </row>
    <row r="17" spans="1:19" x14ac:dyDescent="0.3">
      <c r="A17" s="25">
        <v>1978</v>
      </c>
      <c r="B17" s="55">
        <v>66.7</v>
      </c>
      <c r="C17" s="55">
        <v>7.9</v>
      </c>
      <c r="D17" s="55">
        <v>0.8</v>
      </c>
      <c r="E17" s="39">
        <f t="shared" ca="1" si="0"/>
        <v>910.65985915806414</v>
      </c>
      <c r="F17" s="39">
        <f t="shared" ca="1" si="2"/>
        <v>986.05985915806411</v>
      </c>
      <c r="H17" s="45">
        <v>1</v>
      </c>
      <c r="I17" s="55" t="s">
        <v>176</v>
      </c>
      <c r="J17" s="25">
        <v>1971</v>
      </c>
      <c r="K17" s="55">
        <v>3617.31</v>
      </c>
      <c r="L17" s="38">
        <f t="shared" ca="1" si="1"/>
        <v>104511.10100006266</v>
      </c>
      <c r="M17" s="38">
        <f t="shared" ca="1" si="3"/>
        <v>103704.63800003252</v>
      </c>
      <c r="N17" s="39">
        <f t="shared" ca="1" si="4"/>
        <v>95.408266960029906</v>
      </c>
      <c r="P17" s="55" t="s">
        <v>176</v>
      </c>
      <c r="Q17" s="55">
        <v>0.92</v>
      </c>
      <c r="S17" s="55"/>
    </row>
    <row r="18" spans="1:19" x14ac:dyDescent="0.3">
      <c r="A18" s="25">
        <v>1979</v>
      </c>
      <c r="B18" s="55">
        <v>67.099999999999994</v>
      </c>
      <c r="C18" s="55">
        <v>8</v>
      </c>
      <c r="D18" s="55">
        <v>0.8</v>
      </c>
      <c r="E18" s="39">
        <f t="shared" ca="1" si="0"/>
        <v>1077.0095846341719</v>
      </c>
      <c r="F18" s="39">
        <f t="shared" ca="1" si="2"/>
        <v>1152.909584634172</v>
      </c>
      <c r="H18" s="45">
        <v>1</v>
      </c>
      <c r="I18" s="55" t="s">
        <v>177</v>
      </c>
      <c r="J18" s="25">
        <v>1971</v>
      </c>
      <c r="K18" s="55">
        <v>3614.25</v>
      </c>
      <c r="L18" s="38">
        <f t="shared" ca="1" si="1"/>
        <v>102898.17500000237</v>
      </c>
      <c r="M18" s="38">
        <f t="shared" ca="1" si="3"/>
        <v>102871.82000000554</v>
      </c>
      <c r="N18" s="39">
        <f t="shared" ca="1" si="4"/>
        <v>102.87182000000554</v>
      </c>
      <c r="P18" s="55" t="s">
        <v>177</v>
      </c>
      <c r="Q18" s="55">
        <v>1</v>
      </c>
      <c r="S18" s="55"/>
    </row>
    <row r="19" spans="1:19" x14ac:dyDescent="0.3">
      <c r="A19" s="25">
        <v>1980</v>
      </c>
      <c r="B19" s="55">
        <v>72.3</v>
      </c>
      <c r="C19" s="55">
        <v>8.3000000000000007</v>
      </c>
      <c r="D19" s="55">
        <v>0.8</v>
      </c>
      <c r="E19" s="39">
        <f t="shared" ca="1" si="0"/>
        <v>1172.5876056311624</v>
      </c>
      <c r="F19" s="39">
        <f t="shared" ca="1" si="2"/>
        <v>1253.9876056311625</v>
      </c>
      <c r="H19" s="45">
        <v>1</v>
      </c>
      <c r="I19" s="55" t="s">
        <v>178</v>
      </c>
      <c r="J19" s="25">
        <v>1971</v>
      </c>
      <c r="K19" s="55">
        <v>3614.15</v>
      </c>
      <c r="L19" s="38">
        <f t="shared" ca="1" si="1"/>
        <v>102845.4650000087</v>
      </c>
      <c r="M19" s="38">
        <f t="shared" ca="1" si="3"/>
        <v>102389.52350004169</v>
      </c>
      <c r="N19" s="39">
        <f t="shared" ca="1" si="4"/>
        <v>69.624875980028364</v>
      </c>
      <c r="P19" s="55" t="s">
        <v>178</v>
      </c>
      <c r="Q19" s="55">
        <v>0.68</v>
      </c>
      <c r="S19" s="55"/>
    </row>
    <row r="20" spans="1:19" x14ac:dyDescent="0.3">
      <c r="A20" s="25">
        <v>1981</v>
      </c>
      <c r="B20" s="55">
        <v>74</v>
      </c>
      <c r="C20" s="55">
        <v>6.8</v>
      </c>
      <c r="D20" s="55">
        <v>0.8</v>
      </c>
      <c r="E20" s="39">
        <f t="shared" ca="1" si="0"/>
        <v>1098.153039284105</v>
      </c>
      <c r="F20" s="39">
        <f t="shared" ca="1" si="2"/>
        <v>1179.7530392841049</v>
      </c>
      <c r="H20" s="45">
        <v>1</v>
      </c>
      <c r="I20" s="55" t="s">
        <v>179</v>
      </c>
      <c r="J20" s="25">
        <v>1971</v>
      </c>
      <c r="K20" s="55">
        <v>3612.42</v>
      </c>
      <c r="L20" s="38">
        <f t="shared" ca="1" si="1"/>
        <v>101933.58200007468</v>
      </c>
      <c r="M20" s="38">
        <f t="shared" ca="1" si="3"/>
        <v>101179.82900005812</v>
      </c>
      <c r="N20" s="39">
        <f t="shared" ca="1" si="4"/>
        <v>59.696099110034289</v>
      </c>
      <c r="P20" s="55" t="s">
        <v>179</v>
      </c>
      <c r="Q20" s="55">
        <v>0.59</v>
      </c>
      <c r="S20" s="55"/>
    </row>
    <row r="21" spans="1:19" x14ac:dyDescent="0.3">
      <c r="A21" s="25">
        <v>1982</v>
      </c>
      <c r="B21" s="55">
        <v>78.3</v>
      </c>
      <c r="C21" s="55">
        <v>7.6</v>
      </c>
      <c r="D21" s="55">
        <v>0.8</v>
      </c>
      <c r="E21" s="39">
        <f t="shared" ca="1" si="0"/>
        <v>1141.1057900539708</v>
      </c>
      <c r="F21" s="39">
        <f t="shared" ca="1" si="2"/>
        <v>1227.8057900539709</v>
      </c>
      <c r="H21" s="45">
        <v>1</v>
      </c>
      <c r="I21" s="55" t="s">
        <v>180</v>
      </c>
      <c r="J21" s="25">
        <v>1971</v>
      </c>
      <c r="K21" s="55">
        <v>3609.56</v>
      </c>
      <c r="L21" s="38">
        <f t="shared" ca="1" si="1"/>
        <v>100426.07600004156</v>
      </c>
      <c r="M21" s="38">
        <f t="shared" ca="1" si="3"/>
        <v>99980.676499969675</v>
      </c>
      <c r="N21" s="39">
        <f t="shared" ca="1" si="4"/>
        <v>51.989951779984239</v>
      </c>
      <c r="P21" s="55" t="s">
        <v>180</v>
      </c>
      <c r="Q21" s="55">
        <v>0.52</v>
      </c>
      <c r="S21" s="55"/>
    </row>
    <row r="22" spans="1:19" x14ac:dyDescent="0.3">
      <c r="A22" s="25">
        <v>1983</v>
      </c>
      <c r="B22" s="55">
        <v>85.7</v>
      </c>
      <c r="C22" s="55">
        <v>8.6</v>
      </c>
      <c r="D22" s="55">
        <v>0.8</v>
      </c>
      <c r="E22" s="39">
        <f t="shared" ca="1" si="0"/>
        <v>1223.768112770065</v>
      </c>
      <c r="F22" s="39">
        <f t="shared" ca="1" si="2"/>
        <v>1318.868112770065</v>
      </c>
      <c r="H22" s="45">
        <v>1</v>
      </c>
      <c r="I22" s="55" t="s">
        <v>170</v>
      </c>
      <c r="J22" s="25">
        <v>1972</v>
      </c>
      <c r="K22" s="55">
        <v>3607.87</v>
      </c>
      <c r="L22" s="38">
        <f t="shared" ca="1" si="1"/>
        <v>99535.276999897789</v>
      </c>
      <c r="M22" s="38">
        <f t="shared" ca="1" si="3"/>
        <v>99967.498999971198</v>
      </c>
      <c r="N22" s="39">
        <f t="shared" ca="1" si="4"/>
        <v>36.987974629989345</v>
      </c>
    </row>
    <row r="23" spans="1:19" x14ac:dyDescent="0.3">
      <c r="A23" s="25">
        <v>1984</v>
      </c>
      <c r="B23" s="55">
        <v>84.1</v>
      </c>
      <c r="C23" s="55">
        <v>8.3000000000000007</v>
      </c>
      <c r="D23" s="55">
        <v>0.8</v>
      </c>
      <c r="E23" s="39">
        <f t="shared" ca="1" si="0"/>
        <v>1198.3463389361011</v>
      </c>
      <c r="F23" s="39">
        <f t="shared" ca="1" si="2"/>
        <v>1291.5463389361012</v>
      </c>
      <c r="H23" s="45">
        <v>1</v>
      </c>
      <c r="I23" s="55" t="s">
        <v>171</v>
      </c>
      <c r="J23" s="25">
        <v>1972</v>
      </c>
      <c r="K23" s="55">
        <v>3609.51</v>
      </c>
      <c r="L23" s="38">
        <f t="shared" ca="1" si="1"/>
        <v>100399.72100004461</v>
      </c>
      <c r="M23" s="38">
        <f t="shared" ca="1" si="3"/>
        <v>101250.98750006955</v>
      </c>
      <c r="N23" s="39">
        <f t="shared" ca="1" si="4"/>
        <v>27.33776662501878</v>
      </c>
    </row>
    <row r="24" spans="1:19" x14ac:dyDescent="0.3">
      <c r="A24" s="25">
        <v>1985</v>
      </c>
      <c r="B24" s="55">
        <v>80.400000000000006</v>
      </c>
      <c r="C24" s="55">
        <v>8.4</v>
      </c>
      <c r="D24" s="55">
        <v>0.8</v>
      </c>
      <c r="E24" s="39">
        <f t="shared" ca="1" si="0"/>
        <v>1183.2334819649755</v>
      </c>
      <c r="F24" s="39">
        <f t="shared" ca="1" si="2"/>
        <v>1272.8334819649754</v>
      </c>
      <c r="H24" s="45">
        <v>1</v>
      </c>
      <c r="I24" s="55" t="s">
        <v>172</v>
      </c>
      <c r="J24" s="25">
        <v>1972</v>
      </c>
      <c r="K24" s="55">
        <v>3612.74</v>
      </c>
      <c r="L24" s="38">
        <f t="shared" ca="1" si="1"/>
        <v>102102.25400009449</v>
      </c>
      <c r="M24" s="38">
        <f t="shared" ca="1" si="3"/>
        <v>101532.98600003682</v>
      </c>
      <c r="N24" s="39">
        <f t="shared" ca="1" si="4"/>
        <v>41.628524260015098</v>
      </c>
    </row>
    <row r="25" spans="1:19" x14ac:dyDescent="0.3">
      <c r="A25" s="25">
        <v>1986</v>
      </c>
      <c r="B25" s="55">
        <v>81.2</v>
      </c>
      <c r="C25" s="55">
        <v>8.3000000000000007</v>
      </c>
      <c r="D25" s="55">
        <v>0.8</v>
      </c>
      <c r="E25" s="39">
        <f t="shared" ca="1" si="0"/>
        <v>1186.1398564640936</v>
      </c>
      <c r="F25" s="39">
        <f t="shared" ca="1" si="2"/>
        <v>1276.4398564640935</v>
      </c>
      <c r="H25" s="45">
        <v>1</v>
      </c>
      <c r="I25" s="55" t="s">
        <v>173</v>
      </c>
      <c r="J25" s="25">
        <v>1972</v>
      </c>
      <c r="K25" s="55">
        <v>3610.58</v>
      </c>
      <c r="L25" s="38">
        <f t="shared" ca="1" si="1"/>
        <v>100963.71799997916</v>
      </c>
      <c r="M25" s="38">
        <f t="shared" ca="1" si="3"/>
        <v>101316.87499993853</v>
      </c>
      <c r="N25" s="39">
        <f t="shared" ca="1" si="4"/>
        <v>52.684774999968042</v>
      </c>
      <c r="Q25" s="55"/>
    </row>
    <row r="26" spans="1:19" x14ac:dyDescent="0.3">
      <c r="A26" s="25">
        <v>1987</v>
      </c>
      <c r="B26" s="55">
        <v>81.900000000000006</v>
      </c>
      <c r="C26" s="55">
        <v>8.3000000000000007</v>
      </c>
      <c r="D26" s="55">
        <v>0.8</v>
      </c>
      <c r="E26" s="39">
        <f t="shared" ca="1" si="0"/>
        <v>1184.401749593258</v>
      </c>
      <c r="F26" s="39">
        <f t="shared" ca="1" si="2"/>
        <v>1275.401749593258</v>
      </c>
      <c r="H26" s="45">
        <v>1</v>
      </c>
      <c r="I26" s="55" t="s">
        <v>164</v>
      </c>
      <c r="J26" s="25">
        <v>1972</v>
      </c>
      <c r="K26" s="55">
        <v>3611.92</v>
      </c>
      <c r="L26" s="38">
        <f t="shared" ca="1" si="1"/>
        <v>101670.03199989791</v>
      </c>
      <c r="M26" s="38">
        <f t="shared" ca="1" si="3"/>
        <v>103686.18949991127</v>
      </c>
      <c r="N26" s="39">
        <f t="shared" ca="1" si="4"/>
        <v>67.396023174942329</v>
      </c>
      <c r="P26" s="6" t="s">
        <v>166</v>
      </c>
      <c r="Q26" s="55"/>
    </row>
    <row r="27" spans="1:19" x14ac:dyDescent="0.3">
      <c r="A27" s="25">
        <v>1988</v>
      </c>
      <c r="B27" s="55">
        <v>77.2</v>
      </c>
      <c r="C27" s="55">
        <v>7.2</v>
      </c>
      <c r="D27" s="55">
        <v>0.8</v>
      </c>
      <c r="E27" s="39">
        <f t="shared" ca="1" si="0"/>
        <v>1164.0186834591541</v>
      </c>
      <c r="F27" s="39">
        <f t="shared" ca="1" si="2"/>
        <v>1249.2186834591541</v>
      </c>
      <c r="H27" s="45">
        <v>1</v>
      </c>
      <c r="I27" s="55" t="s">
        <v>174</v>
      </c>
      <c r="J27" s="25">
        <v>1972</v>
      </c>
      <c r="K27" s="55">
        <v>3619.57</v>
      </c>
      <c r="L27" s="38">
        <f t="shared" ca="1" si="1"/>
        <v>105702.34699992463</v>
      </c>
      <c r="M27" s="38">
        <f t="shared" ca="1" si="3"/>
        <v>104611.24999992747</v>
      </c>
      <c r="N27" s="39">
        <f t="shared" ca="1" si="4"/>
        <v>86.827337499939787</v>
      </c>
      <c r="P27" s="55" t="s">
        <v>163</v>
      </c>
      <c r="Q27" s="55" t="s">
        <v>165</v>
      </c>
    </row>
    <row r="28" spans="1:19" x14ac:dyDescent="0.3">
      <c r="A28" s="25">
        <v>1989</v>
      </c>
      <c r="B28" s="55">
        <v>73.5</v>
      </c>
      <c r="C28" s="55">
        <v>8.1999999999999993</v>
      </c>
      <c r="D28" s="55">
        <v>0.8</v>
      </c>
      <c r="E28" s="39">
        <f t="shared" ca="1" si="0"/>
        <v>1069.1543741823325</v>
      </c>
      <c r="F28" s="39">
        <f t="shared" ca="1" si="2"/>
        <v>1151.6543741823325</v>
      </c>
      <c r="H28" s="45">
        <v>1</v>
      </c>
      <c r="I28" s="55" t="s">
        <v>175</v>
      </c>
      <c r="J28" s="25">
        <v>1972</v>
      </c>
      <c r="K28" s="55">
        <v>3615.43</v>
      </c>
      <c r="L28" s="38">
        <f t="shared" ca="1" si="1"/>
        <v>103520.15299993032</v>
      </c>
      <c r="M28" s="38">
        <f t="shared" ca="1" si="3"/>
        <v>101857.1524999995</v>
      </c>
      <c r="N28" s="39">
        <f t="shared" ca="1" si="4"/>
        <v>101.8571524999995</v>
      </c>
      <c r="P28" s="55">
        <v>3370</v>
      </c>
      <c r="Q28" s="55">
        <v>20303.0000000031</v>
      </c>
    </row>
    <row r="29" spans="1:19" x14ac:dyDescent="0.3">
      <c r="A29" s="25">
        <v>1990</v>
      </c>
      <c r="B29" s="55">
        <v>75.400000000000006</v>
      </c>
      <c r="C29" s="55">
        <v>8.4</v>
      </c>
      <c r="D29" s="55">
        <v>0.8</v>
      </c>
      <c r="E29" s="39">
        <f t="shared" ca="1" si="0"/>
        <v>931.32914234406724</v>
      </c>
      <c r="F29" s="39">
        <f t="shared" ca="1" si="2"/>
        <v>1015.9291423440673</v>
      </c>
      <c r="H29" s="45">
        <v>1</v>
      </c>
      <c r="I29" s="55" t="s">
        <v>176</v>
      </c>
      <c r="J29" s="25">
        <v>1972</v>
      </c>
      <c r="K29" s="55">
        <v>3609.12</v>
      </c>
      <c r="L29" s="38">
        <f t="shared" ca="1" si="1"/>
        <v>100194.15200006869</v>
      </c>
      <c r="M29" s="38">
        <f t="shared" ca="1" si="3"/>
        <v>98686.645999996108</v>
      </c>
      <c r="N29" s="39">
        <f t="shared" ca="1" si="4"/>
        <v>90.791714319996416</v>
      </c>
      <c r="P29" s="55">
        <v>3370.5</v>
      </c>
      <c r="Q29" s="55">
        <v>20392.950000004399</v>
      </c>
    </row>
    <row r="30" spans="1:19" x14ac:dyDescent="0.3">
      <c r="A30" s="25">
        <v>1991</v>
      </c>
      <c r="B30" s="55">
        <v>80.3</v>
      </c>
      <c r="C30" s="55">
        <v>9</v>
      </c>
      <c r="D30" s="55">
        <v>0.8</v>
      </c>
      <c r="E30" s="39">
        <f t="shared" ca="1" si="0"/>
        <v>869.74250540492244</v>
      </c>
      <c r="F30" s="39">
        <f t="shared" ca="1" si="2"/>
        <v>959.84250540492246</v>
      </c>
      <c r="H30" s="45">
        <v>1</v>
      </c>
      <c r="I30" s="55" t="s">
        <v>177</v>
      </c>
      <c r="J30" s="25">
        <v>1972</v>
      </c>
      <c r="K30" s="55">
        <v>3603.4</v>
      </c>
      <c r="L30" s="38">
        <f t="shared" ca="1" si="1"/>
        <v>97179.139999923529</v>
      </c>
      <c r="M30" s="38">
        <f t="shared" ca="1" si="3"/>
        <v>98678.739499997115</v>
      </c>
      <c r="N30" s="39">
        <f t="shared" ca="1" si="4"/>
        <v>98.678739499997121</v>
      </c>
      <c r="P30" s="55">
        <v>3371</v>
      </c>
      <c r="Q30" s="55">
        <v>20482.900000005699</v>
      </c>
    </row>
    <row r="31" spans="1:19" x14ac:dyDescent="0.3">
      <c r="A31" s="25">
        <v>1992</v>
      </c>
      <c r="B31" s="55">
        <v>78.5</v>
      </c>
      <c r="C31" s="55">
        <v>8.4</v>
      </c>
      <c r="D31" s="55">
        <v>0.8</v>
      </c>
      <c r="E31" s="39">
        <f t="shared" ca="1" si="0"/>
        <v>841.9292154738597</v>
      </c>
      <c r="F31" s="39">
        <f t="shared" ca="1" si="2"/>
        <v>929.62921547385974</v>
      </c>
      <c r="H31" s="45">
        <v>1</v>
      </c>
      <c r="I31" s="55" t="s">
        <v>178</v>
      </c>
      <c r="J31" s="25">
        <v>1972</v>
      </c>
      <c r="K31" s="55">
        <v>3609.09</v>
      </c>
      <c r="L31" s="38">
        <f t="shared" ca="1" si="1"/>
        <v>100178.3390000707</v>
      </c>
      <c r="M31" s="38">
        <f t="shared" ca="1" si="3"/>
        <v>100289.03000005765</v>
      </c>
      <c r="N31" s="39">
        <f t="shared" ca="1" si="4"/>
        <v>68.196540400039211</v>
      </c>
      <c r="P31" s="55">
        <v>3371.5</v>
      </c>
      <c r="Q31" s="55">
        <v>20572.8500000069</v>
      </c>
    </row>
    <row r="32" spans="1:19" x14ac:dyDescent="0.3">
      <c r="A32" s="25">
        <v>1993</v>
      </c>
      <c r="B32" s="55">
        <v>80.5</v>
      </c>
      <c r="C32" s="55">
        <v>8.5</v>
      </c>
      <c r="D32" s="55">
        <v>0.8</v>
      </c>
      <c r="E32" s="39">
        <f t="shared" ca="1" si="0"/>
        <v>991.59849724891058</v>
      </c>
      <c r="F32" s="39">
        <f t="shared" ca="1" si="2"/>
        <v>1081.3984972489106</v>
      </c>
      <c r="H32" s="45">
        <v>1</v>
      </c>
      <c r="I32" s="55" t="s">
        <v>179</v>
      </c>
      <c r="J32" s="25">
        <v>1972</v>
      </c>
      <c r="K32" s="55">
        <v>3609.51</v>
      </c>
      <c r="L32" s="38">
        <f t="shared" ca="1" si="1"/>
        <v>100399.72100004461</v>
      </c>
      <c r="M32" s="38">
        <f t="shared" ca="1" si="3"/>
        <v>99527.370500022196</v>
      </c>
      <c r="N32" s="39">
        <f t="shared" ca="1" si="4"/>
        <v>58.721148595013098</v>
      </c>
      <c r="P32" s="55">
        <v>3372</v>
      </c>
      <c r="Q32" s="55">
        <v>20662.800000008199</v>
      </c>
    </row>
    <row r="33" spans="1:17" x14ac:dyDescent="0.3">
      <c r="A33" s="25">
        <v>1994</v>
      </c>
      <c r="B33" s="55">
        <v>75.5</v>
      </c>
      <c r="C33" s="55">
        <v>8.5</v>
      </c>
      <c r="D33" s="55">
        <v>0.8</v>
      </c>
      <c r="E33" s="39">
        <f t="shared" ca="1" si="0"/>
        <v>998.5948307319419</v>
      </c>
      <c r="F33" s="39">
        <f t="shared" ca="1" si="2"/>
        <v>1083.394830731942</v>
      </c>
      <c r="H33" s="45">
        <v>1</v>
      </c>
      <c r="I33" s="55" t="s">
        <v>180</v>
      </c>
      <c r="J33" s="25">
        <v>1972</v>
      </c>
      <c r="K33" s="55">
        <v>3606.2</v>
      </c>
      <c r="L33" s="38">
        <f t="shared" ca="1" si="1"/>
        <v>98655.019999999786</v>
      </c>
      <c r="M33" s="38">
        <f t="shared" ca="1" si="3"/>
        <v>97295.102000033716</v>
      </c>
      <c r="N33" s="39">
        <f t="shared" ca="1" si="4"/>
        <v>50.593453040017536</v>
      </c>
      <c r="P33" s="55">
        <v>3372.5</v>
      </c>
      <c r="Q33" s="55">
        <v>20752.750000009499</v>
      </c>
    </row>
    <row r="34" spans="1:17" x14ac:dyDescent="0.3">
      <c r="A34" s="40">
        <v>1995</v>
      </c>
      <c r="B34" s="55">
        <v>79.3</v>
      </c>
      <c r="C34" s="55">
        <v>8.6</v>
      </c>
      <c r="D34" s="55">
        <v>0.8</v>
      </c>
      <c r="E34" s="39">
        <f t="shared" ca="1" si="0"/>
        <v>1117.2268271579208</v>
      </c>
      <c r="F34" s="39">
        <f t="shared" ca="1" si="2"/>
        <v>1205.9268271579208</v>
      </c>
      <c r="H34" s="45">
        <v>1</v>
      </c>
      <c r="I34" s="55" t="s">
        <v>170</v>
      </c>
      <c r="J34" s="25">
        <v>1973</v>
      </c>
      <c r="K34" s="55">
        <v>3601.04</v>
      </c>
      <c r="L34" s="38">
        <f t="shared" ca="1" si="1"/>
        <v>95935.184000067646</v>
      </c>
      <c r="M34" s="38">
        <f t="shared" ca="1" si="3"/>
        <v>95840.306000078563</v>
      </c>
      <c r="N34" s="39">
        <f t="shared" ca="1" si="4"/>
        <v>35.46091322002907</v>
      </c>
      <c r="P34" s="55">
        <v>3373</v>
      </c>
      <c r="Q34" s="55">
        <v>20842.7000000107</v>
      </c>
    </row>
    <row r="35" spans="1:17" x14ac:dyDescent="0.3">
      <c r="A35" s="25">
        <v>1996</v>
      </c>
      <c r="B35" s="55">
        <v>79.900000000000006</v>
      </c>
      <c r="C35" s="55">
        <v>8.6999999999999993</v>
      </c>
      <c r="D35" s="55">
        <v>0.8</v>
      </c>
      <c r="E35" s="39">
        <f t="shared" ca="1" si="0"/>
        <v>1128.6543968040678</v>
      </c>
      <c r="F35" s="39">
        <f t="shared" ca="1" si="2"/>
        <v>1218.0543968040679</v>
      </c>
      <c r="H35" s="45">
        <v>1</v>
      </c>
      <c r="I35" s="55" t="s">
        <v>171</v>
      </c>
      <c r="J35" s="25">
        <v>1973</v>
      </c>
      <c r="K35" s="55">
        <v>3600.68</v>
      </c>
      <c r="L35" s="38">
        <f t="shared" ca="1" si="1"/>
        <v>95745.42800008948</v>
      </c>
      <c r="M35" s="38">
        <f t="shared" ca="1" si="3"/>
        <v>95109.374000068055</v>
      </c>
      <c r="N35" s="39">
        <f t="shared" ca="1" si="4"/>
        <v>25.679530980018374</v>
      </c>
      <c r="P35" s="55">
        <v>3373.5</v>
      </c>
      <c r="Q35" s="55">
        <v>20932.650000012</v>
      </c>
    </row>
    <row r="36" spans="1:17" x14ac:dyDescent="0.3">
      <c r="A36" s="25">
        <v>1997</v>
      </c>
      <c r="B36" s="55">
        <v>82.6</v>
      </c>
      <c r="C36" s="55">
        <v>8.4</v>
      </c>
      <c r="D36" s="55">
        <v>0.8</v>
      </c>
      <c r="E36" s="39">
        <f t="shared" ca="1" si="0"/>
        <v>1157.544230046816</v>
      </c>
      <c r="F36" s="39">
        <f t="shared" ca="1" si="2"/>
        <v>1249.3442300468159</v>
      </c>
      <c r="H36" s="45">
        <v>1</v>
      </c>
      <c r="I36" s="55" t="s">
        <v>172</v>
      </c>
      <c r="J36" s="25">
        <v>1973</v>
      </c>
      <c r="K36" s="55">
        <v>3598.12</v>
      </c>
      <c r="L36" s="38">
        <f t="shared" ca="1" si="1"/>
        <v>94473.320000046631</v>
      </c>
      <c r="M36" s="38">
        <f t="shared" ca="1" si="3"/>
        <v>92653.250000004191</v>
      </c>
      <c r="N36" s="39">
        <f t="shared" ca="1" si="4"/>
        <v>37.987832500001716</v>
      </c>
      <c r="P36" s="55">
        <v>3374</v>
      </c>
      <c r="Q36" s="55">
        <v>21022.599999988499</v>
      </c>
    </row>
    <row r="37" spans="1:17" x14ac:dyDescent="0.3">
      <c r="A37" s="25">
        <v>1998</v>
      </c>
      <c r="B37" s="55">
        <v>83</v>
      </c>
      <c r="C37" s="55">
        <v>8.1999999999999993</v>
      </c>
      <c r="D37" s="55">
        <v>0.8</v>
      </c>
      <c r="E37" s="39">
        <f t="shared" ca="1" si="0"/>
        <v>1171.2427860340772</v>
      </c>
      <c r="F37" s="39">
        <f t="shared" ca="1" si="2"/>
        <v>1263.2427860340772</v>
      </c>
      <c r="H37" s="45">
        <v>1</v>
      </c>
      <c r="I37" s="55" t="s">
        <v>173</v>
      </c>
      <c r="J37" s="25">
        <v>1973</v>
      </c>
      <c r="K37" s="55">
        <v>3590.63</v>
      </c>
      <c r="L37" s="38">
        <f t="shared" ca="1" si="1"/>
        <v>90833.179999961751</v>
      </c>
      <c r="M37" s="38">
        <f t="shared" ca="1" si="3"/>
        <v>97463.936000036192</v>
      </c>
      <c r="N37" s="39">
        <f t="shared" ca="1" si="4"/>
        <v>50.681246720018819</v>
      </c>
      <c r="P37" s="55">
        <v>3374.5</v>
      </c>
      <c r="Q37" s="55">
        <v>21112.549999989798</v>
      </c>
    </row>
    <row r="38" spans="1:17" x14ac:dyDescent="0.3">
      <c r="A38" s="25">
        <v>1999</v>
      </c>
      <c r="B38" s="55">
        <v>81.2</v>
      </c>
      <c r="C38" s="55">
        <v>8.6999999999999993</v>
      </c>
      <c r="D38" s="55">
        <v>0.8</v>
      </c>
      <c r="E38" s="39">
        <f t="shared" ca="1" si="0"/>
        <v>1173.1728094328682</v>
      </c>
      <c r="F38" s="39">
        <f t="shared" ca="1" si="2"/>
        <v>1263.8728094328683</v>
      </c>
      <c r="H38" s="45">
        <v>1</v>
      </c>
      <c r="I38" s="55" t="s">
        <v>164</v>
      </c>
      <c r="J38" s="25">
        <v>1973</v>
      </c>
      <c r="K38" s="55">
        <v>3616.52</v>
      </c>
      <c r="L38" s="38">
        <f t="shared" ca="1" si="1"/>
        <v>104094.69200011063</v>
      </c>
      <c r="M38" s="38">
        <f t="shared" ca="1" si="3"/>
        <v>109970.96920002636</v>
      </c>
      <c r="N38" s="39">
        <f t="shared" ca="1" si="4"/>
        <v>71.481129980017144</v>
      </c>
      <c r="P38" s="55">
        <v>3375</v>
      </c>
      <c r="Q38" s="55">
        <v>21202.499999991102</v>
      </c>
    </row>
    <row r="39" spans="1:17" x14ac:dyDescent="0.3">
      <c r="A39" s="25">
        <v>2000</v>
      </c>
      <c r="B39" s="55">
        <v>76.2</v>
      </c>
      <c r="C39" s="55">
        <v>8.4</v>
      </c>
      <c r="D39" s="55">
        <v>0.8</v>
      </c>
      <c r="E39" s="39">
        <f t="shared" ca="1" si="0"/>
        <v>1116.7991709003077</v>
      </c>
      <c r="F39" s="39">
        <f t="shared" ca="1" si="2"/>
        <v>1202.1991709003078</v>
      </c>
      <c r="H39" s="45">
        <v>1</v>
      </c>
      <c r="I39" s="55" t="s">
        <v>174</v>
      </c>
      <c r="J39" s="25">
        <v>1973</v>
      </c>
      <c r="K39" s="55">
        <v>3636.36</v>
      </c>
      <c r="L39" s="38">
        <f t="shared" ca="1" si="1"/>
        <v>115847.24639994209</v>
      </c>
      <c r="M39" s="38">
        <f t="shared" ca="1" si="3"/>
        <v>118251.1791999595</v>
      </c>
      <c r="N39" s="39">
        <f t="shared" ca="1" si="4"/>
        <v>98.148478735966378</v>
      </c>
      <c r="P39" s="55">
        <v>3375.5</v>
      </c>
      <c r="Q39" s="55">
        <v>21292.449999992299</v>
      </c>
    </row>
    <row r="40" spans="1:17" x14ac:dyDescent="0.3">
      <c r="A40" s="25">
        <v>2001</v>
      </c>
      <c r="B40" s="55">
        <v>74.400000000000006</v>
      </c>
      <c r="C40" s="55">
        <v>8.1</v>
      </c>
      <c r="D40" s="55">
        <v>0.8</v>
      </c>
      <c r="E40" s="39">
        <f t="shared" ca="1" si="0"/>
        <v>1043.5152002359887</v>
      </c>
      <c r="F40" s="39">
        <f t="shared" ca="1" si="2"/>
        <v>1126.8152002359886</v>
      </c>
      <c r="H40" s="45">
        <v>1</v>
      </c>
      <c r="I40" s="55" t="s">
        <v>175</v>
      </c>
      <c r="J40" s="25">
        <v>1973</v>
      </c>
      <c r="K40" s="55">
        <v>3644.05</v>
      </c>
      <c r="L40" s="38">
        <f t="shared" ca="1" si="1"/>
        <v>120655.11199997691</v>
      </c>
      <c r="M40" s="38">
        <f t="shared" ca="1" si="3"/>
        <v>121040.46099997335</v>
      </c>
      <c r="N40" s="39">
        <f t="shared" ca="1" si="4"/>
        <v>121.04046099997335</v>
      </c>
      <c r="P40" s="55">
        <v>3376</v>
      </c>
      <c r="Q40" s="55">
        <v>21382.399999993599</v>
      </c>
    </row>
    <row r="41" spans="1:17" x14ac:dyDescent="0.3">
      <c r="A41" s="25">
        <v>2002</v>
      </c>
      <c r="B41" s="55">
        <v>69.8</v>
      </c>
      <c r="C41" s="55">
        <v>6.5</v>
      </c>
      <c r="D41" s="55">
        <v>0.8</v>
      </c>
      <c r="E41" s="39">
        <f t="shared" ca="1" si="0"/>
        <v>882.04271711106344</v>
      </c>
      <c r="F41" s="39">
        <f t="shared" ca="1" si="2"/>
        <v>959.14271711106346</v>
      </c>
      <c r="H41" s="45">
        <v>1</v>
      </c>
      <c r="I41" s="55" t="s">
        <v>176</v>
      </c>
      <c r="J41" s="25">
        <v>1973</v>
      </c>
      <c r="K41" s="55">
        <v>3645.25</v>
      </c>
      <c r="L41" s="38">
        <f t="shared" ca="1" si="1"/>
        <v>121425.80999996979</v>
      </c>
      <c r="M41" s="38">
        <f t="shared" ca="1" si="3"/>
        <v>121673.0774000166</v>
      </c>
      <c r="N41" s="39">
        <f t="shared" ca="1" si="4"/>
        <v>111.93923120801527</v>
      </c>
      <c r="P41" s="55">
        <v>3376.5</v>
      </c>
      <c r="Q41" s="55">
        <v>21472.349999994902</v>
      </c>
    </row>
    <row r="42" spans="1:17" x14ac:dyDescent="0.3">
      <c r="A42" s="25">
        <v>2003</v>
      </c>
      <c r="B42" s="55">
        <v>68.2</v>
      </c>
      <c r="C42" s="55">
        <v>6.4</v>
      </c>
      <c r="D42" s="55">
        <v>0.8</v>
      </c>
      <c r="E42" s="39">
        <f t="shared" ca="1" si="0"/>
        <v>763.93605893492486</v>
      </c>
      <c r="F42" s="39">
        <f t="shared" ca="1" si="2"/>
        <v>839.33605893492484</v>
      </c>
      <c r="H42" s="45">
        <v>1</v>
      </c>
      <c r="I42" s="55" t="s">
        <v>177</v>
      </c>
      <c r="J42" s="25">
        <v>1973</v>
      </c>
      <c r="K42" s="55">
        <v>3646.02</v>
      </c>
      <c r="L42" s="38">
        <f t="shared" ca="1" si="1"/>
        <v>121920.34480006341</v>
      </c>
      <c r="M42" s="38">
        <f t="shared" ca="1" si="3"/>
        <v>121849.69640006148</v>
      </c>
      <c r="N42" s="39">
        <f t="shared" ca="1" si="4"/>
        <v>121.84969640006149</v>
      </c>
      <c r="P42" s="55">
        <v>3377</v>
      </c>
      <c r="Q42" s="55">
        <v>21562.299999996099</v>
      </c>
    </row>
    <row r="43" spans="1:17" x14ac:dyDescent="0.3">
      <c r="A43" s="25">
        <v>2004</v>
      </c>
      <c r="B43" s="55">
        <v>68.2</v>
      </c>
      <c r="C43" s="55">
        <v>7.8</v>
      </c>
      <c r="D43" s="55">
        <v>0.8</v>
      </c>
      <c r="E43" s="39">
        <f t="shared" ca="1" si="0"/>
        <v>649.95695544016417</v>
      </c>
      <c r="F43" s="39">
        <f t="shared" ca="1" si="2"/>
        <v>726.75695544016412</v>
      </c>
      <c r="H43" s="45">
        <v>1</v>
      </c>
      <c r="I43" s="55" t="s">
        <v>178</v>
      </c>
      <c r="J43" s="25">
        <v>1973</v>
      </c>
      <c r="K43" s="55">
        <v>3645.8</v>
      </c>
      <c r="L43" s="38">
        <f t="shared" ca="1" si="1"/>
        <v>121779.04800005956</v>
      </c>
      <c r="M43" s="38">
        <f t="shared" ca="1" si="3"/>
        <v>122116.22950002505</v>
      </c>
      <c r="N43" s="39">
        <f t="shared" ca="1" si="4"/>
        <v>83.03903606001704</v>
      </c>
      <c r="P43" s="55">
        <v>3377.5</v>
      </c>
      <c r="Q43" s="55">
        <v>21652.249999997399</v>
      </c>
    </row>
    <row r="44" spans="1:17" x14ac:dyDescent="0.3">
      <c r="A44" s="41">
        <v>2005</v>
      </c>
      <c r="B44" s="55">
        <v>76.400000000000006</v>
      </c>
      <c r="C44" s="55">
        <v>7.8</v>
      </c>
      <c r="D44" s="55">
        <v>0.8</v>
      </c>
      <c r="E44" s="39">
        <f t="shared" ca="1" si="0"/>
        <v>720.03308191885446</v>
      </c>
      <c r="F44" s="39">
        <f t="shared" ca="1" si="2"/>
        <v>805.03308191885446</v>
      </c>
      <c r="H44" s="45">
        <v>1</v>
      </c>
      <c r="I44" s="55" t="s">
        <v>179</v>
      </c>
      <c r="J44" s="25">
        <v>1973</v>
      </c>
      <c r="K44" s="55">
        <v>3646.85</v>
      </c>
      <c r="L44" s="38">
        <f t="shared" ca="1" si="1"/>
        <v>122453.41099999053</v>
      </c>
      <c r="M44" s="38">
        <f t="shared" ca="1" si="3"/>
        <v>123092.44970004307</v>
      </c>
      <c r="N44" s="39">
        <f t="shared" ca="1" si="4"/>
        <v>72.624545323025401</v>
      </c>
      <c r="P44" s="55">
        <v>3378</v>
      </c>
      <c r="Q44" s="55">
        <v>21742.199999998698</v>
      </c>
    </row>
    <row r="45" spans="1:17" x14ac:dyDescent="0.3">
      <c r="A45" s="25">
        <v>2006</v>
      </c>
      <c r="B45" s="55">
        <v>76.5</v>
      </c>
      <c r="C45" s="55">
        <v>8.8000000000000007</v>
      </c>
      <c r="D45" s="55">
        <v>0.8</v>
      </c>
      <c r="E45" s="39">
        <f t="shared" ca="1" si="0"/>
        <v>752.62472427979742</v>
      </c>
      <c r="F45" s="39">
        <f t="shared" ca="1" si="2"/>
        <v>838.72472427979744</v>
      </c>
      <c r="H45" s="45">
        <v>1</v>
      </c>
      <c r="I45" s="55" t="s">
        <v>180</v>
      </c>
      <c r="J45" s="25">
        <v>1973</v>
      </c>
      <c r="K45" s="55">
        <v>3648.84</v>
      </c>
      <c r="L45" s="38">
        <f t="shared" ca="1" si="1"/>
        <v>123731.48840009561</v>
      </c>
      <c r="M45" s="38">
        <f t="shared" ca="1" si="3"/>
        <v>123169.52000003797</v>
      </c>
      <c r="N45" s="39">
        <f t="shared" ca="1" si="4"/>
        <v>64.04815040001975</v>
      </c>
      <c r="P45" s="55">
        <v>3378.5</v>
      </c>
      <c r="Q45" s="55">
        <v>21832.1499999999</v>
      </c>
    </row>
    <row r="46" spans="1:17" x14ac:dyDescent="0.3">
      <c r="A46" s="25">
        <v>2007</v>
      </c>
      <c r="B46" s="55">
        <v>76.599999999999994</v>
      </c>
      <c r="C46" s="55">
        <v>8.6999999999999993</v>
      </c>
      <c r="D46" s="55">
        <v>0.8</v>
      </c>
      <c r="E46" s="39">
        <f t="shared" ca="1" si="0"/>
        <v>750.70050461494088</v>
      </c>
      <c r="F46" s="39">
        <f t="shared" ca="1" si="2"/>
        <v>836.80050461494091</v>
      </c>
      <c r="H46" s="45">
        <v>1</v>
      </c>
      <c r="I46" s="55" t="s">
        <v>170</v>
      </c>
      <c r="J46" s="25">
        <v>1974</v>
      </c>
      <c r="K46" s="55">
        <v>3647.09</v>
      </c>
      <c r="L46" s="38">
        <f t="shared" ca="1" si="1"/>
        <v>122607.55159998033</v>
      </c>
      <c r="M46" s="38">
        <f t="shared" ca="1" si="3"/>
        <v>123057.12460003025</v>
      </c>
      <c r="N46" s="39">
        <f t="shared" ca="1" si="4"/>
        <v>45.531136102011196</v>
      </c>
      <c r="P46" s="55">
        <v>3379</v>
      </c>
      <c r="Q46" s="55">
        <v>21922.100000001199</v>
      </c>
    </row>
    <row r="47" spans="1:17" x14ac:dyDescent="0.3">
      <c r="A47" s="25">
        <v>2008</v>
      </c>
      <c r="B47" s="55">
        <v>75.3</v>
      </c>
      <c r="C47" s="55">
        <v>8.1999999999999993</v>
      </c>
      <c r="D47" s="55">
        <v>0.8</v>
      </c>
      <c r="E47" s="39">
        <f t="shared" ca="1" si="0"/>
        <v>823.05000822795785</v>
      </c>
      <c r="F47" s="39">
        <f t="shared" ca="1" si="2"/>
        <v>907.3500082279578</v>
      </c>
      <c r="H47" s="45">
        <v>1</v>
      </c>
      <c r="I47" s="55" t="s">
        <v>171</v>
      </c>
      <c r="J47" s="25">
        <v>1974</v>
      </c>
      <c r="K47" s="55">
        <v>3648.49</v>
      </c>
      <c r="L47" s="38">
        <f t="shared" ca="1" si="1"/>
        <v>123506.69760008017</v>
      </c>
      <c r="M47" s="38">
        <f t="shared" ca="1" si="3"/>
        <v>124357.68060004222</v>
      </c>
      <c r="N47" s="39">
        <f t="shared" ca="1" si="4"/>
        <v>33.5765737620114</v>
      </c>
      <c r="P47" s="55">
        <v>3379.5</v>
      </c>
      <c r="Q47" s="55">
        <v>22012.050000002499</v>
      </c>
    </row>
    <row r="48" spans="1:17" x14ac:dyDescent="0.3">
      <c r="A48" s="25">
        <v>2009</v>
      </c>
      <c r="B48" s="55">
        <v>79.7</v>
      </c>
      <c r="C48" s="55">
        <v>8.8000000000000007</v>
      </c>
      <c r="D48" s="55">
        <v>0.8</v>
      </c>
      <c r="E48" s="39">
        <f t="shared" ca="1" si="0"/>
        <v>873.15452615487573</v>
      </c>
      <c r="F48" s="39">
        <f t="shared" ca="1" si="2"/>
        <v>962.45452615487568</v>
      </c>
      <c r="H48" s="45">
        <v>1</v>
      </c>
      <c r="I48" s="55" t="s">
        <v>172</v>
      </c>
      <c r="J48" s="25">
        <v>1974</v>
      </c>
      <c r="K48" s="55">
        <v>3651.14</v>
      </c>
      <c r="L48" s="38">
        <f t="shared" ca="1" si="1"/>
        <v>125208.66360000428</v>
      </c>
      <c r="M48" s="38">
        <f t="shared" ca="1" si="3"/>
        <v>125594.01260000048</v>
      </c>
      <c r="N48" s="39">
        <f t="shared" ca="1" si="4"/>
        <v>51.493545166000196</v>
      </c>
      <c r="P48" s="55">
        <v>3380</v>
      </c>
      <c r="Q48" s="55">
        <v>22102.0000000037</v>
      </c>
    </row>
    <row r="49" spans="1:17" x14ac:dyDescent="0.3">
      <c r="A49" s="25">
        <v>2010</v>
      </c>
      <c r="B49" s="55">
        <v>78.400000000000006</v>
      </c>
      <c r="C49" s="55">
        <v>8.4</v>
      </c>
      <c r="D49" s="55">
        <v>0.8</v>
      </c>
      <c r="E49" s="39">
        <f t="shared" ca="1" si="0"/>
        <v>871.88080292594373</v>
      </c>
      <c r="F49" s="39">
        <f t="shared" ca="1" si="2"/>
        <v>959.48080292594375</v>
      </c>
      <c r="H49" s="45">
        <v>1</v>
      </c>
      <c r="I49" s="55" t="s">
        <v>173</v>
      </c>
      <c r="J49" s="25">
        <v>1974</v>
      </c>
      <c r="K49" s="55">
        <v>3652.34</v>
      </c>
      <c r="L49" s="38">
        <f t="shared" ca="1" si="1"/>
        <v>125979.36159999669</v>
      </c>
      <c r="M49" s="38">
        <f t="shared" ca="1" si="3"/>
        <v>129287.19079994177</v>
      </c>
      <c r="N49" s="39">
        <f t="shared" ca="1" si="4"/>
        <v>67.229339215969731</v>
      </c>
      <c r="P49" s="55">
        <v>3380.5</v>
      </c>
      <c r="Q49" s="55">
        <v>22200.9999999994</v>
      </c>
    </row>
    <row r="50" spans="1:17" x14ac:dyDescent="0.3">
      <c r="A50" s="25">
        <v>2011</v>
      </c>
      <c r="B50" s="55">
        <v>81.400000000000006</v>
      </c>
      <c r="C50" s="55">
        <v>8.5</v>
      </c>
      <c r="D50" s="55">
        <v>0.8</v>
      </c>
      <c r="E50" s="39">
        <f t="shared" ca="1" si="0"/>
        <v>931.16540106423975</v>
      </c>
      <c r="F50" s="39">
        <f t="shared" ca="1" si="2"/>
        <v>1021.8654010642398</v>
      </c>
      <c r="H50" s="45">
        <v>1</v>
      </c>
      <c r="I50" s="55" t="s">
        <v>164</v>
      </c>
      <c r="J50" s="25">
        <v>1974</v>
      </c>
      <c r="K50" s="55">
        <v>3662.3</v>
      </c>
      <c r="L50" s="38">
        <f t="shared" ca="1" si="1"/>
        <v>132595.01999988686</v>
      </c>
      <c r="M50" s="38">
        <f t="shared" ca="1" si="3"/>
        <v>134456.95499996329</v>
      </c>
      <c r="N50" s="39">
        <f t="shared" ca="1" si="4"/>
        <v>87.39702074997615</v>
      </c>
      <c r="P50" s="55">
        <v>3381</v>
      </c>
      <c r="Q50" s="55">
        <v>22299.999999995001</v>
      </c>
    </row>
    <row r="51" spans="1:17" x14ac:dyDescent="0.3">
      <c r="A51" s="25">
        <v>2012</v>
      </c>
      <c r="B51" s="55">
        <v>76.599999999999994</v>
      </c>
      <c r="C51" s="55">
        <v>7.2</v>
      </c>
      <c r="D51" s="55">
        <v>0.8</v>
      </c>
      <c r="E51" s="39">
        <f t="shared" ca="1" si="0"/>
        <v>847.38712635793615</v>
      </c>
      <c r="F51" s="39">
        <f t="shared" ca="1" si="2"/>
        <v>931.98712635793618</v>
      </c>
      <c r="H51" s="45">
        <v>1</v>
      </c>
      <c r="I51" s="55" t="s">
        <v>174</v>
      </c>
      <c r="J51" s="25">
        <v>1974</v>
      </c>
      <c r="K51" s="55">
        <v>3667.35</v>
      </c>
      <c r="L51" s="38">
        <f t="shared" ca="1" si="1"/>
        <v>136318.89000003971</v>
      </c>
      <c r="M51" s="38">
        <f t="shared" ca="1" si="3"/>
        <v>134574.93899996812</v>
      </c>
      <c r="N51" s="39">
        <f t="shared" ca="1" si="4"/>
        <v>111.69719936997353</v>
      </c>
      <c r="P51" s="55">
        <v>3381.5</v>
      </c>
      <c r="Q51" s="55">
        <v>22398.999999990701</v>
      </c>
    </row>
    <row r="52" spans="1:17" x14ac:dyDescent="0.3">
      <c r="A52" s="25">
        <v>2013</v>
      </c>
      <c r="B52" s="55">
        <v>72.599999999999994</v>
      </c>
      <c r="C52" s="55">
        <v>6.5</v>
      </c>
      <c r="D52" s="55">
        <v>0.8</v>
      </c>
      <c r="E52" s="39">
        <f t="shared" ca="1" si="0"/>
        <v>713.93645001013351</v>
      </c>
      <c r="F52" s="39">
        <f t="shared" ca="1" si="2"/>
        <v>793.83645001013349</v>
      </c>
      <c r="H52" s="45">
        <v>1</v>
      </c>
      <c r="I52" s="55" t="s">
        <v>175</v>
      </c>
      <c r="J52" s="25">
        <v>1974</v>
      </c>
      <c r="K52" s="55">
        <v>3662.62</v>
      </c>
      <c r="L52" s="38">
        <f t="shared" ca="1" si="1"/>
        <v>132830.98799989652</v>
      </c>
      <c r="M52" s="38">
        <f t="shared" ca="1" si="3"/>
        <v>130522.69059999543</v>
      </c>
      <c r="N52" s="39">
        <f t="shared" ca="1" si="4"/>
        <v>130.52269059999543</v>
      </c>
      <c r="P52" s="55">
        <v>3382</v>
      </c>
      <c r="Q52" s="55">
        <v>22498.000000011001</v>
      </c>
    </row>
    <row r="53" spans="1:17" x14ac:dyDescent="0.3">
      <c r="A53" s="25">
        <v>2014</v>
      </c>
      <c r="B53" s="55">
        <v>78.3</v>
      </c>
      <c r="C53" s="55">
        <v>8.1</v>
      </c>
      <c r="D53" s="55">
        <v>0.8</v>
      </c>
      <c r="E53" s="39">
        <f t="shared" ca="1" si="0"/>
        <v>737.1142965950429</v>
      </c>
      <c r="F53" s="39">
        <f t="shared" ca="1" si="2"/>
        <v>824.31429659504283</v>
      </c>
      <c r="H53" s="45">
        <v>1</v>
      </c>
      <c r="I53" s="55" t="s">
        <v>176</v>
      </c>
      <c r="J53" s="25">
        <v>1974</v>
      </c>
      <c r="K53" s="55">
        <v>3655.82</v>
      </c>
      <c r="L53" s="38">
        <f t="shared" ca="1" si="1"/>
        <v>128214.39320009435</v>
      </c>
      <c r="M53" s="38">
        <f t="shared" ca="1" si="3"/>
        <v>126900.99150005355</v>
      </c>
      <c r="N53" s="39">
        <f t="shared" ca="1" si="4"/>
        <v>116.74891218004927</v>
      </c>
      <c r="P53" s="55">
        <v>3382.5</v>
      </c>
      <c r="Q53" s="55">
        <v>22597.000000006701</v>
      </c>
    </row>
    <row r="54" spans="1:17" x14ac:dyDescent="0.3">
      <c r="A54" s="25">
        <v>2015</v>
      </c>
      <c r="B54" s="55">
        <v>81.8</v>
      </c>
      <c r="C54" s="55">
        <v>8.9</v>
      </c>
      <c r="D54" s="55">
        <v>0.8</v>
      </c>
      <c r="E54" s="39">
        <f t="shared" ca="1" si="0"/>
        <v>757.42013612530548</v>
      </c>
      <c r="F54" s="39">
        <f t="shared" ca="1" si="2"/>
        <v>848.92013612530548</v>
      </c>
      <c r="H54" s="45">
        <v>1</v>
      </c>
      <c r="I54" s="55" t="s">
        <v>177</v>
      </c>
      <c r="J54" s="25">
        <v>1974</v>
      </c>
      <c r="K54" s="55">
        <v>3651.73</v>
      </c>
      <c r="L54" s="38">
        <f t="shared" ca="1" si="1"/>
        <v>125587.58980001276</v>
      </c>
      <c r="M54" s="38">
        <f t="shared" ca="1" si="3"/>
        <v>125260.04219998117</v>
      </c>
      <c r="N54" s="39">
        <f t="shared" ca="1" si="4"/>
        <v>125.26004219998117</v>
      </c>
      <c r="P54" s="55">
        <v>3383</v>
      </c>
      <c r="Q54" s="55">
        <v>22696.000000002299</v>
      </c>
    </row>
    <row r="55" spans="1:17" x14ac:dyDescent="0.3">
      <c r="A55" s="25">
        <v>2016</v>
      </c>
      <c r="B55" s="55">
        <v>79.7</v>
      </c>
      <c r="C55" s="55">
        <v>8.6</v>
      </c>
      <c r="D55" s="55">
        <v>0.8</v>
      </c>
      <c r="E55" s="39">
        <f t="shared" ca="1" si="0"/>
        <v>771.88917468093973</v>
      </c>
      <c r="F55" s="39">
        <f t="shared" ca="1" si="2"/>
        <v>860.98917468093975</v>
      </c>
      <c r="H55" s="45">
        <v>1</v>
      </c>
      <c r="I55" s="55" t="s">
        <v>178</v>
      </c>
      <c r="J55" s="25">
        <v>1974</v>
      </c>
      <c r="K55" s="55">
        <v>3650.71</v>
      </c>
      <c r="L55" s="38">
        <f t="shared" ca="1" si="1"/>
        <v>124932.49459994957</v>
      </c>
      <c r="M55" s="38">
        <f t="shared" ca="1" si="3"/>
        <v>124531.08749998477</v>
      </c>
      <c r="N55" s="39">
        <f t="shared" ca="1" si="4"/>
        <v>84.681139499989655</v>
      </c>
      <c r="P55" s="55">
        <v>3383.5</v>
      </c>
      <c r="Q55" s="55">
        <v>22794.999999997999</v>
      </c>
    </row>
    <row r="56" spans="1:17" x14ac:dyDescent="0.3">
      <c r="A56" s="25">
        <v>2017</v>
      </c>
      <c r="B56" s="55">
        <v>81.5</v>
      </c>
      <c r="C56" s="55">
        <v>8.9</v>
      </c>
      <c r="D56" s="55">
        <v>0.8</v>
      </c>
      <c r="E56" s="39">
        <f t="shared" ca="1" si="0"/>
        <v>839.48883816899468</v>
      </c>
      <c r="F56" s="39">
        <f t="shared" ca="1" si="2"/>
        <v>930.68883816899472</v>
      </c>
      <c r="H56" s="45">
        <v>1</v>
      </c>
      <c r="I56" s="55" t="s">
        <v>179</v>
      </c>
      <c r="J56" s="25">
        <v>1974</v>
      </c>
      <c r="K56" s="55">
        <v>3649.46</v>
      </c>
      <c r="L56" s="38">
        <f t="shared" ca="1" si="1"/>
        <v>124129.68040001998</v>
      </c>
      <c r="M56" s="38">
        <f t="shared" ca="1" si="3"/>
        <v>123747.54260001564</v>
      </c>
      <c r="N56" s="39">
        <f t="shared" ca="1" si="4"/>
        <v>73.011050134009224</v>
      </c>
      <c r="P56" s="55">
        <v>3384</v>
      </c>
      <c r="Q56" s="55">
        <v>22893.999999993601</v>
      </c>
    </row>
    <row r="57" spans="1:17" x14ac:dyDescent="0.3">
      <c r="A57" s="25">
        <v>2018</v>
      </c>
      <c r="B57" s="55">
        <v>81.8</v>
      </c>
      <c r="C57" s="55">
        <v>6.9</v>
      </c>
      <c r="D57" s="55">
        <v>0.8</v>
      </c>
      <c r="E57" s="39">
        <f t="shared" ca="1" si="0"/>
        <v>737.65876916483955</v>
      </c>
      <c r="F57" s="39">
        <f t="shared" ca="1" si="2"/>
        <v>827.15876916483955</v>
      </c>
      <c r="H57" s="45">
        <v>1</v>
      </c>
      <c r="I57" s="55" t="s">
        <v>180</v>
      </c>
      <c r="J57" s="25">
        <v>1974</v>
      </c>
      <c r="K57" s="55">
        <v>3648.27</v>
      </c>
      <c r="L57" s="38">
        <f t="shared" ca="1" si="1"/>
        <v>123365.40480001131</v>
      </c>
      <c r="M57" s="38">
        <f t="shared" ca="1" si="3"/>
        <v>122565.80380003527</v>
      </c>
      <c r="N57" s="39">
        <f t="shared" ca="1" si="4"/>
        <v>63.734217976018343</v>
      </c>
      <c r="P57" s="55">
        <v>3384.5</v>
      </c>
      <c r="Q57" s="55">
        <v>22992.999999989301</v>
      </c>
    </row>
    <row r="58" spans="1:17" x14ac:dyDescent="0.3">
      <c r="H58" s="45">
        <v>1</v>
      </c>
      <c r="I58" s="55" t="s">
        <v>170</v>
      </c>
      <c r="J58" s="25">
        <v>1975</v>
      </c>
      <c r="K58" s="55">
        <v>3645.78</v>
      </c>
      <c r="L58" s="38">
        <f t="shared" ca="1" si="1"/>
        <v>121766.20280005923</v>
      </c>
      <c r="M58" s="38">
        <f t="shared" ca="1" si="3"/>
        <v>121624.90720002889</v>
      </c>
      <c r="N58" s="39">
        <f t="shared" ca="1" si="4"/>
        <v>45.001215664010687</v>
      </c>
      <c r="P58" s="55">
        <v>3385</v>
      </c>
      <c r="Q58" s="55">
        <v>23092.000000009699</v>
      </c>
    </row>
    <row r="59" spans="1:17" x14ac:dyDescent="0.3">
      <c r="H59" s="45">
        <v>1</v>
      </c>
      <c r="I59" s="55" t="s">
        <v>171</v>
      </c>
      <c r="J59" s="25">
        <v>1975</v>
      </c>
      <c r="K59" s="55">
        <v>3645.34</v>
      </c>
      <c r="L59" s="38">
        <f t="shared" ca="1" si="1"/>
        <v>121483.61159999855</v>
      </c>
      <c r="M59" s="38">
        <f t="shared" ca="1" si="3"/>
        <v>121727.66780002369</v>
      </c>
      <c r="N59" s="39">
        <f t="shared" ca="1" si="4"/>
        <v>32.866470306006399</v>
      </c>
      <c r="P59" s="55">
        <v>3385.5</v>
      </c>
      <c r="Q59" s="55">
        <v>23191.000000005301</v>
      </c>
    </row>
    <row r="60" spans="1:17" x14ac:dyDescent="0.3">
      <c r="H60" s="45">
        <v>1</v>
      </c>
      <c r="I60" s="55" t="s">
        <v>172</v>
      </c>
      <c r="J60" s="25">
        <v>1975</v>
      </c>
      <c r="K60" s="55">
        <v>3646.1</v>
      </c>
      <c r="L60" s="38">
        <f t="shared" ca="1" si="1"/>
        <v>121971.72400004882</v>
      </c>
      <c r="M60" s="38">
        <f t="shared" ca="1" si="3"/>
        <v>122520.84729998396</v>
      </c>
      <c r="N60" s="39">
        <f t="shared" ca="1" si="4"/>
        <v>50.233547392993422</v>
      </c>
      <c r="P60" s="55">
        <v>3386</v>
      </c>
      <c r="Q60" s="55">
        <v>23290.000000001</v>
      </c>
    </row>
    <row r="61" spans="1:17" x14ac:dyDescent="0.3">
      <c r="H61" s="45">
        <v>1</v>
      </c>
      <c r="I61" s="55" t="s">
        <v>173</v>
      </c>
      <c r="J61" s="25">
        <v>1975</v>
      </c>
      <c r="K61" s="55">
        <v>3647.81</v>
      </c>
      <c r="L61" s="38">
        <f t="shared" ca="1" si="1"/>
        <v>123069.97059991909</v>
      </c>
      <c r="M61" s="38">
        <f t="shared" ca="1" si="3"/>
        <v>125571.53330000234</v>
      </c>
      <c r="N61" s="39">
        <f t="shared" ca="1" si="4"/>
        <v>65.297197316001217</v>
      </c>
      <c r="P61" s="55">
        <v>3386.5</v>
      </c>
      <c r="Q61" s="55">
        <v>23388.999999996598</v>
      </c>
    </row>
    <row r="62" spans="1:17" x14ac:dyDescent="0.3">
      <c r="H62" s="45">
        <v>1</v>
      </c>
      <c r="I62" s="55" t="s">
        <v>164</v>
      </c>
      <c r="J62" s="25">
        <v>1975</v>
      </c>
      <c r="K62" s="55">
        <v>3655.6</v>
      </c>
      <c r="L62" s="38">
        <f t="shared" ca="1" si="1"/>
        <v>128073.09600008558</v>
      </c>
      <c r="M62" s="38">
        <f t="shared" ca="1" si="3"/>
        <v>132767.4780000858</v>
      </c>
      <c r="N62" s="39">
        <f t="shared" ca="1" si="4"/>
        <v>86.298860700055769</v>
      </c>
      <c r="P62" s="55">
        <v>3387</v>
      </c>
      <c r="Q62" s="55">
        <v>23487.999999992298</v>
      </c>
    </row>
    <row r="63" spans="1:17" x14ac:dyDescent="0.3">
      <c r="H63" s="45">
        <v>1</v>
      </c>
      <c r="I63" s="55" t="s">
        <v>174</v>
      </c>
      <c r="J63" s="25">
        <v>1975</v>
      </c>
      <c r="K63" s="55">
        <v>3668.9</v>
      </c>
      <c r="L63" s="38">
        <f t="shared" ca="1" si="1"/>
        <v>137461.86000008602</v>
      </c>
      <c r="M63" s="38">
        <f t="shared" ca="1" si="3"/>
        <v>139640.87700005202</v>
      </c>
      <c r="N63" s="39">
        <f t="shared" ca="1" si="4"/>
        <v>115.90192791004317</v>
      </c>
      <c r="P63" s="55">
        <v>3387.5</v>
      </c>
      <c r="Q63" s="55">
        <v>23586.9999999879</v>
      </c>
    </row>
    <row r="64" spans="1:17" x14ac:dyDescent="0.3">
      <c r="H64" s="45">
        <v>1</v>
      </c>
      <c r="I64" s="55" t="s">
        <v>175</v>
      </c>
      <c r="J64" s="25">
        <v>1975</v>
      </c>
      <c r="K64" s="55">
        <v>3674.81</v>
      </c>
      <c r="L64" s="38">
        <f t="shared" ca="1" si="1"/>
        <v>141819.89400001802</v>
      </c>
      <c r="M64" s="38">
        <f t="shared" ca="1" si="3"/>
        <v>140743.28999997396</v>
      </c>
      <c r="N64" s="39">
        <f t="shared" ca="1" si="4"/>
        <v>140.74328999997397</v>
      </c>
      <c r="P64" s="55">
        <v>3388</v>
      </c>
      <c r="Q64" s="55">
        <v>23686.000000008298</v>
      </c>
    </row>
    <row r="65" spans="8:17" x14ac:dyDescent="0.3">
      <c r="H65" s="45">
        <v>1</v>
      </c>
      <c r="I65" s="55" t="s">
        <v>176</v>
      </c>
      <c r="J65" s="25">
        <v>1975</v>
      </c>
      <c r="K65" s="55">
        <v>3671.89</v>
      </c>
      <c r="L65" s="38">
        <f t="shared" ca="1" si="1"/>
        <v>139666.6859999299</v>
      </c>
      <c r="M65" s="38">
        <f t="shared" ca="1" si="3"/>
        <v>138254.56499999529</v>
      </c>
      <c r="N65" s="39">
        <f t="shared" ca="1" si="4"/>
        <v>127.19419979999567</v>
      </c>
      <c r="P65" s="55">
        <v>3388.5</v>
      </c>
      <c r="Q65" s="55">
        <v>23785.0000000039</v>
      </c>
    </row>
    <row r="66" spans="8:17" x14ac:dyDescent="0.3">
      <c r="H66" s="45">
        <v>1</v>
      </c>
      <c r="I66" s="55" t="s">
        <v>177</v>
      </c>
      <c r="J66" s="25">
        <v>1975</v>
      </c>
      <c r="K66" s="55">
        <v>3668.06</v>
      </c>
      <c r="L66" s="38">
        <f t="shared" ca="1" si="1"/>
        <v>136842.44400006067</v>
      </c>
      <c r="M66" s="38">
        <f t="shared" ca="1" si="3"/>
        <v>136293.08100003842</v>
      </c>
      <c r="N66" s="39">
        <f t="shared" ca="1" si="4"/>
        <v>136.29308100003843</v>
      </c>
      <c r="P66" s="55">
        <v>3389</v>
      </c>
      <c r="Q66" s="55">
        <v>23883.9999999996</v>
      </c>
    </row>
    <row r="67" spans="8:17" x14ac:dyDescent="0.3">
      <c r="H67" s="45">
        <v>1</v>
      </c>
      <c r="I67" s="55" t="s">
        <v>178</v>
      </c>
      <c r="J67" s="25">
        <v>1975</v>
      </c>
      <c r="K67" s="55">
        <v>3666.57</v>
      </c>
      <c r="L67" s="38">
        <f t="shared" ca="1" si="1"/>
        <v>135743.71800001618</v>
      </c>
      <c r="M67" s="38">
        <f t="shared" ca="1" si="3"/>
        <v>135957.56400002493</v>
      </c>
      <c r="N67" s="39">
        <f t="shared" ca="1" si="4"/>
        <v>92.451143520016956</v>
      </c>
      <c r="P67" s="55">
        <v>3389.5</v>
      </c>
      <c r="Q67" s="55">
        <v>23982.999999995202</v>
      </c>
    </row>
    <row r="68" spans="8:17" x14ac:dyDescent="0.3">
      <c r="H68" s="45">
        <v>1</v>
      </c>
      <c r="I68" s="55" t="s">
        <v>179</v>
      </c>
      <c r="J68" s="25">
        <v>1975</v>
      </c>
      <c r="K68" s="55">
        <v>3667.15</v>
      </c>
      <c r="L68" s="38">
        <f t="shared" ca="1" si="1"/>
        <v>136171.41000003368</v>
      </c>
      <c r="M68" s="38">
        <f t="shared" ca="1" si="3"/>
        <v>136440.56100004446</v>
      </c>
      <c r="N68" s="39">
        <f t="shared" ca="1" si="4"/>
        <v>80.499930990026229</v>
      </c>
      <c r="P68" s="55">
        <v>3390</v>
      </c>
      <c r="Q68" s="55">
        <v>24081.999999990901</v>
      </c>
    </row>
    <row r="69" spans="8:17" x14ac:dyDescent="0.3">
      <c r="H69" s="45">
        <v>1</v>
      </c>
      <c r="I69" s="55" t="s">
        <v>180</v>
      </c>
      <c r="J69" s="25">
        <v>1975</v>
      </c>
      <c r="K69" s="55">
        <v>3667.88</v>
      </c>
      <c r="L69" s="38">
        <f t="shared" ca="1" si="1"/>
        <v>136709.71200005524</v>
      </c>
      <c r="M69" s="38">
        <f t="shared" ca="1" si="3"/>
        <v>136300.45500003872</v>
      </c>
      <c r="N69" s="39">
        <f t="shared" ca="1" si="4"/>
        <v>70.87623660002015</v>
      </c>
      <c r="P69" s="55">
        <v>3390.5</v>
      </c>
      <c r="Q69" s="55">
        <v>24181.000000011201</v>
      </c>
    </row>
    <row r="70" spans="8:17" x14ac:dyDescent="0.3">
      <c r="H70" s="45">
        <v>1</v>
      </c>
      <c r="I70" s="55" t="s">
        <v>170</v>
      </c>
      <c r="J70" s="25">
        <v>1976</v>
      </c>
      <c r="K70" s="55">
        <v>3666.77</v>
      </c>
      <c r="L70" s="38">
        <f t="shared" ca="1" si="1"/>
        <v>135891.19800002221</v>
      </c>
      <c r="M70" s="38">
        <f t="shared" ca="1" si="3"/>
        <v>135397.14000000176</v>
      </c>
      <c r="N70" s="39">
        <f t="shared" ca="1" si="4"/>
        <v>50.09694180000065</v>
      </c>
      <c r="P70" s="55">
        <v>3391</v>
      </c>
      <c r="Q70" s="55">
        <v>24280.000000006901</v>
      </c>
    </row>
    <row r="71" spans="8:17" x14ac:dyDescent="0.3">
      <c r="H71" s="45">
        <v>1</v>
      </c>
      <c r="I71" s="55" t="s">
        <v>171</v>
      </c>
      <c r="J71" s="25">
        <v>1976</v>
      </c>
      <c r="K71" s="55">
        <v>3665.43</v>
      </c>
      <c r="L71" s="38">
        <f t="shared" ca="1" si="1"/>
        <v>134903.08199998131</v>
      </c>
      <c r="M71" s="38">
        <f t="shared" ca="1" si="3"/>
        <v>134633.9309999703</v>
      </c>
      <c r="N71" s="39">
        <f t="shared" ca="1" si="4"/>
        <v>36.351161369991985</v>
      </c>
      <c r="P71" s="55">
        <v>3391.5</v>
      </c>
      <c r="Q71" s="55">
        <v>24379.000000002499</v>
      </c>
    </row>
    <row r="72" spans="8:17" x14ac:dyDescent="0.3">
      <c r="H72" s="45">
        <v>1</v>
      </c>
      <c r="I72" s="55" t="s">
        <v>172</v>
      </c>
      <c r="J72" s="25">
        <v>1976</v>
      </c>
      <c r="K72" s="55">
        <v>3664.7</v>
      </c>
      <c r="L72" s="38">
        <f t="shared" ca="1" si="1"/>
        <v>134364.77999995928</v>
      </c>
      <c r="M72" s="38">
        <f t="shared" ca="1" si="3"/>
        <v>134169.36899995129</v>
      </c>
      <c r="N72" s="39">
        <f t="shared" ca="1" si="4"/>
        <v>55.009441289980025</v>
      </c>
      <c r="P72" s="55">
        <v>3392</v>
      </c>
      <c r="Q72" s="55">
        <v>24477.999999998199</v>
      </c>
    </row>
    <row r="73" spans="8:17" x14ac:dyDescent="0.3">
      <c r="H73" s="45">
        <v>1</v>
      </c>
      <c r="I73" s="55" t="s">
        <v>173</v>
      </c>
      <c r="J73" s="25">
        <v>1976</v>
      </c>
      <c r="K73" s="55">
        <v>3664.17</v>
      </c>
      <c r="L73" s="38">
        <f t="shared" ca="1" si="1"/>
        <v>133973.95799994329</v>
      </c>
      <c r="M73" s="38">
        <f t="shared" ca="1" si="3"/>
        <v>135297.59099999745</v>
      </c>
      <c r="N73" s="39">
        <f t="shared" ca="1" si="4"/>
        <v>70.35474731999868</v>
      </c>
      <c r="P73" s="55">
        <v>3392.5</v>
      </c>
      <c r="Q73" s="55">
        <v>24576.999999993801</v>
      </c>
    </row>
    <row r="74" spans="8:17" x14ac:dyDescent="0.3">
      <c r="H74" s="45">
        <v>1</v>
      </c>
      <c r="I74" s="55" t="s">
        <v>164</v>
      </c>
      <c r="J74" s="25">
        <v>1976</v>
      </c>
      <c r="K74" s="55">
        <v>3667.76</v>
      </c>
      <c r="L74" s="38">
        <f t="shared" ref="L74:L137" ca="1" si="5">FORECAST(K74,OFFSET($Q$28:$Q$712,MATCH(K74,$P$28:$P$712,1)-1,0,2), OFFSET($P$28:$P$712,MATCH(K74,$P$28:$P$712,1)-1,0,2))</f>
        <v>136621.22400005162</v>
      </c>
      <c r="M74" s="38">
        <f t="shared" ca="1" si="3"/>
        <v>138243.5039999946</v>
      </c>
      <c r="N74" s="39">
        <f t="shared" ca="1" si="4"/>
        <v>89.858277599996498</v>
      </c>
      <c r="P74" s="55">
        <v>3393</v>
      </c>
      <c r="Q74" s="55">
        <v>24675.999999989501</v>
      </c>
    </row>
    <row r="75" spans="8:17" x14ac:dyDescent="0.3">
      <c r="H75" s="45">
        <v>1</v>
      </c>
      <c r="I75" s="55" t="s">
        <v>174</v>
      </c>
      <c r="J75" s="25">
        <v>1976</v>
      </c>
      <c r="K75" s="55">
        <v>3672.16</v>
      </c>
      <c r="L75" s="38">
        <f t="shared" ca="1" si="5"/>
        <v>139865.78399993759</v>
      </c>
      <c r="M75" s="38">
        <f t="shared" ref="M75:M138" ca="1" si="6">(L75+L76)/2</f>
        <v>139213.18499993812</v>
      </c>
      <c r="N75" s="39">
        <f t="shared" ref="N75:N138" ca="1" si="7">VLOOKUP(I75,$P$10:$Q$21,2,FALSE)*M75/1000</f>
        <v>115.54694354994864</v>
      </c>
      <c r="P75" s="55">
        <v>3393.5</v>
      </c>
      <c r="Q75" s="55">
        <v>24775.000000009801</v>
      </c>
    </row>
    <row r="76" spans="8:17" x14ac:dyDescent="0.3">
      <c r="H76" s="45">
        <v>1</v>
      </c>
      <c r="I76" s="55" t="s">
        <v>175</v>
      </c>
      <c r="J76" s="25">
        <v>1976</v>
      </c>
      <c r="K76" s="55">
        <v>3670.39</v>
      </c>
      <c r="L76" s="38">
        <f t="shared" ca="1" si="5"/>
        <v>138560.58599993866</v>
      </c>
      <c r="M76" s="38">
        <f t="shared" ca="1" si="6"/>
        <v>137472.92099999054</v>
      </c>
      <c r="N76" s="39">
        <f t="shared" ca="1" si="7"/>
        <v>137.47292099999055</v>
      </c>
      <c r="P76" s="55">
        <v>3394</v>
      </c>
      <c r="Q76" s="55">
        <v>24874.000000054901</v>
      </c>
    </row>
    <row r="77" spans="8:17" x14ac:dyDescent="0.3">
      <c r="H77" s="45">
        <v>1</v>
      </c>
      <c r="I77" s="55" t="s">
        <v>176</v>
      </c>
      <c r="J77" s="25">
        <v>1976</v>
      </c>
      <c r="K77" s="55">
        <v>3667.44</v>
      </c>
      <c r="L77" s="38">
        <f t="shared" ca="1" si="5"/>
        <v>136385.25600004243</v>
      </c>
      <c r="M77" s="38">
        <f t="shared" ca="1" si="6"/>
        <v>135116.92799999029</v>
      </c>
      <c r="N77" s="39">
        <f t="shared" ca="1" si="7"/>
        <v>124.30757375999107</v>
      </c>
      <c r="P77" s="55">
        <v>3394.5</v>
      </c>
      <c r="Q77" s="55">
        <v>24973.000000100001</v>
      </c>
    </row>
    <row r="78" spans="8:17" x14ac:dyDescent="0.3">
      <c r="H78" s="45">
        <v>1</v>
      </c>
      <c r="I78" s="55" t="s">
        <v>177</v>
      </c>
      <c r="J78" s="25">
        <v>1976</v>
      </c>
      <c r="K78" s="55">
        <v>3664</v>
      </c>
      <c r="L78" s="38">
        <f t="shared" ca="1" si="5"/>
        <v>133848.59999993816</v>
      </c>
      <c r="M78" s="38">
        <f t="shared" ca="1" si="6"/>
        <v>132830.98800002015</v>
      </c>
      <c r="N78" s="39">
        <f t="shared" ca="1" si="7"/>
        <v>132.83098800002014</v>
      </c>
      <c r="P78" s="55">
        <v>3395</v>
      </c>
      <c r="Q78" s="55">
        <v>25071.999999897998</v>
      </c>
    </row>
    <row r="79" spans="8:17" x14ac:dyDescent="0.3">
      <c r="H79" s="45">
        <v>1</v>
      </c>
      <c r="I79" s="55" t="s">
        <v>178</v>
      </c>
      <c r="J79" s="25">
        <v>1976</v>
      </c>
      <c r="K79" s="55">
        <v>3661.24</v>
      </c>
      <c r="L79" s="38">
        <f t="shared" ca="1" si="5"/>
        <v>131813.37600010214</v>
      </c>
      <c r="M79" s="38">
        <f t="shared" ca="1" si="6"/>
        <v>130678.61370002851</v>
      </c>
      <c r="N79" s="39">
        <f t="shared" ca="1" si="7"/>
        <v>88.861457316019397</v>
      </c>
      <c r="P79" s="55">
        <v>3395.5</v>
      </c>
      <c r="Q79" s="55">
        <v>25170.999999943</v>
      </c>
    </row>
    <row r="80" spans="8:17" x14ac:dyDescent="0.3">
      <c r="H80" s="45">
        <v>1</v>
      </c>
      <c r="I80" s="55" t="s">
        <v>179</v>
      </c>
      <c r="J80" s="25">
        <v>1976</v>
      </c>
      <c r="K80" s="55">
        <v>3657.89</v>
      </c>
      <c r="L80" s="38">
        <f t="shared" ca="1" si="5"/>
        <v>129543.85139995487</v>
      </c>
      <c r="M80" s="38">
        <f t="shared" ca="1" si="6"/>
        <v>128715.34789998853</v>
      </c>
      <c r="N80" s="39">
        <f t="shared" ca="1" si="7"/>
        <v>75.942055260993214</v>
      </c>
      <c r="P80" s="55">
        <v>3396</v>
      </c>
      <c r="Q80" s="55">
        <v>25269.9999999881</v>
      </c>
    </row>
    <row r="81" spans="8:17" x14ac:dyDescent="0.3">
      <c r="H81" s="45">
        <v>1</v>
      </c>
      <c r="I81" s="55" t="s">
        <v>180</v>
      </c>
      <c r="J81" s="25">
        <v>1976</v>
      </c>
      <c r="K81" s="55">
        <v>3655.31</v>
      </c>
      <c r="L81" s="38">
        <f t="shared" ca="1" si="5"/>
        <v>127886.84440002218</v>
      </c>
      <c r="M81" s="38">
        <f t="shared" ca="1" si="6"/>
        <v>126753.27360000624</v>
      </c>
      <c r="N81" s="39">
        <f t="shared" ca="1" si="7"/>
        <v>65.911702272003254</v>
      </c>
      <c r="P81" s="55">
        <v>3396.5</v>
      </c>
      <c r="Q81" s="55">
        <v>25369.0000000332</v>
      </c>
    </row>
    <row r="82" spans="8:17" x14ac:dyDescent="0.3">
      <c r="H82" s="45">
        <v>1</v>
      </c>
      <c r="I82" s="55" t="s">
        <v>170</v>
      </c>
      <c r="J82" s="25">
        <v>1977</v>
      </c>
      <c r="K82" s="55">
        <v>3651.78</v>
      </c>
      <c r="L82" s="38">
        <f t="shared" ca="1" si="5"/>
        <v>125619.70279999031</v>
      </c>
      <c r="M82" s="38">
        <f t="shared" ca="1" si="6"/>
        <v>125539.42030004715</v>
      </c>
      <c r="N82" s="39">
        <f t="shared" ca="1" si="7"/>
        <v>46.449585511017446</v>
      </c>
      <c r="P82" s="55">
        <v>3397</v>
      </c>
      <c r="Q82" s="55">
        <v>25468.000000078198</v>
      </c>
    </row>
    <row r="83" spans="8:17" x14ac:dyDescent="0.3">
      <c r="H83" s="45">
        <v>1</v>
      </c>
      <c r="I83" s="55" t="s">
        <v>171</v>
      </c>
      <c r="J83" s="25">
        <v>1977</v>
      </c>
      <c r="K83" s="55">
        <v>3651.53</v>
      </c>
      <c r="L83" s="38">
        <f t="shared" ca="1" si="5"/>
        <v>125459.13780010398</v>
      </c>
      <c r="M83" s="38">
        <f t="shared" ca="1" si="6"/>
        <v>125353.16790006356</v>
      </c>
      <c r="N83" s="39">
        <f t="shared" ca="1" si="7"/>
        <v>33.84535533301716</v>
      </c>
      <c r="P83" s="55">
        <v>3397.5</v>
      </c>
      <c r="Q83" s="55">
        <v>25567.000000123298</v>
      </c>
    </row>
    <row r="84" spans="8:17" x14ac:dyDescent="0.3">
      <c r="H84" s="45">
        <v>1</v>
      </c>
      <c r="I84" s="55" t="s">
        <v>172</v>
      </c>
      <c r="J84" s="25">
        <v>1977</v>
      </c>
      <c r="K84" s="55">
        <v>3651.2</v>
      </c>
      <c r="L84" s="38">
        <f t="shared" ca="1" si="5"/>
        <v>125247.19800002314</v>
      </c>
      <c r="M84" s="38">
        <f t="shared" ca="1" si="6"/>
        <v>125706.40590003738</v>
      </c>
      <c r="N84" s="39">
        <f t="shared" ca="1" si="7"/>
        <v>51.53962641901532</v>
      </c>
      <c r="P84" s="55">
        <v>3398</v>
      </c>
      <c r="Q84" s="55">
        <v>25665.9999999213</v>
      </c>
    </row>
    <row r="85" spans="8:17" x14ac:dyDescent="0.3">
      <c r="H85" s="45">
        <v>1</v>
      </c>
      <c r="I85" s="55" t="s">
        <v>173</v>
      </c>
      <c r="J85" s="25">
        <v>1977</v>
      </c>
      <c r="K85" s="55">
        <v>3652.63</v>
      </c>
      <c r="L85" s="38">
        <f t="shared" ca="1" si="5"/>
        <v>126165.61380005162</v>
      </c>
      <c r="M85" s="38">
        <f t="shared" ca="1" si="6"/>
        <v>126692.25929999934</v>
      </c>
      <c r="N85" s="39">
        <f t="shared" ca="1" si="7"/>
        <v>65.879974835999661</v>
      </c>
      <c r="P85" s="55">
        <v>3398.5</v>
      </c>
      <c r="Q85" s="55">
        <v>25764.9999999664</v>
      </c>
    </row>
    <row r="86" spans="8:17" x14ac:dyDescent="0.3">
      <c r="H86" s="45">
        <v>1</v>
      </c>
      <c r="I86" s="55" t="s">
        <v>164</v>
      </c>
      <c r="J86" s="25">
        <v>1977</v>
      </c>
      <c r="K86" s="55">
        <v>3654.27</v>
      </c>
      <c r="L86" s="38">
        <f t="shared" ca="1" si="5"/>
        <v>127218.90479994705</v>
      </c>
      <c r="M86" s="38">
        <f t="shared" ca="1" si="6"/>
        <v>127019.80689996481</v>
      </c>
      <c r="N86" s="39">
        <f t="shared" ca="1" si="7"/>
        <v>82.562874484977129</v>
      </c>
      <c r="P86" s="55">
        <v>3399</v>
      </c>
      <c r="Q86" s="55">
        <v>25864.000000011401</v>
      </c>
    </row>
    <row r="87" spans="8:17" x14ac:dyDescent="0.3">
      <c r="H87" s="45">
        <v>1</v>
      </c>
      <c r="I87" s="55" t="s">
        <v>174</v>
      </c>
      <c r="J87" s="25">
        <v>1977</v>
      </c>
      <c r="K87" s="55">
        <v>3653.65</v>
      </c>
      <c r="L87" s="38">
        <f t="shared" ca="1" si="5"/>
        <v>126820.70899998257</v>
      </c>
      <c r="M87" s="38">
        <f t="shared" ca="1" si="6"/>
        <v>125443.08270001016</v>
      </c>
      <c r="N87" s="39">
        <f t="shared" ca="1" si="7"/>
        <v>104.11775864100842</v>
      </c>
      <c r="P87" s="55">
        <v>3399.5</v>
      </c>
      <c r="Q87" s="55">
        <v>25963.000000056501</v>
      </c>
    </row>
    <row r="88" spans="8:17" x14ac:dyDescent="0.3">
      <c r="H88" s="45">
        <v>1</v>
      </c>
      <c r="I88" s="55" t="s">
        <v>175</v>
      </c>
      <c r="J88" s="25">
        <v>1977</v>
      </c>
      <c r="K88" s="55">
        <v>3649.36</v>
      </c>
      <c r="L88" s="38">
        <f t="shared" ca="1" si="5"/>
        <v>124065.45640003774</v>
      </c>
      <c r="M88" s="38">
        <f t="shared" ca="1" si="6"/>
        <v>121856.1158000275</v>
      </c>
      <c r="N88" s="39">
        <f t="shared" ca="1" si="7"/>
        <v>121.8561158000275</v>
      </c>
      <c r="P88" s="55">
        <v>3400</v>
      </c>
      <c r="Q88" s="55">
        <v>26062.000000101601</v>
      </c>
    </row>
    <row r="89" spans="8:17" x14ac:dyDescent="0.3">
      <c r="H89" s="45">
        <v>1</v>
      </c>
      <c r="I89" s="55" t="s">
        <v>176</v>
      </c>
      <c r="J89" s="25">
        <v>1977</v>
      </c>
      <c r="K89" s="55">
        <v>3642.48</v>
      </c>
      <c r="L89" s="38">
        <f t="shared" ca="1" si="5"/>
        <v>119646.77520001726</v>
      </c>
      <c r="M89" s="38">
        <f t="shared" ca="1" si="6"/>
        <v>117850.07359998673</v>
      </c>
      <c r="N89" s="39">
        <f t="shared" ca="1" si="7"/>
        <v>108.42206771198779</v>
      </c>
      <c r="P89" s="55">
        <v>3400.5</v>
      </c>
      <c r="Q89" s="55">
        <v>26161.570000106902</v>
      </c>
    </row>
    <row r="90" spans="8:17" x14ac:dyDescent="0.3">
      <c r="H90" s="45">
        <v>1</v>
      </c>
      <c r="I90" s="55" t="s">
        <v>177</v>
      </c>
      <c r="J90" s="25">
        <v>1977</v>
      </c>
      <c r="K90" s="55">
        <v>3636.7</v>
      </c>
      <c r="L90" s="38">
        <f t="shared" ca="1" si="5"/>
        <v>116053.3719999562</v>
      </c>
      <c r="M90" s="38">
        <f t="shared" ca="1" si="6"/>
        <v>115735.09049995802</v>
      </c>
      <c r="N90" s="39">
        <f t="shared" ca="1" si="7"/>
        <v>115.73509049995802</v>
      </c>
      <c r="P90" s="55">
        <v>3401</v>
      </c>
      <c r="Q90" s="55">
        <v>26261.1499999728</v>
      </c>
    </row>
    <row r="91" spans="8:17" x14ac:dyDescent="0.3">
      <c r="H91" s="45">
        <v>1</v>
      </c>
      <c r="I91" s="55" t="s">
        <v>178</v>
      </c>
      <c r="J91" s="25">
        <v>1977</v>
      </c>
      <c r="K91" s="55">
        <v>3635.65</v>
      </c>
      <c r="L91" s="38">
        <f t="shared" ca="1" si="5"/>
        <v>115416.80899995985</v>
      </c>
      <c r="M91" s="38">
        <f t="shared" ca="1" si="6"/>
        <v>115104.59009996441</v>
      </c>
      <c r="N91" s="39">
        <f t="shared" ca="1" si="7"/>
        <v>78.271121267975801</v>
      </c>
      <c r="P91" s="55">
        <v>3401.5</v>
      </c>
      <c r="Q91" s="55">
        <v>26360.719999978199</v>
      </c>
    </row>
    <row r="92" spans="8:17" x14ac:dyDescent="0.3">
      <c r="H92" s="45">
        <v>1</v>
      </c>
      <c r="I92" s="55" t="s">
        <v>179</v>
      </c>
      <c r="J92" s="25">
        <v>1977</v>
      </c>
      <c r="K92" s="55">
        <v>3634.62</v>
      </c>
      <c r="L92" s="38">
        <f t="shared" ca="1" si="5"/>
        <v>114792.37119996897</v>
      </c>
      <c r="M92" s="38">
        <f t="shared" ca="1" si="6"/>
        <v>113407.09159996151</v>
      </c>
      <c r="N92" s="39">
        <f t="shared" ca="1" si="7"/>
        <v>66.910184043977296</v>
      </c>
      <c r="P92" s="55">
        <v>3402</v>
      </c>
      <c r="Q92" s="55">
        <v>26460.3000000912</v>
      </c>
    </row>
    <row r="93" spans="8:17" x14ac:dyDescent="0.3">
      <c r="H93" s="45">
        <v>1</v>
      </c>
      <c r="I93" s="55" t="s">
        <v>180</v>
      </c>
      <c r="J93" s="25">
        <v>1977</v>
      </c>
      <c r="K93" s="55">
        <v>3630.05</v>
      </c>
      <c r="L93" s="38">
        <f t="shared" ca="1" si="5"/>
        <v>112021.81199995405</v>
      </c>
      <c r="M93" s="38">
        <f t="shared" ca="1" si="6"/>
        <v>110497.09340000164</v>
      </c>
      <c r="N93" s="39">
        <f t="shared" ca="1" si="7"/>
        <v>57.45848856800086</v>
      </c>
      <c r="P93" s="55">
        <v>3402.5</v>
      </c>
      <c r="Q93" s="55">
        <v>26559.870000096598</v>
      </c>
    </row>
    <row r="94" spans="8:17" x14ac:dyDescent="0.3">
      <c r="H94" s="45">
        <v>1</v>
      </c>
      <c r="I94" s="55" t="s">
        <v>170</v>
      </c>
      <c r="J94" s="25">
        <v>1978</v>
      </c>
      <c r="K94" s="55">
        <v>3625.02</v>
      </c>
      <c r="L94" s="38">
        <f t="shared" ca="1" si="5"/>
        <v>108972.37480004923</v>
      </c>
      <c r="M94" s="38">
        <f t="shared" ca="1" si="6"/>
        <v>108272.15470001916</v>
      </c>
      <c r="N94" s="39">
        <f t="shared" ca="1" si="7"/>
        <v>40.060697239007091</v>
      </c>
      <c r="P94" s="55">
        <v>3403</v>
      </c>
      <c r="Q94" s="55">
        <v>26659.4499999625</v>
      </c>
    </row>
    <row r="95" spans="8:17" x14ac:dyDescent="0.3">
      <c r="H95" s="45">
        <v>1</v>
      </c>
      <c r="I95" s="55" t="s">
        <v>171</v>
      </c>
      <c r="J95" s="25">
        <v>1978</v>
      </c>
      <c r="K95" s="55">
        <v>3622.71</v>
      </c>
      <c r="L95" s="38">
        <f t="shared" ca="1" si="5"/>
        <v>107571.93459998909</v>
      </c>
      <c r="M95" s="38">
        <f t="shared" ca="1" si="6"/>
        <v>107565.87199998577</v>
      </c>
      <c r="N95" s="39">
        <f t="shared" ca="1" si="7"/>
        <v>29.042785439996162</v>
      </c>
      <c r="P95" s="55">
        <v>3403.5</v>
      </c>
      <c r="Q95" s="55">
        <v>26759.019999967801</v>
      </c>
    </row>
    <row r="96" spans="8:17" x14ac:dyDescent="0.3">
      <c r="H96" s="45">
        <v>1</v>
      </c>
      <c r="I96" s="55" t="s">
        <v>172</v>
      </c>
      <c r="J96" s="25">
        <v>1978</v>
      </c>
      <c r="K96" s="55">
        <v>3622.69</v>
      </c>
      <c r="L96" s="38">
        <f t="shared" ca="1" si="5"/>
        <v>107559.80939998245</v>
      </c>
      <c r="M96" s="38">
        <f t="shared" ca="1" si="6"/>
        <v>108820.81020000693</v>
      </c>
      <c r="N96" s="39">
        <f t="shared" ca="1" si="7"/>
        <v>44.616532182002842</v>
      </c>
      <c r="P96" s="55">
        <v>3404</v>
      </c>
      <c r="Q96" s="55">
        <v>26858.6000000809</v>
      </c>
    </row>
    <row r="97" spans="8:17" x14ac:dyDescent="0.3">
      <c r="H97" s="45">
        <v>1</v>
      </c>
      <c r="I97" s="55" t="s">
        <v>173</v>
      </c>
      <c r="J97" s="25">
        <v>1978</v>
      </c>
      <c r="K97" s="55">
        <v>3626.85</v>
      </c>
      <c r="L97" s="38">
        <f t="shared" ca="1" si="5"/>
        <v>110081.81100003142</v>
      </c>
      <c r="M97" s="38">
        <f t="shared" ca="1" si="6"/>
        <v>112740.21609999053</v>
      </c>
      <c r="N97" s="39">
        <f t="shared" ca="1" si="7"/>
        <v>58.62491237199508</v>
      </c>
      <c r="P97" s="55">
        <v>3404.5</v>
      </c>
      <c r="Q97" s="55">
        <v>26958.1700000862</v>
      </c>
    </row>
    <row r="98" spans="8:17" x14ac:dyDescent="0.3">
      <c r="H98" s="45">
        <v>1</v>
      </c>
      <c r="I98" s="55" t="s">
        <v>164</v>
      </c>
      <c r="J98" s="25">
        <v>1978</v>
      </c>
      <c r="K98" s="55">
        <v>3635.62</v>
      </c>
      <c r="L98" s="38">
        <f t="shared" ca="1" si="5"/>
        <v>115398.62119994964</v>
      </c>
      <c r="M98" s="38">
        <f t="shared" ca="1" si="6"/>
        <v>119825.16509998403</v>
      </c>
      <c r="N98" s="39">
        <f t="shared" ca="1" si="7"/>
        <v>77.886357314989624</v>
      </c>
      <c r="P98" s="55">
        <v>3405</v>
      </c>
      <c r="Q98" s="55">
        <v>27057.749999952099</v>
      </c>
    </row>
    <row r="99" spans="8:17" x14ac:dyDescent="0.3">
      <c r="H99" s="45">
        <v>1</v>
      </c>
      <c r="I99" s="55" t="s">
        <v>174</v>
      </c>
      <c r="J99" s="25">
        <v>1978</v>
      </c>
      <c r="K99" s="55">
        <v>3649.65</v>
      </c>
      <c r="L99" s="38">
        <f t="shared" ca="1" si="5"/>
        <v>124251.70900001843</v>
      </c>
      <c r="M99" s="38">
        <f t="shared" ca="1" si="6"/>
        <v>125099.47929999954</v>
      </c>
      <c r="N99" s="39">
        <f t="shared" ca="1" si="7"/>
        <v>103.83256781899961</v>
      </c>
      <c r="P99" s="55">
        <v>3405.5</v>
      </c>
      <c r="Q99" s="55">
        <v>27157.319999957501</v>
      </c>
    </row>
    <row r="100" spans="8:17" x14ac:dyDescent="0.3">
      <c r="H100" s="45">
        <v>1</v>
      </c>
      <c r="I100" s="55" t="s">
        <v>175</v>
      </c>
      <c r="J100" s="25">
        <v>1978</v>
      </c>
      <c r="K100" s="55">
        <v>3652.29</v>
      </c>
      <c r="L100" s="38">
        <f t="shared" ca="1" si="5"/>
        <v>125947.24959998066</v>
      </c>
      <c r="M100" s="38">
        <f t="shared" ca="1" si="6"/>
        <v>123863.14880002011</v>
      </c>
      <c r="N100" s="39">
        <f t="shared" ca="1" si="7"/>
        <v>123.86314880002011</v>
      </c>
      <c r="P100" s="55">
        <v>3406</v>
      </c>
      <c r="Q100" s="55">
        <v>27256.900000070498</v>
      </c>
    </row>
    <row r="101" spans="8:17" x14ac:dyDescent="0.3">
      <c r="H101" s="45">
        <v>1</v>
      </c>
      <c r="I101" s="55" t="s">
        <v>176</v>
      </c>
      <c r="J101" s="25">
        <v>1978</v>
      </c>
      <c r="K101" s="55">
        <v>3645.8</v>
      </c>
      <c r="L101" s="38">
        <f t="shared" ca="1" si="5"/>
        <v>121779.04800005956</v>
      </c>
      <c r="M101" s="38">
        <f t="shared" ca="1" si="6"/>
        <v>119971.11440001335</v>
      </c>
      <c r="N101" s="39">
        <f t="shared" ca="1" si="7"/>
        <v>110.37342524801228</v>
      </c>
      <c r="P101" s="55">
        <v>3406.5</v>
      </c>
      <c r="Q101" s="55">
        <v>27356.470000075798</v>
      </c>
    </row>
    <row r="102" spans="8:17" x14ac:dyDescent="0.3">
      <c r="H102" s="45">
        <v>1</v>
      </c>
      <c r="I102" s="55" t="s">
        <v>177</v>
      </c>
      <c r="J102" s="25">
        <v>1978</v>
      </c>
      <c r="K102" s="55">
        <v>3640.17</v>
      </c>
      <c r="L102" s="38">
        <f t="shared" ca="1" si="5"/>
        <v>118163.18079996714</v>
      </c>
      <c r="M102" s="38">
        <f t="shared" ca="1" si="6"/>
        <v>117284.08900002891</v>
      </c>
      <c r="N102" s="39">
        <f t="shared" ca="1" si="7"/>
        <v>117.28408900002891</v>
      </c>
      <c r="P102" s="55">
        <v>3407</v>
      </c>
      <c r="Q102" s="55">
        <v>27456.049999941799</v>
      </c>
    </row>
    <row r="103" spans="8:17" x14ac:dyDescent="0.3">
      <c r="H103" s="45">
        <v>1</v>
      </c>
      <c r="I103" s="55" t="s">
        <v>178</v>
      </c>
      <c r="J103" s="25">
        <v>1978</v>
      </c>
      <c r="K103" s="55">
        <v>3637.28</v>
      </c>
      <c r="L103" s="38">
        <f t="shared" ca="1" si="5"/>
        <v>116404.99720009067</v>
      </c>
      <c r="M103" s="38">
        <f t="shared" ca="1" si="6"/>
        <v>116041.24820006895</v>
      </c>
      <c r="N103" s="39">
        <f t="shared" ca="1" si="7"/>
        <v>78.908048776046897</v>
      </c>
      <c r="P103" s="55">
        <v>3407.5</v>
      </c>
      <c r="Q103" s="55">
        <v>27555.619999947099</v>
      </c>
    </row>
    <row r="104" spans="8:17" x14ac:dyDescent="0.3">
      <c r="H104" s="45">
        <v>1</v>
      </c>
      <c r="I104" s="55" t="s">
        <v>179</v>
      </c>
      <c r="J104" s="25">
        <v>1978</v>
      </c>
      <c r="K104" s="55">
        <v>3636.08</v>
      </c>
      <c r="L104" s="38">
        <f t="shared" ca="1" si="5"/>
        <v>115677.49920004723</v>
      </c>
      <c r="M104" s="38">
        <f t="shared" ca="1" si="6"/>
        <v>114692.34249998163</v>
      </c>
      <c r="N104" s="39">
        <f t="shared" ca="1" si="7"/>
        <v>67.668482074989171</v>
      </c>
      <c r="P104" s="55">
        <v>3408</v>
      </c>
      <c r="Q104" s="55">
        <v>27655.2000000601</v>
      </c>
    </row>
    <row r="105" spans="8:17" x14ac:dyDescent="0.3">
      <c r="H105" s="45">
        <v>1</v>
      </c>
      <c r="I105" s="55" t="s">
        <v>180</v>
      </c>
      <c r="J105" s="25">
        <v>1978</v>
      </c>
      <c r="K105" s="55">
        <v>3632.83</v>
      </c>
      <c r="L105" s="38">
        <f t="shared" ca="1" si="5"/>
        <v>113707.18579991604</v>
      </c>
      <c r="M105" s="38">
        <f t="shared" ca="1" si="6"/>
        <v>112497.71709995472</v>
      </c>
      <c r="N105" s="39">
        <f t="shared" ca="1" si="7"/>
        <v>58.498812891976456</v>
      </c>
      <c r="P105" s="55">
        <v>3408.5</v>
      </c>
      <c r="Q105" s="55">
        <v>27754.770000065499</v>
      </c>
    </row>
    <row r="106" spans="8:17" x14ac:dyDescent="0.3">
      <c r="H106" s="45">
        <v>1</v>
      </c>
      <c r="I106" s="55" t="s">
        <v>170</v>
      </c>
      <c r="J106" s="25">
        <v>1979</v>
      </c>
      <c r="K106" s="55">
        <v>3628.84</v>
      </c>
      <c r="L106" s="38">
        <f t="shared" ca="1" si="5"/>
        <v>111288.2483999934</v>
      </c>
      <c r="M106" s="38">
        <f t="shared" ca="1" si="6"/>
        <v>111030.59289999143</v>
      </c>
      <c r="N106" s="39">
        <f t="shared" ca="1" si="7"/>
        <v>41.081319372996823</v>
      </c>
      <c r="P106" s="55">
        <v>3409</v>
      </c>
      <c r="Q106" s="55">
        <v>27854.349999931401</v>
      </c>
    </row>
    <row r="107" spans="8:17" x14ac:dyDescent="0.3">
      <c r="H107" s="45">
        <v>1</v>
      </c>
      <c r="I107" s="55" t="s">
        <v>171</v>
      </c>
      <c r="J107" s="25">
        <v>1979</v>
      </c>
      <c r="K107" s="55">
        <v>3627.99</v>
      </c>
      <c r="L107" s="38">
        <f t="shared" ca="1" si="5"/>
        <v>110772.93739998946</v>
      </c>
      <c r="M107" s="38">
        <f t="shared" ca="1" si="6"/>
        <v>112906.93730003713</v>
      </c>
      <c r="N107" s="39">
        <f t="shared" ca="1" si="7"/>
        <v>30.484873071010028</v>
      </c>
      <c r="P107" s="55">
        <v>3409.5</v>
      </c>
      <c r="Q107" s="55">
        <v>27953.919999936701</v>
      </c>
    </row>
    <row r="108" spans="8:17" x14ac:dyDescent="0.3">
      <c r="H108" s="45">
        <v>1</v>
      </c>
      <c r="I108" s="55" t="s">
        <v>172</v>
      </c>
      <c r="J108" s="25">
        <v>1979</v>
      </c>
      <c r="K108" s="55">
        <v>3635.03</v>
      </c>
      <c r="L108" s="38">
        <f t="shared" ca="1" si="5"/>
        <v>115040.93720008479</v>
      </c>
      <c r="M108" s="38">
        <f t="shared" ca="1" si="6"/>
        <v>118564.13220005087</v>
      </c>
      <c r="N108" s="39">
        <f t="shared" ca="1" si="7"/>
        <v>48.611294202020851</v>
      </c>
      <c r="P108" s="55">
        <v>3410</v>
      </c>
      <c r="Q108" s="55">
        <v>28053.5000000498</v>
      </c>
    </row>
    <row r="109" spans="8:17" x14ac:dyDescent="0.3">
      <c r="H109" s="45">
        <v>1</v>
      </c>
      <c r="I109" s="55" t="s">
        <v>173</v>
      </c>
      <c r="J109" s="25">
        <v>1979</v>
      </c>
      <c r="K109" s="55">
        <v>3646.28</v>
      </c>
      <c r="L109" s="38">
        <f t="shared" ca="1" si="5"/>
        <v>122087.32720001694</v>
      </c>
      <c r="M109" s="38">
        <f t="shared" ca="1" si="6"/>
        <v>127879.47559997393</v>
      </c>
      <c r="N109" s="39">
        <f t="shared" ca="1" si="7"/>
        <v>66.497327311986453</v>
      </c>
      <c r="P109" s="55">
        <v>3410.5</v>
      </c>
      <c r="Q109" s="55">
        <v>28153.070000055101</v>
      </c>
    </row>
    <row r="110" spans="8:17" x14ac:dyDescent="0.3">
      <c r="H110" s="45">
        <v>1</v>
      </c>
      <c r="I110" s="55" t="s">
        <v>164</v>
      </c>
      <c r="J110" s="25">
        <v>1979</v>
      </c>
      <c r="K110" s="55">
        <v>3663.76</v>
      </c>
      <c r="L110" s="38">
        <f t="shared" ca="1" si="5"/>
        <v>133671.62399993092</v>
      </c>
      <c r="M110" s="38">
        <f t="shared" ca="1" si="6"/>
        <v>139810.67999999179</v>
      </c>
      <c r="N110" s="39">
        <f t="shared" ca="1" si="7"/>
        <v>90.876941999994671</v>
      </c>
      <c r="P110" s="55">
        <v>3411</v>
      </c>
      <c r="Q110" s="55">
        <v>28252.649999920999</v>
      </c>
    </row>
    <row r="111" spans="8:17" x14ac:dyDescent="0.3">
      <c r="H111" s="45">
        <v>1</v>
      </c>
      <c r="I111" s="55" t="s">
        <v>174</v>
      </c>
      <c r="J111" s="25">
        <v>1979</v>
      </c>
      <c r="K111" s="55">
        <v>3680.4</v>
      </c>
      <c r="L111" s="38">
        <f t="shared" ca="1" si="5"/>
        <v>145949.73600005265</v>
      </c>
      <c r="M111" s="38">
        <f t="shared" ca="1" si="6"/>
        <v>147433.16240001889</v>
      </c>
      <c r="N111" s="39">
        <f t="shared" ca="1" si="7"/>
        <v>122.36952479201567</v>
      </c>
      <c r="P111" s="55">
        <v>3411.5</v>
      </c>
      <c r="Q111" s="55">
        <v>28352.219999926401</v>
      </c>
    </row>
    <row r="112" spans="8:17" x14ac:dyDescent="0.3">
      <c r="H112" s="45">
        <v>1</v>
      </c>
      <c r="I112" s="55" t="s">
        <v>175</v>
      </c>
      <c r="J112" s="25">
        <v>1979</v>
      </c>
      <c r="K112" s="55">
        <v>3684.32</v>
      </c>
      <c r="L112" s="38">
        <f t="shared" ca="1" si="5"/>
        <v>148916.58879998513</v>
      </c>
      <c r="M112" s="38">
        <f t="shared" ca="1" si="6"/>
        <v>147580.74910003971</v>
      </c>
      <c r="N112" s="39">
        <f t="shared" ca="1" si="7"/>
        <v>147.58074910003972</v>
      </c>
      <c r="P112" s="55">
        <v>3412</v>
      </c>
      <c r="Q112" s="55">
        <v>28451.800000039399</v>
      </c>
    </row>
    <row r="113" spans="8:17" x14ac:dyDescent="0.3">
      <c r="H113" s="45">
        <v>1</v>
      </c>
      <c r="I113" s="55" t="s">
        <v>176</v>
      </c>
      <c r="J113" s="25">
        <v>1979</v>
      </c>
      <c r="K113" s="55">
        <v>3680.79</v>
      </c>
      <c r="L113" s="38">
        <f t="shared" ca="1" si="5"/>
        <v>146244.9094000943</v>
      </c>
      <c r="M113" s="38">
        <f t="shared" ca="1" si="6"/>
        <v>145245.42470008088</v>
      </c>
      <c r="N113" s="39">
        <f t="shared" ca="1" si="7"/>
        <v>133.62579072407442</v>
      </c>
      <c r="P113" s="55">
        <v>3412.5</v>
      </c>
      <c r="Q113" s="55">
        <v>28551.370000044801</v>
      </c>
    </row>
    <row r="114" spans="8:17" x14ac:dyDescent="0.3">
      <c r="H114" s="45">
        <v>1</v>
      </c>
      <c r="I114" s="55" t="s">
        <v>177</v>
      </c>
      <c r="J114" s="25">
        <v>1979</v>
      </c>
      <c r="K114" s="55">
        <v>3678.1</v>
      </c>
      <c r="L114" s="38">
        <f t="shared" ca="1" si="5"/>
        <v>144245.94000006747</v>
      </c>
      <c r="M114" s="38">
        <f t="shared" ca="1" si="6"/>
        <v>143519.60100006289</v>
      </c>
      <c r="N114" s="39">
        <f t="shared" ca="1" si="7"/>
        <v>143.51960100006289</v>
      </c>
      <c r="P114" s="55">
        <v>3413</v>
      </c>
      <c r="Q114" s="55">
        <v>28650.949999910699</v>
      </c>
    </row>
    <row r="115" spans="8:17" x14ac:dyDescent="0.3">
      <c r="H115" s="45">
        <v>1</v>
      </c>
      <c r="I115" s="55" t="s">
        <v>178</v>
      </c>
      <c r="J115" s="25">
        <v>1979</v>
      </c>
      <c r="K115" s="55">
        <v>3676.13</v>
      </c>
      <c r="L115" s="38">
        <f t="shared" ca="1" si="5"/>
        <v>142793.26200005831</v>
      </c>
      <c r="M115" s="38">
        <f t="shared" ca="1" si="6"/>
        <v>141823.58100001817</v>
      </c>
      <c r="N115" s="39">
        <f t="shared" ca="1" si="7"/>
        <v>96.44003508001235</v>
      </c>
      <c r="P115" s="55">
        <v>3413.5</v>
      </c>
      <c r="Q115" s="55">
        <v>28750.519999916</v>
      </c>
    </row>
    <row r="116" spans="8:17" x14ac:dyDescent="0.3">
      <c r="H116" s="45">
        <v>1</v>
      </c>
      <c r="I116" s="55" t="s">
        <v>179</v>
      </c>
      <c r="J116" s="25">
        <v>1979</v>
      </c>
      <c r="K116" s="55">
        <v>3673.5</v>
      </c>
      <c r="L116" s="38">
        <f t="shared" ca="1" si="5"/>
        <v>140853.89999997802</v>
      </c>
      <c r="M116" s="38">
        <f t="shared" ca="1" si="6"/>
        <v>140551.56599996542</v>
      </c>
      <c r="N116" s="39">
        <f t="shared" ca="1" si="7"/>
        <v>82.925423939979595</v>
      </c>
      <c r="P116" s="55">
        <v>3414</v>
      </c>
      <c r="Q116" s="55">
        <v>28850.100000029099</v>
      </c>
    </row>
    <row r="117" spans="8:17" x14ac:dyDescent="0.3">
      <c r="H117" s="45">
        <v>1</v>
      </c>
      <c r="I117" s="55" t="s">
        <v>180</v>
      </c>
      <c r="J117" s="25">
        <v>1979</v>
      </c>
      <c r="K117" s="55">
        <v>3672.68</v>
      </c>
      <c r="L117" s="38">
        <f t="shared" ca="1" si="5"/>
        <v>140249.23199995281</v>
      </c>
      <c r="M117" s="38">
        <f t="shared" ca="1" si="6"/>
        <v>140378.27699995833</v>
      </c>
      <c r="N117" s="39">
        <f t="shared" ca="1" si="7"/>
        <v>72.996704039978326</v>
      </c>
      <c r="P117" s="55">
        <v>3414.5</v>
      </c>
      <c r="Q117" s="55">
        <v>28949.670000034399</v>
      </c>
    </row>
    <row r="118" spans="8:17" x14ac:dyDescent="0.3">
      <c r="H118" s="45">
        <v>1</v>
      </c>
      <c r="I118" s="55" t="s">
        <v>170</v>
      </c>
      <c r="J118" s="25">
        <v>1980</v>
      </c>
      <c r="K118" s="55">
        <v>3673.03</v>
      </c>
      <c r="L118" s="38">
        <f t="shared" ca="1" si="5"/>
        <v>140507.32199996384</v>
      </c>
      <c r="M118" s="38">
        <f t="shared" ca="1" si="6"/>
        <v>140960.8229999824</v>
      </c>
      <c r="N118" s="39">
        <f t="shared" ca="1" si="7"/>
        <v>52.155504509993484</v>
      </c>
      <c r="P118" s="55">
        <v>3415</v>
      </c>
      <c r="Q118" s="55">
        <v>29049.249999900301</v>
      </c>
    </row>
    <row r="119" spans="8:17" x14ac:dyDescent="0.3">
      <c r="H119" s="45">
        <v>1</v>
      </c>
      <c r="I119" s="55" t="s">
        <v>171</v>
      </c>
      <c r="J119" s="25">
        <v>1980</v>
      </c>
      <c r="K119" s="55">
        <v>3674.26</v>
      </c>
      <c r="L119" s="38">
        <f t="shared" ca="1" si="5"/>
        <v>141414.32400000095</v>
      </c>
      <c r="M119" s="38">
        <f t="shared" ca="1" si="6"/>
        <v>141886.2600000205</v>
      </c>
      <c r="N119" s="39">
        <f t="shared" ca="1" si="7"/>
        <v>38.309290200005542</v>
      </c>
      <c r="P119" s="55">
        <v>3415.5</v>
      </c>
      <c r="Q119" s="55">
        <v>29148.8199999057</v>
      </c>
    </row>
    <row r="120" spans="8:17" x14ac:dyDescent="0.3">
      <c r="H120" s="45">
        <v>1</v>
      </c>
      <c r="I120" s="55" t="s">
        <v>172</v>
      </c>
      <c r="J120" s="25">
        <v>1980</v>
      </c>
      <c r="K120" s="55">
        <v>3675.54</v>
      </c>
      <c r="L120" s="38">
        <f t="shared" ca="1" si="5"/>
        <v>142358.19600004004</v>
      </c>
      <c r="M120" s="38">
        <f t="shared" ca="1" si="6"/>
        <v>143132.46600007173</v>
      </c>
      <c r="N120" s="39">
        <f t="shared" ca="1" si="7"/>
        <v>58.684311060029401</v>
      </c>
      <c r="P120" s="55">
        <v>3416</v>
      </c>
      <c r="Q120" s="55">
        <v>29248.400000018701</v>
      </c>
    </row>
    <row r="121" spans="8:17" x14ac:dyDescent="0.3">
      <c r="H121" s="45">
        <v>1</v>
      </c>
      <c r="I121" s="55" t="s">
        <v>173</v>
      </c>
      <c r="J121" s="25">
        <v>1980</v>
      </c>
      <c r="K121" s="55">
        <v>3677.64</v>
      </c>
      <c r="L121" s="38">
        <f t="shared" ca="1" si="5"/>
        <v>143906.73600010341</v>
      </c>
      <c r="M121" s="38">
        <f t="shared" ca="1" si="6"/>
        <v>149212.00760006951</v>
      </c>
      <c r="N121" s="39">
        <f t="shared" ca="1" si="7"/>
        <v>77.590243952036147</v>
      </c>
      <c r="P121" s="55">
        <v>3416.5</v>
      </c>
      <c r="Q121" s="55">
        <v>29347.970000024001</v>
      </c>
    </row>
    <row r="122" spans="8:17" x14ac:dyDescent="0.3">
      <c r="H122" s="45">
        <v>1</v>
      </c>
      <c r="I122" s="55" t="s">
        <v>164</v>
      </c>
      <c r="J122" s="25">
        <v>1980</v>
      </c>
      <c r="K122" s="55">
        <v>3691.72</v>
      </c>
      <c r="L122" s="38">
        <f t="shared" ca="1" si="5"/>
        <v>154517.27920003561</v>
      </c>
      <c r="M122" s="38">
        <f t="shared" ca="1" si="6"/>
        <v>157854.19960003626</v>
      </c>
      <c r="N122" s="39">
        <f t="shared" ca="1" si="7"/>
        <v>102.60522974002357</v>
      </c>
      <c r="P122" s="55">
        <v>3417</v>
      </c>
      <c r="Q122" s="55">
        <v>29447.549999890001</v>
      </c>
    </row>
    <row r="123" spans="8:17" x14ac:dyDescent="0.3">
      <c r="H123" s="45">
        <v>1</v>
      </c>
      <c r="I123" s="55" t="s">
        <v>174</v>
      </c>
      <c r="J123" s="25">
        <v>1980</v>
      </c>
      <c r="K123" s="55">
        <v>3700.5</v>
      </c>
      <c r="L123" s="38">
        <f t="shared" ca="1" si="5"/>
        <v>161191.1200000369</v>
      </c>
      <c r="M123" s="38">
        <f t="shared" ca="1" si="6"/>
        <v>159625.22799998405</v>
      </c>
      <c r="N123" s="39">
        <f t="shared" ca="1" si="7"/>
        <v>132.48893923998676</v>
      </c>
      <c r="P123" s="55">
        <v>3417.5</v>
      </c>
      <c r="Q123" s="55">
        <v>29547.119999895302</v>
      </c>
    </row>
    <row r="124" spans="8:17" x14ac:dyDescent="0.3">
      <c r="H124" s="45">
        <v>1</v>
      </c>
      <c r="I124" s="55" t="s">
        <v>175</v>
      </c>
      <c r="J124" s="25">
        <v>1980</v>
      </c>
      <c r="K124" s="55">
        <v>3696.4</v>
      </c>
      <c r="L124" s="38">
        <f t="shared" ca="1" si="5"/>
        <v>158059.33599993121</v>
      </c>
      <c r="M124" s="38">
        <f t="shared" ca="1" si="6"/>
        <v>155819.05960001284</v>
      </c>
      <c r="N124" s="39">
        <f t="shared" ca="1" si="7"/>
        <v>155.81905960001285</v>
      </c>
      <c r="P124" s="55">
        <v>3418</v>
      </c>
      <c r="Q124" s="55">
        <v>29646.700000008299</v>
      </c>
    </row>
    <row r="125" spans="8:17" x14ac:dyDescent="0.3">
      <c r="H125" s="45">
        <v>1</v>
      </c>
      <c r="I125" s="55" t="s">
        <v>176</v>
      </c>
      <c r="J125" s="25">
        <v>1980</v>
      </c>
      <c r="K125" s="55">
        <v>3690.48</v>
      </c>
      <c r="L125" s="38">
        <f t="shared" ca="1" si="5"/>
        <v>153578.78320009448</v>
      </c>
      <c r="M125" s="38">
        <f t="shared" ca="1" si="6"/>
        <v>152557.03700008802</v>
      </c>
      <c r="N125" s="39">
        <f t="shared" ca="1" si="7"/>
        <v>140.35247404008101</v>
      </c>
      <c r="P125" s="55">
        <v>3418.5</v>
      </c>
      <c r="Q125" s="55">
        <v>29746.270000013701</v>
      </c>
    </row>
    <row r="126" spans="8:17" x14ac:dyDescent="0.3">
      <c r="H126" s="45">
        <v>1</v>
      </c>
      <c r="I126" s="55" t="s">
        <v>177</v>
      </c>
      <c r="J126" s="25">
        <v>1980</v>
      </c>
      <c r="K126" s="55">
        <v>3687.78</v>
      </c>
      <c r="L126" s="38">
        <f t="shared" ca="1" si="5"/>
        <v>151535.29080008157</v>
      </c>
      <c r="M126" s="38">
        <f t="shared" ca="1" si="6"/>
        <v>150661.12780002784</v>
      </c>
      <c r="N126" s="39">
        <f t="shared" ca="1" si="7"/>
        <v>150.66112780002783</v>
      </c>
      <c r="P126" s="55">
        <v>3419</v>
      </c>
      <c r="Q126" s="55">
        <v>29845.8499998796</v>
      </c>
    </row>
    <row r="127" spans="8:17" x14ac:dyDescent="0.3">
      <c r="H127" s="45">
        <v>1</v>
      </c>
      <c r="I127" s="55" t="s">
        <v>178</v>
      </c>
      <c r="J127" s="25">
        <v>1980</v>
      </c>
      <c r="K127" s="55">
        <v>3685.47</v>
      </c>
      <c r="L127" s="38">
        <f t="shared" ca="1" si="5"/>
        <v>149786.96479997411</v>
      </c>
      <c r="M127" s="38">
        <f t="shared" ca="1" si="6"/>
        <v>148780.35569996201</v>
      </c>
      <c r="N127" s="39">
        <f t="shared" ca="1" si="7"/>
        <v>101.17064187597417</v>
      </c>
      <c r="P127" s="55">
        <v>3419.5</v>
      </c>
      <c r="Q127" s="55">
        <v>29945.419999885002</v>
      </c>
    </row>
    <row r="128" spans="8:17" x14ac:dyDescent="0.3">
      <c r="H128" s="45">
        <v>1</v>
      </c>
      <c r="I128" s="55" t="s">
        <v>179</v>
      </c>
      <c r="J128" s="25">
        <v>1980</v>
      </c>
      <c r="K128" s="55">
        <v>3682.81</v>
      </c>
      <c r="L128" s="38">
        <f t="shared" ca="1" si="5"/>
        <v>147773.7465999499</v>
      </c>
      <c r="M128" s="38">
        <f t="shared" ca="1" si="6"/>
        <v>147194.75590000092</v>
      </c>
      <c r="N128" s="39">
        <f t="shared" ca="1" si="7"/>
        <v>86.844905981000537</v>
      </c>
      <c r="P128" s="55">
        <v>3420</v>
      </c>
      <c r="Q128" s="55">
        <v>30044.999999997999</v>
      </c>
    </row>
    <row r="129" spans="8:17" x14ac:dyDescent="0.3">
      <c r="H129" s="45">
        <v>1</v>
      </c>
      <c r="I129" s="55" t="s">
        <v>180</v>
      </c>
      <c r="J129" s="25">
        <v>1980</v>
      </c>
      <c r="K129" s="55">
        <v>3681.28</v>
      </c>
      <c r="L129" s="38">
        <f t="shared" ca="1" si="5"/>
        <v>146615.76520005194</v>
      </c>
      <c r="M129" s="38">
        <f t="shared" ca="1" si="6"/>
        <v>145972.84159998293</v>
      </c>
      <c r="N129" s="39">
        <f t="shared" ca="1" si="7"/>
        <v>75.905877631991132</v>
      </c>
      <c r="P129" s="55">
        <v>3420.5</v>
      </c>
      <c r="Q129" s="55">
        <v>30161.350000060698</v>
      </c>
    </row>
    <row r="130" spans="8:17" x14ac:dyDescent="0.3">
      <c r="H130" s="45">
        <v>1</v>
      </c>
      <c r="I130" s="55" t="s">
        <v>170</v>
      </c>
      <c r="J130" s="25">
        <v>1981</v>
      </c>
      <c r="K130" s="55">
        <v>3679.57</v>
      </c>
      <c r="L130" s="38">
        <f t="shared" ca="1" si="5"/>
        <v>145329.91799991392</v>
      </c>
      <c r="M130" s="38">
        <f t="shared" ca="1" si="6"/>
        <v>144784.2419999931</v>
      </c>
      <c r="N130" s="39">
        <f t="shared" ca="1" si="7"/>
        <v>53.570169539997451</v>
      </c>
      <c r="P130" s="55">
        <v>3421</v>
      </c>
      <c r="Q130" s="55">
        <v>30277.700000123401</v>
      </c>
    </row>
    <row r="131" spans="8:17" x14ac:dyDescent="0.3">
      <c r="H131" s="45">
        <v>1</v>
      </c>
      <c r="I131" s="55" t="s">
        <v>171</v>
      </c>
      <c r="J131" s="25">
        <v>1981</v>
      </c>
      <c r="K131" s="55">
        <v>3678.09</v>
      </c>
      <c r="L131" s="38">
        <f t="shared" ca="1" si="5"/>
        <v>144238.56600007229</v>
      </c>
      <c r="M131" s="38">
        <f t="shared" ca="1" si="6"/>
        <v>144113.20800008951</v>
      </c>
      <c r="N131" s="39">
        <f t="shared" ca="1" si="7"/>
        <v>38.910566160024175</v>
      </c>
      <c r="P131" s="55">
        <v>3421.5</v>
      </c>
      <c r="Q131" s="55">
        <v>30394.049999939001</v>
      </c>
    </row>
    <row r="132" spans="8:17" x14ac:dyDescent="0.3">
      <c r="H132" s="45">
        <v>1</v>
      </c>
      <c r="I132" s="55" t="s">
        <v>172</v>
      </c>
      <c r="J132" s="25">
        <v>1981</v>
      </c>
      <c r="K132" s="55">
        <v>3677.75</v>
      </c>
      <c r="L132" s="38">
        <f t="shared" ca="1" si="5"/>
        <v>143987.85000010673</v>
      </c>
      <c r="M132" s="38">
        <f t="shared" ca="1" si="6"/>
        <v>143803.50000009919</v>
      </c>
      <c r="N132" s="39">
        <f t="shared" ca="1" si="7"/>
        <v>58.959435000040664</v>
      </c>
      <c r="P132" s="55">
        <v>3422</v>
      </c>
      <c r="Q132" s="55">
        <v>30510.4000000017</v>
      </c>
    </row>
    <row r="133" spans="8:17" x14ac:dyDescent="0.3">
      <c r="H133" s="45">
        <v>1</v>
      </c>
      <c r="I133" s="55" t="s">
        <v>173</v>
      </c>
      <c r="J133" s="25">
        <v>1981</v>
      </c>
      <c r="K133" s="55">
        <v>3677.25</v>
      </c>
      <c r="L133" s="38">
        <f t="shared" ca="1" si="5"/>
        <v>143619.15000009164</v>
      </c>
      <c r="M133" s="38">
        <f t="shared" ca="1" si="6"/>
        <v>143807.18700009934</v>
      </c>
      <c r="N133" s="39">
        <f t="shared" ca="1" si="7"/>
        <v>74.779737240051659</v>
      </c>
      <c r="P133" s="55">
        <v>3422.5</v>
      </c>
      <c r="Q133" s="55">
        <v>30626.7500000644</v>
      </c>
    </row>
    <row r="134" spans="8:17" x14ac:dyDescent="0.3">
      <c r="H134" s="45">
        <v>1</v>
      </c>
      <c r="I134" s="55" t="s">
        <v>164</v>
      </c>
      <c r="J134" s="25">
        <v>1981</v>
      </c>
      <c r="K134" s="55">
        <v>3677.76</v>
      </c>
      <c r="L134" s="38">
        <f t="shared" ca="1" si="5"/>
        <v>143995.22400010703</v>
      </c>
      <c r="M134" s="38">
        <f t="shared" ca="1" si="6"/>
        <v>145051.94930009753</v>
      </c>
      <c r="N134" s="39">
        <f t="shared" ca="1" si="7"/>
        <v>94.283767045063399</v>
      </c>
      <c r="P134" s="55">
        <v>3423</v>
      </c>
      <c r="Q134" s="55">
        <v>30743.09999988</v>
      </c>
    </row>
    <row r="135" spans="8:17" x14ac:dyDescent="0.3">
      <c r="H135" s="45">
        <v>1</v>
      </c>
      <c r="I135" s="55" t="s">
        <v>174</v>
      </c>
      <c r="J135" s="25">
        <v>1981</v>
      </c>
      <c r="K135" s="55">
        <v>3680.61</v>
      </c>
      <c r="L135" s="38">
        <f t="shared" ca="1" si="5"/>
        <v>146108.67460008804</v>
      </c>
      <c r="M135" s="38">
        <f t="shared" ca="1" si="6"/>
        <v>145063.01030009799</v>
      </c>
      <c r="N135" s="39">
        <f t="shared" ca="1" si="7"/>
        <v>120.40229854908134</v>
      </c>
      <c r="P135" s="55">
        <v>3423.5</v>
      </c>
      <c r="Q135" s="55">
        <v>30859.449999942699</v>
      </c>
    </row>
    <row r="136" spans="8:17" x14ac:dyDescent="0.3">
      <c r="H136" s="45">
        <v>1</v>
      </c>
      <c r="I136" s="55" t="s">
        <v>175</v>
      </c>
      <c r="J136" s="25">
        <v>1981</v>
      </c>
      <c r="K136" s="55">
        <v>3677.79</v>
      </c>
      <c r="L136" s="38">
        <f t="shared" ca="1" si="5"/>
        <v>144017.34600010794</v>
      </c>
      <c r="M136" s="38">
        <f t="shared" ca="1" si="6"/>
        <v>142413.50100004207</v>
      </c>
      <c r="N136" s="39">
        <f t="shared" ca="1" si="7"/>
        <v>142.41350100004206</v>
      </c>
      <c r="P136" s="55">
        <v>3424</v>
      </c>
      <c r="Q136" s="55">
        <v>30975.800000005402</v>
      </c>
    </row>
    <row r="137" spans="8:17" x14ac:dyDescent="0.3">
      <c r="H137" s="45">
        <v>1</v>
      </c>
      <c r="I137" s="55" t="s">
        <v>176</v>
      </c>
      <c r="J137" s="25">
        <v>1981</v>
      </c>
      <c r="K137" s="55">
        <v>3673.44</v>
      </c>
      <c r="L137" s="38">
        <f t="shared" ca="1" si="5"/>
        <v>140809.65599997621</v>
      </c>
      <c r="M137" s="38">
        <f t="shared" ca="1" si="6"/>
        <v>140263.97999995411</v>
      </c>
      <c r="N137" s="39">
        <f t="shared" ca="1" si="7"/>
        <v>129.0428615999578</v>
      </c>
      <c r="P137" s="55">
        <v>3424.5</v>
      </c>
      <c r="Q137" s="55">
        <v>31092.150000068101</v>
      </c>
    </row>
    <row r="138" spans="8:17" x14ac:dyDescent="0.3">
      <c r="H138" s="45">
        <v>1</v>
      </c>
      <c r="I138" s="55" t="s">
        <v>177</v>
      </c>
      <c r="J138" s="25">
        <v>1981</v>
      </c>
      <c r="K138" s="55">
        <v>3671.96</v>
      </c>
      <c r="L138" s="38">
        <f t="shared" ref="L138:L201" ca="1" si="8">FORECAST(K138,OFFSET($Q$28:$Q$712,MATCH(K138,$P$28:$P$712,1)-1,0,2), OFFSET($P$28:$P$712,MATCH(K138,$P$28:$P$712,1)-1,0,2))</f>
        <v>139718.30399993202</v>
      </c>
      <c r="M138" s="38">
        <f t="shared" ca="1" si="6"/>
        <v>139710.92999993172</v>
      </c>
      <c r="N138" s="39">
        <f t="shared" ca="1" si="7"/>
        <v>139.71092999993172</v>
      </c>
      <c r="P138" s="55">
        <v>3425</v>
      </c>
      <c r="Q138" s="55">
        <v>31208.499999883701</v>
      </c>
    </row>
    <row r="139" spans="8:17" x14ac:dyDescent="0.3">
      <c r="H139" s="45">
        <v>1</v>
      </c>
      <c r="I139" s="55" t="s">
        <v>178</v>
      </c>
      <c r="J139" s="25">
        <v>1981</v>
      </c>
      <c r="K139" s="55">
        <v>3671.94</v>
      </c>
      <c r="L139" s="38">
        <f t="shared" ca="1" si="8"/>
        <v>139703.55599993141</v>
      </c>
      <c r="M139" s="38">
        <f t="shared" ref="M139:M202" ca="1" si="9">(L139+L140)/2</f>
        <v>139238.9939999124</v>
      </c>
      <c r="N139" s="39">
        <f t="shared" ref="N139:N202" ca="1" si="10">VLOOKUP(I139,$P$10:$Q$21,2,FALSE)*M139/1000</f>
        <v>94.682515919940442</v>
      </c>
      <c r="P139" s="55">
        <v>3425.5</v>
      </c>
      <c r="Q139" s="55">
        <v>31324.8499999464</v>
      </c>
    </row>
    <row r="140" spans="8:17" x14ac:dyDescent="0.3">
      <c r="H140" s="45">
        <v>1</v>
      </c>
      <c r="I140" s="55" t="s">
        <v>179</v>
      </c>
      <c r="J140" s="25">
        <v>1981</v>
      </c>
      <c r="K140" s="55">
        <v>3670.68</v>
      </c>
      <c r="L140" s="38">
        <f t="shared" ca="1" si="8"/>
        <v>138774.43199989339</v>
      </c>
      <c r="M140" s="38">
        <f t="shared" ca="1" si="9"/>
        <v>137590.90499996813</v>
      </c>
      <c r="N140" s="39">
        <f t="shared" ca="1" si="10"/>
        <v>81.17863394998119</v>
      </c>
      <c r="P140" s="55">
        <v>3426</v>
      </c>
      <c r="Q140" s="55">
        <v>31441.200000009099</v>
      </c>
    </row>
    <row r="141" spans="8:17" x14ac:dyDescent="0.3">
      <c r="H141" s="45">
        <v>1</v>
      </c>
      <c r="I141" s="55" t="s">
        <v>180</v>
      </c>
      <c r="J141" s="25">
        <v>1981</v>
      </c>
      <c r="K141" s="55">
        <v>3667.47</v>
      </c>
      <c r="L141" s="38">
        <f t="shared" ca="1" si="8"/>
        <v>136407.37800004287</v>
      </c>
      <c r="M141" s="38">
        <f t="shared" ca="1" si="9"/>
        <v>135035.81399998674</v>
      </c>
      <c r="N141" s="39">
        <f t="shared" ca="1" si="10"/>
        <v>70.218623279993096</v>
      </c>
      <c r="P141" s="55">
        <v>3426.5</v>
      </c>
      <c r="Q141" s="55">
        <v>31557.550000071798</v>
      </c>
    </row>
    <row r="142" spans="8:17" x14ac:dyDescent="0.3">
      <c r="H142" s="45">
        <v>1</v>
      </c>
      <c r="I142" s="55" t="s">
        <v>170</v>
      </c>
      <c r="J142" s="25">
        <v>1982</v>
      </c>
      <c r="K142" s="55">
        <v>3663.75</v>
      </c>
      <c r="L142" s="38">
        <f t="shared" ca="1" si="8"/>
        <v>133664.24999993062</v>
      </c>
      <c r="M142" s="38">
        <f t="shared" ca="1" si="9"/>
        <v>133295.54999991553</v>
      </c>
      <c r="N142" s="39">
        <f t="shared" ca="1" si="10"/>
        <v>49.319353499968749</v>
      </c>
      <c r="P142" s="55">
        <v>3427</v>
      </c>
      <c r="Q142" s="55">
        <v>31673.899999887399</v>
      </c>
    </row>
    <row r="143" spans="8:17" x14ac:dyDescent="0.3">
      <c r="H143" s="45">
        <v>1</v>
      </c>
      <c r="I143" s="55" t="s">
        <v>171</v>
      </c>
      <c r="J143" s="25">
        <v>1982</v>
      </c>
      <c r="K143" s="55">
        <v>3662.75</v>
      </c>
      <c r="L143" s="38">
        <f t="shared" ca="1" si="8"/>
        <v>132926.84999990044</v>
      </c>
      <c r="M143" s="38">
        <f t="shared" ca="1" si="9"/>
        <v>133372.9769999187</v>
      </c>
      <c r="N143" s="39">
        <f t="shared" ca="1" si="10"/>
        <v>36.010703789978045</v>
      </c>
      <c r="P143" s="55">
        <v>3427.5</v>
      </c>
      <c r="Q143" s="55">
        <v>31790.249999950101</v>
      </c>
    </row>
    <row r="144" spans="8:17" x14ac:dyDescent="0.3">
      <c r="H144" s="45">
        <v>1</v>
      </c>
      <c r="I144" s="55" t="s">
        <v>172</v>
      </c>
      <c r="J144" s="25">
        <v>1982</v>
      </c>
      <c r="K144" s="55">
        <v>3663.96</v>
      </c>
      <c r="L144" s="38">
        <f t="shared" ca="1" si="8"/>
        <v>133819.10399993695</v>
      </c>
      <c r="M144" s="38">
        <f t="shared" ca="1" si="9"/>
        <v>134420.08499996201</v>
      </c>
      <c r="N144" s="39">
        <f t="shared" ca="1" si="10"/>
        <v>55.112234849984425</v>
      </c>
      <c r="P144" s="55">
        <v>3428</v>
      </c>
      <c r="Q144" s="55">
        <v>31906.600000012801</v>
      </c>
    </row>
    <row r="145" spans="8:17" x14ac:dyDescent="0.3">
      <c r="H145" s="45">
        <v>1</v>
      </c>
      <c r="I145" s="55" t="s">
        <v>173</v>
      </c>
      <c r="J145" s="25">
        <v>1982</v>
      </c>
      <c r="K145" s="55">
        <v>3665.59</v>
      </c>
      <c r="L145" s="38">
        <f t="shared" ca="1" si="8"/>
        <v>135021.06599998707</v>
      </c>
      <c r="M145" s="38">
        <f t="shared" ca="1" si="9"/>
        <v>138339.36599999922</v>
      </c>
      <c r="N145" s="39">
        <f t="shared" ca="1" si="10"/>
        <v>71.9364703199996</v>
      </c>
      <c r="P145" s="55">
        <v>3428.5</v>
      </c>
      <c r="Q145" s="55">
        <v>32022.9500000755</v>
      </c>
    </row>
    <row r="146" spans="8:17" x14ac:dyDescent="0.3">
      <c r="H146" s="45">
        <v>1</v>
      </c>
      <c r="I146" s="55" t="s">
        <v>164</v>
      </c>
      <c r="J146" s="25">
        <v>1982</v>
      </c>
      <c r="K146" s="55">
        <v>3674.59</v>
      </c>
      <c r="L146" s="38">
        <f t="shared" ca="1" si="8"/>
        <v>141657.66600001138</v>
      </c>
      <c r="M146" s="38">
        <f t="shared" ca="1" si="9"/>
        <v>145514.18360003387</v>
      </c>
      <c r="N146" s="39">
        <f t="shared" ca="1" si="10"/>
        <v>94.584219340022017</v>
      </c>
      <c r="P146" s="55">
        <v>3429</v>
      </c>
      <c r="Q146" s="55">
        <v>32139.2999998911</v>
      </c>
    </row>
    <row r="147" spans="8:17" x14ac:dyDescent="0.3">
      <c r="H147" s="45">
        <v>1</v>
      </c>
      <c r="I147" s="55" t="s">
        <v>174</v>
      </c>
      <c r="J147" s="25">
        <v>1982</v>
      </c>
      <c r="K147" s="55">
        <v>3684.92</v>
      </c>
      <c r="L147" s="38">
        <f t="shared" ca="1" si="8"/>
        <v>149370.70120005636</v>
      </c>
      <c r="M147" s="38">
        <f t="shared" ca="1" si="9"/>
        <v>150290.27260004031</v>
      </c>
      <c r="N147" s="39">
        <f t="shared" ca="1" si="10"/>
        <v>124.74092625803345</v>
      </c>
      <c r="P147" s="55">
        <v>3429.5</v>
      </c>
      <c r="Q147" s="55">
        <v>32255.649999953901</v>
      </c>
    </row>
    <row r="148" spans="8:17" x14ac:dyDescent="0.3">
      <c r="H148" s="45">
        <v>1</v>
      </c>
      <c r="I148" s="55" t="s">
        <v>175</v>
      </c>
      <c r="J148" s="25">
        <v>1982</v>
      </c>
      <c r="K148" s="55">
        <v>3687.35</v>
      </c>
      <c r="L148" s="38">
        <f t="shared" ca="1" si="8"/>
        <v>151209.84400002426</v>
      </c>
      <c r="M148" s="38">
        <f t="shared" ca="1" si="9"/>
        <v>150941.16219996242</v>
      </c>
      <c r="N148" s="39">
        <f t="shared" ca="1" si="10"/>
        <v>150.94116219996241</v>
      </c>
      <c r="P148" s="55">
        <v>3430</v>
      </c>
      <c r="Q148" s="55">
        <v>32372.0000000166</v>
      </c>
    </row>
    <row r="149" spans="8:17" x14ac:dyDescent="0.3">
      <c r="H149" s="45">
        <v>1</v>
      </c>
      <c r="I149" s="55" t="s">
        <v>176</v>
      </c>
      <c r="J149" s="25">
        <v>1982</v>
      </c>
      <c r="K149" s="55">
        <v>3686.64</v>
      </c>
      <c r="L149" s="38">
        <f t="shared" ca="1" si="8"/>
        <v>150672.48039990058</v>
      </c>
      <c r="M149" s="38">
        <f t="shared" ca="1" si="9"/>
        <v>150910.88859994989</v>
      </c>
      <c r="N149" s="39">
        <f t="shared" ca="1" si="10"/>
        <v>138.83801751195389</v>
      </c>
      <c r="P149" s="55">
        <v>3430.5</v>
      </c>
      <c r="Q149" s="55">
        <v>32488.350000079299</v>
      </c>
    </row>
    <row r="150" spans="8:17" x14ac:dyDescent="0.3">
      <c r="H150" s="45">
        <v>1</v>
      </c>
      <c r="I150" s="55" t="s">
        <v>177</v>
      </c>
      <c r="J150" s="25">
        <v>1982</v>
      </c>
      <c r="K150" s="55">
        <v>3687.27</v>
      </c>
      <c r="L150" s="38">
        <f t="shared" ca="1" si="8"/>
        <v>151149.2967999992</v>
      </c>
      <c r="M150" s="38">
        <f t="shared" ca="1" si="9"/>
        <v>151293.09790003789</v>
      </c>
      <c r="N150" s="39">
        <f t="shared" ca="1" si="10"/>
        <v>151.29309790003788</v>
      </c>
      <c r="P150" s="55">
        <v>3431</v>
      </c>
      <c r="Q150" s="55">
        <v>32604.6999998949</v>
      </c>
    </row>
    <row r="151" spans="8:17" x14ac:dyDescent="0.3">
      <c r="H151" s="45">
        <v>1</v>
      </c>
      <c r="I151" s="55" t="s">
        <v>178</v>
      </c>
      <c r="J151" s="25">
        <v>1982</v>
      </c>
      <c r="K151" s="55">
        <v>3687.65</v>
      </c>
      <c r="L151" s="38">
        <f t="shared" ca="1" si="8"/>
        <v>151436.89900007658</v>
      </c>
      <c r="M151" s="38">
        <f t="shared" ca="1" si="9"/>
        <v>150910.88870000816</v>
      </c>
      <c r="N151" s="39">
        <f t="shared" ca="1" si="10"/>
        <v>102.61940431600556</v>
      </c>
      <c r="P151" s="55">
        <v>3431.5</v>
      </c>
      <c r="Q151" s="55">
        <v>32721.049999957599</v>
      </c>
    </row>
    <row r="152" spans="8:17" x14ac:dyDescent="0.3">
      <c r="H152" s="45">
        <v>1</v>
      </c>
      <c r="I152" s="55" t="s">
        <v>179</v>
      </c>
      <c r="J152" s="25">
        <v>1982</v>
      </c>
      <c r="K152" s="55">
        <v>3686.26</v>
      </c>
      <c r="L152" s="38">
        <f t="shared" ca="1" si="8"/>
        <v>150384.87839993974</v>
      </c>
      <c r="M152" s="38">
        <f t="shared" ca="1" si="9"/>
        <v>149809.67239999468</v>
      </c>
      <c r="N152" s="39">
        <f t="shared" ca="1" si="10"/>
        <v>88.387706715996856</v>
      </c>
      <c r="P152" s="55">
        <v>3432</v>
      </c>
      <c r="Q152" s="55">
        <v>32837.400000020301</v>
      </c>
    </row>
    <row r="153" spans="8:17" x14ac:dyDescent="0.3">
      <c r="H153" s="45">
        <v>1</v>
      </c>
      <c r="I153" s="55" t="s">
        <v>180</v>
      </c>
      <c r="J153" s="25">
        <v>1982</v>
      </c>
      <c r="K153" s="55">
        <v>3684.74</v>
      </c>
      <c r="L153" s="38">
        <f t="shared" ca="1" si="8"/>
        <v>149234.46640004963</v>
      </c>
      <c r="M153" s="38">
        <f t="shared" ca="1" si="9"/>
        <v>148697.10260005365</v>
      </c>
      <c r="N153" s="39">
        <f t="shared" ca="1" si="10"/>
        <v>77.322493352027905</v>
      </c>
      <c r="P153" s="55">
        <v>3432.5</v>
      </c>
      <c r="Q153" s="55">
        <v>32953.750000082997</v>
      </c>
    </row>
    <row r="154" spans="8:17" x14ac:dyDescent="0.3">
      <c r="H154" s="45">
        <v>1</v>
      </c>
      <c r="I154" s="55" t="s">
        <v>170</v>
      </c>
      <c r="J154" s="25">
        <v>1983</v>
      </c>
      <c r="K154" s="55">
        <v>3683.32</v>
      </c>
      <c r="L154" s="38">
        <f t="shared" ca="1" si="8"/>
        <v>148159.73880005768</v>
      </c>
      <c r="M154" s="38">
        <f t="shared" ca="1" si="9"/>
        <v>147709.414000032</v>
      </c>
      <c r="N154" s="39">
        <f t="shared" ca="1" si="10"/>
        <v>54.652483180011842</v>
      </c>
      <c r="P154" s="55">
        <v>3433</v>
      </c>
      <c r="Q154" s="55">
        <v>33070.099999898601</v>
      </c>
    </row>
    <row r="155" spans="8:17" x14ac:dyDescent="0.3">
      <c r="H155" s="45">
        <v>1</v>
      </c>
      <c r="I155" s="55" t="s">
        <v>171</v>
      </c>
      <c r="J155" s="25">
        <v>1983</v>
      </c>
      <c r="K155" s="55">
        <v>3682.13</v>
      </c>
      <c r="L155" s="38">
        <f t="shared" ca="1" si="8"/>
        <v>147259.08920000633</v>
      </c>
      <c r="M155" s="38">
        <f t="shared" ca="1" si="9"/>
        <v>148201.36620002612</v>
      </c>
      <c r="N155" s="39">
        <f t="shared" ca="1" si="10"/>
        <v>40.014368874007054</v>
      </c>
      <c r="P155" s="55">
        <v>3433.5</v>
      </c>
      <c r="Q155" s="55">
        <v>33186.449999961304</v>
      </c>
    </row>
    <row r="156" spans="8:17" x14ac:dyDescent="0.3">
      <c r="H156" s="45">
        <v>1</v>
      </c>
      <c r="I156" s="55" t="s">
        <v>172</v>
      </c>
      <c r="J156" s="25">
        <v>1983</v>
      </c>
      <c r="K156" s="55">
        <v>3684.62</v>
      </c>
      <c r="L156" s="38">
        <f t="shared" ca="1" si="8"/>
        <v>149143.64320004592</v>
      </c>
      <c r="M156" s="38">
        <f t="shared" ca="1" si="9"/>
        <v>149590.18560001301</v>
      </c>
      <c r="N156" s="39">
        <f t="shared" ca="1" si="10"/>
        <v>61.331976096005334</v>
      </c>
      <c r="P156" s="55">
        <v>3434</v>
      </c>
      <c r="Q156" s="55">
        <v>33302.800000023999</v>
      </c>
    </row>
    <row r="157" spans="8:17" x14ac:dyDescent="0.3">
      <c r="H157" s="45">
        <v>1</v>
      </c>
      <c r="I157" s="55" t="s">
        <v>173</v>
      </c>
      <c r="J157" s="25">
        <v>1983</v>
      </c>
      <c r="K157" s="55">
        <v>3685.8</v>
      </c>
      <c r="L157" s="38">
        <f t="shared" ca="1" si="8"/>
        <v>150036.7279999801</v>
      </c>
      <c r="M157" s="38">
        <f t="shared" ca="1" si="9"/>
        <v>153548.51260002004</v>
      </c>
      <c r="N157" s="39">
        <f t="shared" ca="1" si="10"/>
        <v>79.845226552010431</v>
      </c>
      <c r="P157" s="55">
        <v>3434.5</v>
      </c>
      <c r="Q157" s="55">
        <v>33419.150000086702</v>
      </c>
    </row>
    <row r="158" spans="8:17" x14ac:dyDescent="0.3">
      <c r="H158" s="45">
        <v>1</v>
      </c>
      <c r="I158" s="55" t="s">
        <v>164</v>
      </c>
      <c r="J158" s="25">
        <v>1983</v>
      </c>
      <c r="K158" s="55">
        <v>3695.08</v>
      </c>
      <c r="L158" s="38">
        <f t="shared" ca="1" si="8"/>
        <v>157060.29720005998</v>
      </c>
      <c r="M158" s="38">
        <f t="shared" ca="1" si="9"/>
        <v>161824.94920004066</v>
      </c>
      <c r="N158" s="39">
        <f t="shared" ca="1" si="10"/>
        <v>105.18621698002644</v>
      </c>
      <c r="P158" s="55">
        <v>3435</v>
      </c>
      <c r="Q158" s="55">
        <v>33535.499999902298</v>
      </c>
    </row>
    <row r="159" spans="8:17" x14ac:dyDescent="0.3">
      <c r="H159" s="45">
        <v>1</v>
      </c>
      <c r="I159" s="55" t="s">
        <v>174</v>
      </c>
      <c r="J159" s="25">
        <v>1983</v>
      </c>
      <c r="K159" s="55">
        <v>3707.13</v>
      </c>
      <c r="L159" s="38">
        <f t="shared" ca="1" si="8"/>
        <v>166589.60120002134</v>
      </c>
      <c r="M159" s="38">
        <f t="shared" ca="1" si="9"/>
        <v>166719.87959996681</v>
      </c>
      <c r="N159" s="39">
        <f t="shared" ca="1" si="10"/>
        <v>138.37750006797242</v>
      </c>
      <c r="P159" s="55">
        <v>3435.5</v>
      </c>
      <c r="Q159" s="55">
        <v>33651.849999965001</v>
      </c>
    </row>
    <row r="160" spans="8:17" x14ac:dyDescent="0.3">
      <c r="H160" s="45">
        <v>1</v>
      </c>
      <c r="I160" s="55" t="s">
        <v>175</v>
      </c>
      <c r="J160" s="25">
        <v>1983</v>
      </c>
      <c r="K160" s="55">
        <v>3707.45</v>
      </c>
      <c r="L160" s="38">
        <f t="shared" ca="1" si="8"/>
        <v>166850.15799991228</v>
      </c>
      <c r="M160" s="38">
        <f t="shared" ca="1" si="9"/>
        <v>165616.56939999829</v>
      </c>
      <c r="N160" s="39">
        <f t="shared" ca="1" si="10"/>
        <v>165.6165693999983</v>
      </c>
      <c r="P160" s="55">
        <v>3436</v>
      </c>
      <c r="Q160" s="55">
        <v>33768.200000027697</v>
      </c>
    </row>
    <row r="161" spans="8:17" x14ac:dyDescent="0.3">
      <c r="H161" s="45">
        <v>1</v>
      </c>
      <c r="I161" s="55" t="s">
        <v>176</v>
      </c>
      <c r="J161" s="25">
        <v>1983</v>
      </c>
      <c r="K161" s="55">
        <v>3704.42</v>
      </c>
      <c r="L161" s="38">
        <f t="shared" ca="1" si="8"/>
        <v>164382.9808000843</v>
      </c>
      <c r="M161" s="38">
        <f t="shared" ca="1" si="9"/>
        <v>162152.08520005574</v>
      </c>
      <c r="N161" s="39">
        <f t="shared" ca="1" si="10"/>
        <v>149.17991838405126</v>
      </c>
      <c r="P161" s="55">
        <v>3436.5</v>
      </c>
      <c r="Q161" s="55">
        <v>33884.550000090399</v>
      </c>
    </row>
    <row r="162" spans="8:17" x14ac:dyDescent="0.3">
      <c r="H162" s="45">
        <v>1</v>
      </c>
      <c r="I162" s="55" t="s">
        <v>177</v>
      </c>
      <c r="J162" s="25">
        <v>1983</v>
      </c>
      <c r="K162" s="55">
        <v>3698.86</v>
      </c>
      <c r="L162" s="38">
        <f t="shared" ca="1" si="8"/>
        <v>159921.18960002717</v>
      </c>
      <c r="M162" s="38">
        <f t="shared" ca="1" si="9"/>
        <v>158169.08140000026</v>
      </c>
      <c r="N162" s="39">
        <f t="shared" ca="1" si="10"/>
        <v>158.16908140000027</v>
      </c>
      <c r="P162" s="55">
        <v>3437</v>
      </c>
      <c r="Q162" s="55">
        <v>34000.899999906003</v>
      </c>
    </row>
    <row r="163" spans="8:17" x14ac:dyDescent="0.3">
      <c r="H163" s="45">
        <v>1</v>
      </c>
      <c r="I163" s="55" t="s">
        <v>178</v>
      </c>
      <c r="J163" s="25">
        <v>1983</v>
      </c>
      <c r="K163" s="55">
        <v>3694.23</v>
      </c>
      <c r="L163" s="38">
        <f t="shared" ca="1" si="8"/>
        <v>156416.97319997335</v>
      </c>
      <c r="M163" s="38">
        <f t="shared" ca="1" si="9"/>
        <v>154748.11919995537</v>
      </c>
      <c r="N163" s="39">
        <f t="shared" ca="1" si="10"/>
        <v>105.22872105596966</v>
      </c>
      <c r="P163" s="55">
        <v>3437.5</v>
      </c>
      <c r="Q163" s="55">
        <v>34117.249999968699</v>
      </c>
    </row>
    <row r="164" spans="8:17" x14ac:dyDescent="0.3">
      <c r="H164" s="45">
        <v>1</v>
      </c>
      <c r="I164" s="55" t="s">
        <v>179</v>
      </c>
      <c r="J164" s="25">
        <v>1983</v>
      </c>
      <c r="K164" s="55">
        <v>3689.82</v>
      </c>
      <c r="L164" s="38">
        <f t="shared" ca="1" si="8"/>
        <v>153079.26519993739</v>
      </c>
      <c r="M164" s="38">
        <f t="shared" ca="1" si="9"/>
        <v>151346.07839997648</v>
      </c>
      <c r="N164" s="39">
        <f t="shared" ca="1" si="10"/>
        <v>89.294186255986119</v>
      </c>
      <c r="P164" s="55">
        <v>3438</v>
      </c>
      <c r="Q164" s="55">
        <v>34233.600000031402</v>
      </c>
    </row>
    <row r="165" spans="8:17" x14ac:dyDescent="0.3">
      <c r="H165" s="45">
        <v>1</v>
      </c>
      <c r="I165" s="55" t="s">
        <v>180</v>
      </c>
      <c r="J165" s="25">
        <v>1983</v>
      </c>
      <c r="K165" s="55">
        <v>3685.24</v>
      </c>
      <c r="L165" s="38">
        <f t="shared" ca="1" si="8"/>
        <v>149612.89160001557</v>
      </c>
      <c r="M165" s="38">
        <f t="shared" ca="1" si="9"/>
        <v>147830.50870005041</v>
      </c>
      <c r="N165" s="39">
        <f t="shared" ca="1" si="10"/>
        <v>76.871864524026208</v>
      </c>
      <c r="P165" s="55">
        <v>3438.5</v>
      </c>
      <c r="Q165" s="55">
        <v>34349.950000094097</v>
      </c>
    </row>
    <row r="166" spans="8:17" x14ac:dyDescent="0.3">
      <c r="H166" s="45">
        <v>1</v>
      </c>
      <c r="I166" s="55" t="s">
        <v>170</v>
      </c>
      <c r="J166" s="25">
        <v>1984</v>
      </c>
      <c r="K166" s="55">
        <v>3680.53</v>
      </c>
      <c r="L166" s="38">
        <f t="shared" ca="1" si="8"/>
        <v>146048.12580008525</v>
      </c>
      <c r="M166" s="38">
        <f t="shared" ca="1" si="9"/>
        <v>144748.83690008498</v>
      </c>
      <c r="N166" s="39">
        <f t="shared" ca="1" si="10"/>
        <v>53.557069653031441</v>
      </c>
      <c r="P166" s="55">
        <v>3439</v>
      </c>
      <c r="Q166" s="55">
        <v>34466.299999909701</v>
      </c>
    </row>
    <row r="167" spans="8:17" x14ac:dyDescent="0.3">
      <c r="H167" s="45">
        <v>1</v>
      </c>
      <c r="I167" s="55" t="s">
        <v>171</v>
      </c>
      <c r="J167" s="25">
        <v>1984</v>
      </c>
      <c r="K167" s="55">
        <v>3677.02</v>
      </c>
      <c r="L167" s="38">
        <f t="shared" ca="1" si="8"/>
        <v>143449.5480000847</v>
      </c>
      <c r="M167" s="38">
        <f t="shared" ca="1" si="9"/>
        <v>142372.94400004041</v>
      </c>
      <c r="N167" s="39">
        <f t="shared" ca="1" si="10"/>
        <v>38.440694880010916</v>
      </c>
      <c r="P167" s="55">
        <v>3439.5</v>
      </c>
      <c r="Q167" s="55">
        <v>34582.649999972396</v>
      </c>
    </row>
    <row r="168" spans="8:17" x14ac:dyDescent="0.3">
      <c r="H168" s="45">
        <v>1</v>
      </c>
      <c r="I168" s="55" t="s">
        <v>172</v>
      </c>
      <c r="J168" s="25">
        <v>1984</v>
      </c>
      <c r="K168" s="55">
        <v>3674.1</v>
      </c>
      <c r="L168" s="38">
        <f t="shared" ca="1" si="8"/>
        <v>141296.33999999613</v>
      </c>
      <c r="M168" s="38">
        <f t="shared" ca="1" si="9"/>
        <v>141322.14899999718</v>
      </c>
      <c r="N168" s="39">
        <f t="shared" ca="1" si="10"/>
        <v>57.942081089998844</v>
      </c>
      <c r="P168" s="55">
        <v>3440</v>
      </c>
      <c r="Q168" s="55">
        <v>34699.000000035099</v>
      </c>
    </row>
    <row r="169" spans="8:17" x14ac:dyDescent="0.3">
      <c r="H169" s="45">
        <v>1</v>
      </c>
      <c r="I169" s="55" t="s">
        <v>173</v>
      </c>
      <c r="J169" s="25">
        <v>1984</v>
      </c>
      <c r="K169" s="55">
        <v>3674.17</v>
      </c>
      <c r="L169" s="38">
        <f t="shared" ca="1" si="8"/>
        <v>141347.95799999824</v>
      </c>
      <c r="M169" s="38">
        <f t="shared" ca="1" si="9"/>
        <v>146460.54590004054</v>
      </c>
      <c r="N169" s="39">
        <f t="shared" ca="1" si="10"/>
        <v>76.159483868021084</v>
      </c>
      <c r="P169" s="55">
        <v>3440.5</v>
      </c>
      <c r="Q169" s="55">
        <v>34840.549999889197</v>
      </c>
    </row>
    <row r="170" spans="8:17" x14ac:dyDescent="0.3">
      <c r="H170" s="45">
        <v>1</v>
      </c>
      <c r="I170" s="55" t="s">
        <v>164</v>
      </c>
      <c r="J170" s="25">
        <v>1984</v>
      </c>
      <c r="K170" s="55">
        <v>3687.83</v>
      </c>
      <c r="L170" s="38">
        <f t="shared" ca="1" si="8"/>
        <v>151573.13380008284</v>
      </c>
      <c r="M170" s="38">
        <f t="shared" ca="1" si="9"/>
        <v>156699.68550005066</v>
      </c>
      <c r="N170" s="39">
        <f t="shared" ca="1" si="10"/>
        <v>101.85479557503292</v>
      </c>
      <c r="P170" s="55">
        <v>3441</v>
      </c>
      <c r="Q170" s="55">
        <v>34982.0999999903</v>
      </c>
    </row>
    <row r="171" spans="8:17" x14ac:dyDescent="0.3">
      <c r="H171" s="45">
        <v>1</v>
      </c>
      <c r="I171" s="55" t="s">
        <v>174</v>
      </c>
      <c r="J171" s="25">
        <v>1984</v>
      </c>
      <c r="K171" s="55">
        <v>3701.28</v>
      </c>
      <c r="L171" s="38">
        <f t="shared" ca="1" si="8"/>
        <v>161826.23720001848</v>
      </c>
      <c r="M171" s="38">
        <f t="shared" ca="1" si="9"/>
        <v>162180.43660001573</v>
      </c>
      <c r="N171" s="39">
        <f t="shared" ca="1" si="10"/>
        <v>134.60976237801304</v>
      </c>
      <c r="P171" s="55">
        <v>3441.5</v>
      </c>
      <c r="Q171" s="55">
        <v>35123.650000091402</v>
      </c>
    </row>
    <row r="172" spans="8:17" x14ac:dyDescent="0.3">
      <c r="H172" s="45">
        <v>1</v>
      </c>
      <c r="I172" s="55" t="s">
        <v>175</v>
      </c>
      <c r="J172" s="25">
        <v>1984</v>
      </c>
      <c r="K172" s="55">
        <v>3702.15</v>
      </c>
      <c r="L172" s="38">
        <f t="shared" ca="1" si="8"/>
        <v>162534.63600001298</v>
      </c>
      <c r="M172" s="38">
        <f t="shared" ca="1" si="9"/>
        <v>161805.88120001438</v>
      </c>
      <c r="N172" s="39">
        <f t="shared" ca="1" si="10"/>
        <v>161.80588120001437</v>
      </c>
      <c r="P172" s="55">
        <v>3442</v>
      </c>
      <c r="Q172" s="55">
        <v>35265.1999999455</v>
      </c>
    </row>
    <row r="173" spans="8:17" x14ac:dyDescent="0.3">
      <c r="H173" s="45">
        <v>1</v>
      </c>
      <c r="I173" s="55" t="s">
        <v>176</v>
      </c>
      <c r="J173" s="25">
        <v>1984</v>
      </c>
      <c r="K173" s="55">
        <v>3700.36</v>
      </c>
      <c r="L173" s="38">
        <f t="shared" ca="1" si="8"/>
        <v>161077.12640001578</v>
      </c>
      <c r="M173" s="38">
        <f t="shared" ca="1" si="9"/>
        <v>159382.804500008</v>
      </c>
      <c r="N173" s="39">
        <f t="shared" ca="1" si="10"/>
        <v>146.63218014000736</v>
      </c>
      <c r="P173" s="55">
        <v>3442.5</v>
      </c>
      <c r="Q173" s="55">
        <v>35406.750000046603</v>
      </c>
    </row>
    <row r="174" spans="8:17" x14ac:dyDescent="0.3">
      <c r="H174" s="45">
        <v>1</v>
      </c>
      <c r="I174" s="55" t="s">
        <v>177</v>
      </c>
      <c r="J174" s="25">
        <v>1984</v>
      </c>
      <c r="K174" s="55">
        <v>3695.91</v>
      </c>
      <c r="L174" s="38">
        <f t="shared" ca="1" si="8"/>
        <v>157688.48260000022</v>
      </c>
      <c r="M174" s="38">
        <f t="shared" ca="1" si="9"/>
        <v>156697.00809996063</v>
      </c>
      <c r="N174" s="39">
        <f t="shared" ca="1" si="10"/>
        <v>156.69700809996064</v>
      </c>
      <c r="P174" s="55">
        <v>3443</v>
      </c>
      <c r="Q174" s="55">
        <v>35548.299999900599</v>
      </c>
    </row>
    <row r="175" spans="8:17" x14ac:dyDescent="0.3">
      <c r="H175" s="45">
        <v>1</v>
      </c>
      <c r="I175" s="55" t="s">
        <v>178</v>
      </c>
      <c r="J175" s="25">
        <v>1984</v>
      </c>
      <c r="K175" s="55">
        <v>3693.29</v>
      </c>
      <c r="L175" s="38">
        <f t="shared" ca="1" si="8"/>
        <v>155705.53359992104</v>
      </c>
      <c r="M175" s="38">
        <f t="shared" ca="1" si="9"/>
        <v>154157.77579995058</v>
      </c>
      <c r="N175" s="39">
        <f t="shared" ca="1" si="10"/>
        <v>104.82728754396641</v>
      </c>
      <c r="P175" s="55">
        <v>3443.5</v>
      </c>
      <c r="Q175" s="55">
        <v>35689.850000001803</v>
      </c>
    </row>
    <row r="176" spans="8:17" x14ac:dyDescent="0.3">
      <c r="H176" s="45">
        <v>1</v>
      </c>
      <c r="I176" s="55" t="s">
        <v>179</v>
      </c>
      <c r="J176" s="25">
        <v>1984</v>
      </c>
      <c r="K176" s="55">
        <v>3689.2</v>
      </c>
      <c r="L176" s="38">
        <f t="shared" ca="1" si="8"/>
        <v>152610.01799998013</v>
      </c>
      <c r="M176" s="38">
        <f t="shared" ca="1" si="9"/>
        <v>150929.81080001546</v>
      </c>
      <c r="N176" s="39">
        <f t="shared" ca="1" si="10"/>
        <v>89.048588372009121</v>
      </c>
      <c r="P176" s="55">
        <v>3444</v>
      </c>
      <c r="Q176" s="55">
        <v>35831.400000102898</v>
      </c>
    </row>
    <row r="177" spans="8:17" x14ac:dyDescent="0.3">
      <c r="H177" s="45">
        <v>1</v>
      </c>
      <c r="I177" s="55" t="s">
        <v>180</v>
      </c>
      <c r="J177" s="25">
        <v>1984</v>
      </c>
      <c r="K177" s="55">
        <v>3684.76</v>
      </c>
      <c r="L177" s="38">
        <f t="shared" ca="1" si="8"/>
        <v>149249.60360005079</v>
      </c>
      <c r="M177" s="38">
        <f t="shared" ca="1" si="9"/>
        <v>147637.51180006727</v>
      </c>
      <c r="N177" s="39">
        <f t="shared" ca="1" si="10"/>
        <v>76.771506136034972</v>
      </c>
      <c r="P177" s="55">
        <v>3444.5</v>
      </c>
      <c r="Q177" s="55">
        <v>35972.949999956902</v>
      </c>
    </row>
    <row r="178" spans="8:17" x14ac:dyDescent="0.3">
      <c r="H178" s="45">
        <v>1</v>
      </c>
      <c r="I178" s="55" t="s">
        <v>170</v>
      </c>
      <c r="J178" s="25">
        <v>1985</v>
      </c>
      <c r="K178" s="55">
        <v>3680.5</v>
      </c>
      <c r="L178" s="38">
        <f t="shared" ca="1" si="8"/>
        <v>146025.42000008374</v>
      </c>
      <c r="M178" s="38">
        <f t="shared" ca="1" si="9"/>
        <v>144405.65400007064</v>
      </c>
      <c r="N178" s="39">
        <f t="shared" ca="1" si="10"/>
        <v>53.430091980026141</v>
      </c>
      <c r="P178" s="55">
        <v>3445</v>
      </c>
      <c r="Q178" s="55">
        <v>36114.500000058099</v>
      </c>
    </row>
    <row r="179" spans="8:17" x14ac:dyDescent="0.3">
      <c r="H179" s="45">
        <v>1</v>
      </c>
      <c r="I179" s="55" t="s">
        <v>171</v>
      </c>
      <c r="J179" s="25">
        <v>1985</v>
      </c>
      <c r="K179" s="55">
        <v>3676.12</v>
      </c>
      <c r="L179" s="38">
        <f t="shared" ca="1" si="8"/>
        <v>142785.88800005754</v>
      </c>
      <c r="M179" s="38">
        <f t="shared" ca="1" si="9"/>
        <v>142914.93300006283</v>
      </c>
      <c r="N179" s="39">
        <f t="shared" ca="1" si="10"/>
        <v>38.587031910016968</v>
      </c>
      <c r="P179" s="55">
        <v>3445.5</v>
      </c>
      <c r="Q179" s="55">
        <v>36256.049999912102</v>
      </c>
    </row>
    <row r="180" spans="8:17" x14ac:dyDescent="0.3">
      <c r="H180" s="45">
        <v>1</v>
      </c>
      <c r="I180" s="55" t="s">
        <v>172</v>
      </c>
      <c r="J180" s="25">
        <v>1985</v>
      </c>
      <c r="K180" s="55">
        <v>3676.47</v>
      </c>
      <c r="L180" s="38">
        <f t="shared" ca="1" si="8"/>
        <v>143043.97800006811</v>
      </c>
      <c r="M180" s="38">
        <f t="shared" ca="1" si="9"/>
        <v>146082.45770005649</v>
      </c>
      <c r="N180" s="39">
        <f t="shared" ca="1" si="10"/>
        <v>59.89380765702316</v>
      </c>
      <c r="P180" s="55">
        <v>3446</v>
      </c>
      <c r="Q180" s="55">
        <v>36397.600000013197</v>
      </c>
    </row>
    <row r="181" spans="8:17" x14ac:dyDescent="0.3">
      <c r="H181" s="45">
        <v>1</v>
      </c>
      <c r="I181" s="55" t="s">
        <v>173</v>
      </c>
      <c r="J181" s="25">
        <v>1985</v>
      </c>
      <c r="K181" s="55">
        <v>3684.59</v>
      </c>
      <c r="L181" s="38">
        <f t="shared" ca="1" si="8"/>
        <v>149120.93740004487</v>
      </c>
      <c r="M181" s="38">
        <f t="shared" ca="1" si="9"/>
        <v>153279.82810001657</v>
      </c>
      <c r="N181" s="39">
        <f t="shared" ca="1" si="10"/>
        <v>79.705510612008624</v>
      </c>
      <c r="P181" s="55">
        <v>3446.5</v>
      </c>
      <c r="Q181" s="55">
        <v>36539.150000114401</v>
      </c>
    </row>
    <row r="182" spans="8:17" x14ac:dyDescent="0.3">
      <c r="H182" s="45">
        <v>1</v>
      </c>
      <c r="I182" s="55" t="s">
        <v>164</v>
      </c>
      <c r="J182" s="25">
        <v>1985</v>
      </c>
      <c r="K182" s="55">
        <v>3695.58</v>
      </c>
      <c r="L182" s="38">
        <f t="shared" ca="1" si="8"/>
        <v>157438.71879998827</v>
      </c>
      <c r="M182" s="38">
        <f t="shared" ca="1" si="9"/>
        <v>159156.14259998268</v>
      </c>
      <c r="N182" s="39">
        <f t="shared" ca="1" si="10"/>
        <v>103.45149268998874</v>
      </c>
      <c r="P182" s="55">
        <v>3447</v>
      </c>
      <c r="Q182" s="55">
        <v>36680.699999968398</v>
      </c>
    </row>
    <row r="183" spans="8:17" x14ac:dyDescent="0.3">
      <c r="H183" s="45">
        <v>1</v>
      </c>
      <c r="I183" s="55" t="s">
        <v>174</v>
      </c>
      <c r="J183" s="25">
        <v>1985</v>
      </c>
      <c r="K183" s="55">
        <v>3700.11</v>
      </c>
      <c r="L183" s="38">
        <f t="shared" ca="1" si="8"/>
        <v>160873.56639997708</v>
      </c>
      <c r="M183" s="38">
        <f t="shared" ca="1" si="9"/>
        <v>159738.9185999725</v>
      </c>
      <c r="N183" s="39">
        <f t="shared" ca="1" si="10"/>
        <v>132.58330243797715</v>
      </c>
      <c r="P183" s="55">
        <v>3447.5</v>
      </c>
      <c r="Q183" s="55">
        <v>36822.2500000695</v>
      </c>
    </row>
    <row r="184" spans="8:17" x14ac:dyDescent="0.3">
      <c r="H184" s="45">
        <v>1</v>
      </c>
      <c r="I184" s="55" t="s">
        <v>175</v>
      </c>
      <c r="J184" s="25">
        <v>1985</v>
      </c>
      <c r="K184" s="55">
        <v>3697.12</v>
      </c>
      <c r="L184" s="38">
        <f t="shared" ca="1" si="8"/>
        <v>158604.27079996793</v>
      </c>
      <c r="M184" s="38">
        <f t="shared" ca="1" si="9"/>
        <v>156189.91860003863</v>
      </c>
      <c r="N184" s="39">
        <f t="shared" ca="1" si="10"/>
        <v>156.18991860003862</v>
      </c>
      <c r="P184" s="55">
        <v>3448</v>
      </c>
      <c r="Q184" s="55">
        <v>36963.799999923598</v>
      </c>
    </row>
    <row r="185" spans="8:17" x14ac:dyDescent="0.3">
      <c r="H185" s="45">
        <v>1</v>
      </c>
      <c r="I185" s="55" t="s">
        <v>176</v>
      </c>
      <c r="J185" s="25">
        <v>1985</v>
      </c>
      <c r="K185" s="55">
        <v>3690.74</v>
      </c>
      <c r="L185" s="38">
        <f t="shared" ca="1" si="8"/>
        <v>153775.56640010932</v>
      </c>
      <c r="M185" s="38">
        <f t="shared" ca="1" si="9"/>
        <v>151853.16700004204</v>
      </c>
      <c r="N185" s="39">
        <f t="shared" ca="1" si="10"/>
        <v>139.70491364003868</v>
      </c>
      <c r="P185" s="55">
        <v>3448.5</v>
      </c>
      <c r="Q185" s="55">
        <v>37105.3500000247</v>
      </c>
    </row>
    <row r="186" spans="8:17" x14ac:dyDescent="0.3">
      <c r="H186" s="45">
        <v>1</v>
      </c>
      <c r="I186" s="55" t="s">
        <v>177</v>
      </c>
      <c r="J186" s="25">
        <v>1985</v>
      </c>
      <c r="K186" s="55">
        <v>3685.66</v>
      </c>
      <c r="L186" s="38">
        <f t="shared" ca="1" si="8"/>
        <v>149930.76759997476</v>
      </c>
      <c r="M186" s="38">
        <f t="shared" ca="1" si="9"/>
        <v>150146.47039995994</v>
      </c>
      <c r="N186" s="39">
        <f t="shared" ca="1" si="10"/>
        <v>150.14647039995995</v>
      </c>
      <c r="P186" s="55">
        <v>3449</v>
      </c>
      <c r="Q186" s="55">
        <v>37246.899999878697</v>
      </c>
    </row>
    <row r="187" spans="8:17" x14ac:dyDescent="0.3">
      <c r="H187" s="45">
        <v>1</v>
      </c>
      <c r="I187" s="55" t="s">
        <v>178</v>
      </c>
      <c r="J187" s="25">
        <v>1985</v>
      </c>
      <c r="K187" s="55">
        <v>3686.23</v>
      </c>
      <c r="L187" s="38">
        <f t="shared" ca="1" si="8"/>
        <v>150362.17319994513</v>
      </c>
      <c r="M187" s="38">
        <f t="shared" ca="1" si="9"/>
        <v>150452.99399992335</v>
      </c>
      <c r="N187" s="39">
        <f t="shared" ca="1" si="10"/>
        <v>102.30803591994788</v>
      </c>
      <c r="P187" s="55">
        <v>3449.5</v>
      </c>
      <c r="Q187" s="55">
        <v>37388.449999979901</v>
      </c>
    </row>
    <row r="188" spans="8:17" x14ac:dyDescent="0.3">
      <c r="H188" s="45">
        <v>1</v>
      </c>
      <c r="I188" s="55" t="s">
        <v>179</v>
      </c>
      <c r="J188" s="25">
        <v>1985</v>
      </c>
      <c r="K188" s="55">
        <v>3686.47</v>
      </c>
      <c r="L188" s="38">
        <f t="shared" ca="1" si="8"/>
        <v>150543.81479990156</v>
      </c>
      <c r="M188" s="38">
        <f t="shared" ca="1" si="9"/>
        <v>150816.28219993785</v>
      </c>
      <c r="N188" s="39">
        <f t="shared" ca="1" si="10"/>
        <v>88.981606497963327</v>
      </c>
      <c r="P188" s="55">
        <v>3450</v>
      </c>
      <c r="Q188" s="55">
        <v>37530.000000081003</v>
      </c>
    </row>
    <row r="189" spans="8:17" x14ac:dyDescent="0.3">
      <c r="H189" s="45">
        <v>1</v>
      </c>
      <c r="I189" s="55" t="s">
        <v>180</v>
      </c>
      <c r="J189" s="25">
        <v>1985</v>
      </c>
      <c r="K189" s="55">
        <v>3687.19</v>
      </c>
      <c r="L189" s="38">
        <f t="shared" ca="1" si="8"/>
        <v>151088.74959997414</v>
      </c>
      <c r="M189" s="38">
        <f t="shared" ca="1" si="9"/>
        <v>150483.26849997323</v>
      </c>
      <c r="N189" s="39">
        <f t="shared" ca="1" si="10"/>
        <v>78.251299619986085</v>
      </c>
      <c r="P189" s="55">
        <v>3450.5</v>
      </c>
      <c r="Q189" s="55">
        <v>37671.549999935</v>
      </c>
    </row>
    <row r="190" spans="8:17" x14ac:dyDescent="0.3">
      <c r="H190" s="45">
        <v>1</v>
      </c>
      <c r="I190" s="55" t="s">
        <v>170</v>
      </c>
      <c r="J190" s="25">
        <v>1986</v>
      </c>
      <c r="K190" s="55">
        <v>3685.59</v>
      </c>
      <c r="L190" s="38">
        <f t="shared" ca="1" si="8"/>
        <v>149877.78739997232</v>
      </c>
      <c r="M190" s="38">
        <f t="shared" ca="1" si="9"/>
        <v>149113.3688000273</v>
      </c>
      <c r="N190" s="39">
        <f t="shared" ca="1" si="10"/>
        <v>55.171946456010097</v>
      </c>
      <c r="P190" s="55">
        <v>3451</v>
      </c>
      <c r="Q190" s="55">
        <v>37813.100000036196</v>
      </c>
    </row>
    <row r="191" spans="8:17" x14ac:dyDescent="0.3">
      <c r="H191" s="45">
        <v>1</v>
      </c>
      <c r="I191" s="55" t="s">
        <v>171</v>
      </c>
      <c r="J191" s="25">
        <v>1986</v>
      </c>
      <c r="K191" s="55">
        <v>3683.57</v>
      </c>
      <c r="L191" s="38">
        <f t="shared" ca="1" si="8"/>
        <v>148348.95020008227</v>
      </c>
      <c r="M191" s="38">
        <f t="shared" ca="1" si="9"/>
        <v>147255.30250008614</v>
      </c>
      <c r="N191" s="39">
        <f t="shared" ca="1" si="10"/>
        <v>39.758931675023263</v>
      </c>
      <c r="P191" s="55">
        <v>3451.5</v>
      </c>
      <c r="Q191" s="55">
        <v>37954.6499998902</v>
      </c>
    </row>
    <row r="192" spans="8:17" x14ac:dyDescent="0.3">
      <c r="H192" s="45">
        <v>1</v>
      </c>
      <c r="I192" s="55" t="s">
        <v>172</v>
      </c>
      <c r="J192" s="25">
        <v>1986</v>
      </c>
      <c r="K192" s="55">
        <v>3680.68</v>
      </c>
      <c r="L192" s="38">
        <f t="shared" ca="1" si="8"/>
        <v>146161.65480009001</v>
      </c>
      <c r="M192" s="38">
        <f t="shared" ca="1" si="9"/>
        <v>146683.88260005461</v>
      </c>
      <c r="N192" s="39">
        <f t="shared" ca="1" si="10"/>
        <v>60.140391866022384</v>
      </c>
      <c r="P192" s="55">
        <v>3452</v>
      </c>
      <c r="Q192" s="55">
        <v>38096.199999991302</v>
      </c>
    </row>
    <row r="193" spans="8:17" x14ac:dyDescent="0.3">
      <c r="H193" s="45">
        <v>1</v>
      </c>
      <c r="I193" s="55" t="s">
        <v>173</v>
      </c>
      <c r="J193" s="25">
        <v>1986</v>
      </c>
      <c r="K193" s="55">
        <v>3682.06</v>
      </c>
      <c r="L193" s="38">
        <f t="shared" ca="1" si="8"/>
        <v>147206.11040001921</v>
      </c>
      <c r="M193" s="38">
        <f t="shared" ca="1" si="9"/>
        <v>148352.73800003109</v>
      </c>
      <c r="N193" s="39">
        <f t="shared" ca="1" si="10"/>
        <v>77.143423760016177</v>
      </c>
      <c r="P193" s="55">
        <v>3452.5</v>
      </c>
      <c r="Q193" s="55">
        <v>38237.750000092499</v>
      </c>
    </row>
    <row r="194" spans="8:17" x14ac:dyDescent="0.3">
      <c r="H194" s="45">
        <v>1</v>
      </c>
      <c r="I194" s="55" t="s">
        <v>164</v>
      </c>
      <c r="J194" s="25">
        <v>1986</v>
      </c>
      <c r="K194" s="55">
        <v>3685.09</v>
      </c>
      <c r="L194" s="38">
        <f t="shared" ca="1" si="8"/>
        <v>149499.36560004298</v>
      </c>
      <c r="M194" s="38">
        <f t="shared" ca="1" si="9"/>
        <v>153245.7735000588</v>
      </c>
      <c r="N194" s="39">
        <f t="shared" ca="1" si="10"/>
        <v>99.609752775038231</v>
      </c>
      <c r="P194" s="55">
        <v>3453</v>
      </c>
      <c r="Q194" s="55">
        <v>38379.299999946503</v>
      </c>
    </row>
    <row r="195" spans="8:17" x14ac:dyDescent="0.3">
      <c r="H195" s="45">
        <v>1</v>
      </c>
      <c r="I195" s="55" t="s">
        <v>174</v>
      </c>
      <c r="J195" s="25">
        <v>1986</v>
      </c>
      <c r="K195" s="55">
        <v>3694.99</v>
      </c>
      <c r="L195" s="38">
        <f t="shared" ca="1" si="8"/>
        <v>156992.18140007462</v>
      </c>
      <c r="M195" s="38">
        <f t="shared" ca="1" si="9"/>
        <v>158778.34600001224</v>
      </c>
      <c r="N195" s="39">
        <f t="shared" ca="1" si="10"/>
        <v>131.78602718001017</v>
      </c>
      <c r="P195" s="55">
        <v>3453.5</v>
      </c>
      <c r="Q195" s="55">
        <v>38520.850000047598</v>
      </c>
    </row>
    <row r="196" spans="8:17" x14ac:dyDescent="0.3">
      <c r="H196" s="45">
        <v>1</v>
      </c>
      <c r="I196" s="55" t="s">
        <v>175</v>
      </c>
      <c r="J196" s="25">
        <v>1986</v>
      </c>
      <c r="K196" s="55">
        <v>3699.71</v>
      </c>
      <c r="L196" s="38">
        <f t="shared" ca="1" si="8"/>
        <v>160564.51059994986</v>
      </c>
      <c r="M196" s="38">
        <f t="shared" ca="1" si="9"/>
        <v>158676.16990000778</v>
      </c>
      <c r="N196" s="39">
        <f t="shared" ca="1" si="10"/>
        <v>158.67616990000778</v>
      </c>
      <c r="P196" s="55">
        <v>3454</v>
      </c>
      <c r="Q196" s="55">
        <v>38662.399999901703</v>
      </c>
    </row>
    <row r="197" spans="8:17" x14ac:dyDescent="0.3">
      <c r="H197" s="45">
        <v>1</v>
      </c>
      <c r="I197" s="55" t="s">
        <v>176</v>
      </c>
      <c r="J197" s="25">
        <v>1986</v>
      </c>
      <c r="K197" s="55">
        <v>3694.72</v>
      </c>
      <c r="L197" s="38">
        <f t="shared" ca="1" si="8"/>
        <v>156787.82920006569</v>
      </c>
      <c r="M197" s="38">
        <f t="shared" ca="1" si="9"/>
        <v>154857.86119999783</v>
      </c>
      <c r="N197" s="39">
        <f t="shared" ca="1" si="10"/>
        <v>142.46923230399798</v>
      </c>
      <c r="P197" s="55">
        <v>3454.5</v>
      </c>
      <c r="Q197" s="55">
        <v>38803.950000002798</v>
      </c>
    </row>
    <row r="198" spans="8:17" x14ac:dyDescent="0.3">
      <c r="H198" s="45">
        <v>1</v>
      </c>
      <c r="I198" s="55" t="s">
        <v>177</v>
      </c>
      <c r="J198" s="25">
        <v>1986</v>
      </c>
      <c r="K198" s="55">
        <v>3689.62</v>
      </c>
      <c r="L198" s="38">
        <f t="shared" ca="1" si="8"/>
        <v>152927.89319992997</v>
      </c>
      <c r="M198" s="38">
        <f t="shared" ca="1" si="9"/>
        <v>152776.52399995318</v>
      </c>
      <c r="N198" s="39">
        <f t="shared" ca="1" si="10"/>
        <v>152.77652399995318</v>
      </c>
      <c r="P198" s="55">
        <v>3455</v>
      </c>
      <c r="Q198" s="55">
        <v>38945.500000103901</v>
      </c>
    </row>
    <row r="199" spans="8:17" x14ac:dyDescent="0.3">
      <c r="H199" s="45">
        <v>1</v>
      </c>
      <c r="I199" s="55" t="s">
        <v>178</v>
      </c>
      <c r="J199" s="25">
        <v>1986</v>
      </c>
      <c r="K199" s="55">
        <v>3689.22</v>
      </c>
      <c r="L199" s="38">
        <f t="shared" ca="1" si="8"/>
        <v>152625.15479997639</v>
      </c>
      <c r="M199" s="38">
        <f t="shared" ca="1" si="9"/>
        <v>152186.18260002742</v>
      </c>
      <c r="N199" s="39">
        <f t="shared" ca="1" si="10"/>
        <v>103.48660416801864</v>
      </c>
      <c r="P199" s="55">
        <v>3455.5</v>
      </c>
      <c r="Q199" s="55">
        <v>39087.049999957999</v>
      </c>
    </row>
    <row r="200" spans="8:17" x14ac:dyDescent="0.3">
      <c r="H200" s="45">
        <v>1</v>
      </c>
      <c r="I200" s="55" t="s">
        <v>179</v>
      </c>
      <c r="J200" s="25">
        <v>1986</v>
      </c>
      <c r="K200" s="55">
        <v>3688.06</v>
      </c>
      <c r="L200" s="38">
        <f t="shared" ca="1" si="8"/>
        <v>151747.21040007845</v>
      </c>
      <c r="M200" s="38">
        <f t="shared" ca="1" si="9"/>
        <v>150347.03640003805</v>
      </c>
      <c r="N200" s="39">
        <f t="shared" ca="1" si="10"/>
        <v>88.704751476022437</v>
      </c>
      <c r="P200" s="55">
        <v>3456</v>
      </c>
      <c r="Q200" s="55">
        <v>39228.600000059101</v>
      </c>
    </row>
    <row r="201" spans="8:17" x14ac:dyDescent="0.3">
      <c r="H201" s="45">
        <v>1</v>
      </c>
      <c r="I201" s="55" t="s">
        <v>180</v>
      </c>
      <c r="J201" s="25">
        <v>1986</v>
      </c>
      <c r="K201" s="55">
        <v>3684.36</v>
      </c>
      <c r="L201" s="38">
        <f t="shared" ca="1" si="8"/>
        <v>148946.86239999766</v>
      </c>
      <c r="M201" s="38">
        <f t="shared" ca="1" si="9"/>
        <v>146954.04019994871</v>
      </c>
      <c r="N201" s="39">
        <f t="shared" ca="1" si="10"/>
        <v>76.41610090397333</v>
      </c>
      <c r="P201" s="55">
        <v>3456.5</v>
      </c>
      <c r="Q201" s="55">
        <v>39370.149999913097</v>
      </c>
    </row>
    <row r="202" spans="8:17" x14ac:dyDescent="0.3">
      <c r="H202" s="45">
        <v>1</v>
      </c>
      <c r="I202" s="55" t="s">
        <v>170</v>
      </c>
      <c r="J202" s="25">
        <v>1987</v>
      </c>
      <c r="K202" s="55">
        <v>3679.07</v>
      </c>
      <c r="L202" s="38">
        <f t="shared" ref="L202:L265" ca="1" si="11">FORECAST(K202,OFFSET($Q$28:$Q$712,MATCH(K202,$P$28:$P$712,1)-1,0,2), OFFSET($P$28:$P$712,MATCH(K202,$P$28:$P$712,1)-1,0,2))</f>
        <v>144961.21799989976</v>
      </c>
      <c r="M202" s="38">
        <f t="shared" ca="1" si="9"/>
        <v>144437.66400000174</v>
      </c>
      <c r="N202" s="39">
        <f t="shared" ca="1" si="10"/>
        <v>53.44193568000064</v>
      </c>
      <c r="P202" s="55">
        <v>3457</v>
      </c>
      <c r="Q202" s="55">
        <v>39511.700000014302</v>
      </c>
    </row>
    <row r="203" spans="8:17" x14ac:dyDescent="0.3">
      <c r="H203" s="45">
        <v>1</v>
      </c>
      <c r="I203" s="55" t="s">
        <v>171</v>
      </c>
      <c r="J203" s="25">
        <v>1987</v>
      </c>
      <c r="K203" s="55">
        <v>3677.65</v>
      </c>
      <c r="L203" s="38">
        <f t="shared" ca="1" si="11"/>
        <v>143914.11000010371</v>
      </c>
      <c r="M203" s="38">
        <f t="shared" ref="M203:M266" ca="1" si="12">(L203+L204)/2</f>
        <v>144566.70900000678</v>
      </c>
      <c r="N203" s="39">
        <f t="shared" ref="N203:N266" ca="1" si="13">VLOOKUP(I203,$P$10:$Q$21,2,FALSE)*M203/1000</f>
        <v>39.033011430001835</v>
      </c>
      <c r="P203" s="55">
        <v>3457.5</v>
      </c>
      <c r="Q203" s="55">
        <v>39653.250000115397</v>
      </c>
    </row>
    <row r="204" spans="8:17" x14ac:dyDescent="0.3">
      <c r="H204" s="45">
        <v>1</v>
      </c>
      <c r="I204" s="55" t="s">
        <v>172</v>
      </c>
      <c r="J204" s="25">
        <v>1987</v>
      </c>
      <c r="K204" s="55">
        <v>3679.42</v>
      </c>
      <c r="L204" s="38">
        <f t="shared" ca="1" si="11"/>
        <v>145219.30799990986</v>
      </c>
      <c r="M204" s="38">
        <f t="shared" ca="1" si="12"/>
        <v>147117.14299996803</v>
      </c>
      <c r="N204" s="39">
        <f t="shared" ca="1" si="13"/>
        <v>60.318028629986891</v>
      </c>
      <c r="P204" s="55">
        <v>3458</v>
      </c>
      <c r="Q204" s="55">
        <v>39794.7999999694</v>
      </c>
    </row>
    <row r="205" spans="8:17" x14ac:dyDescent="0.3">
      <c r="H205" s="45">
        <v>1</v>
      </c>
      <c r="I205" s="55" t="s">
        <v>173</v>
      </c>
      <c r="J205" s="25">
        <v>1987</v>
      </c>
      <c r="K205" s="55">
        <v>3684.45</v>
      </c>
      <c r="L205" s="38">
        <f t="shared" ca="1" si="11"/>
        <v>149014.9780000262</v>
      </c>
      <c r="M205" s="38">
        <f t="shared" ca="1" si="12"/>
        <v>152844.63910004357</v>
      </c>
      <c r="N205" s="39">
        <f t="shared" ca="1" si="13"/>
        <v>79.479212332022655</v>
      </c>
      <c r="P205" s="55">
        <v>3458.5</v>
      </c>
      <c r="Q205" s="55">
        <v>39936.350000070597</v>
      </c>
    </row>
    <row r="206" spans="8:17" x14ac:dyDescent="0.3">
      <c r="H206" s="45">
        <v>1</v>
      </c>
      <c r="I206" s="55" t="s">
        <v>164</v>
      </c>
      <c r="J206" s="25">
        <v>1987</v>
      </c>
      <c r="K206" s="55">
        <v>3694.57</v>
      </c>
      <c r="L206" s="38">
        <f t="shared" ca="1" si="11"/>
        <v>156674.30020006094</v>
      </c>
      <c r="M206" s="38">
        <f t="shared" ca="1" si="12"/>
        <v>158112.31550004962</v>
      </c>
      <c r="N206" s="39">
        <f t="shared" ca="1" si="13"/>
        <v>102.77300507503226</v>
      </c>
      <c r="P206" s="55">
        <v>3459</v>
      </c>
      <c r="Q206" s="55">
        <v>40077.899999924601</v>
      </c>
    </row>
    <row r="207" spans="8:17" x14ac:dyDescent="0.3">
      <c r="H207" s="45">
        <v>1</v>
      </c>
      <c r="I207" s="55" t="s">
        <v>174</v>
      </c>
      <c r="J207" s="25">
        <v>1987</v>
      </c>
      <c r="K207" s="55">
        <v>3698.37</v>
      </c>
      <c r="L207" s="38">
        <f t="shared" ca="1" si="11"/>
        <v>159550.3308000383</v>
      </c>
      <c r="M207" s="38">
        <f t="shared" ca="1" si="12"/>
        <v>158687.52320001274</v>
      </c>
      <c r="N207" s="39">
        <f t="shared" ca="1" si="13"/>
        <v>131.71064425601057</v>
      </c>
      <c r="P207" s="55">
        <v>3459.5</v>
      </c>
      <c r="Q207" s="55">
        <v>40219.450000025703</v>
      </c>
    </row>
    <row r="208" spans="8:17" x14ac:dyDescent="0.3">
      <c r="H208" s="45">
        <v>1</v>
      </c>
      <c r="I208" s="55" t="s">
        <v>175</v>
      </c>
      <c r="J208" s="25">
        <v>1987</v>
      </c>
      <c r="K208" s="55">
        <v>3696.09</v>
      </c>
      <c r="L208" s="38">
        <f t="shared" ca="1" si="11"/>
        <v>157824.71559998719</v>
      </c>
      <c r="M208" s="38">
        <f t="shared" ca="1" si="12"/>
        <v>156129.37010000972</v>
      </c>
      <c r="N208" s="39">
        <f t="shared" ca="1" si="13"/>
        <v>156.12937010000971</v>
      </c>
      <c r="P208" s="55">
        <v>3460</v>
      </c>
      <c r="Q208" s="55">
        <v>40360.999999879801</v>
      </c>
    </row>
    <row r="209" spans="8:17" x14ac:dyDescent="0.3">
      <c r="H209" s="45">
        <v>1</v>
      </c>
      <c r="I209" s="55" t="s">
        <v>176</v>
      </c>
      <c r="J209" s="25">
        <v>1987</v>
      </c>
      <c r="K209" s="55">
        <v>3691.61</v>
      </c>
      <c r="L209" s="38">
        <f t="shared" ca="1" si="11"/>
        <v>154434.02460003225</v>
      </c>
      <c r="M209" s="38">
        <f t="shared" ca="1" si="12"/>
        <v>153048.99080005987</v>
      </c>
      <c r="N209" s="39">
        <f t="shared" ca="1" si="13"/>
        <v>140.8050715360551</v>
      </c>
      <c r="P209" s="55">
        <v>3460.5</v>
      </c>
      <c r="Q209" s="55">
        <v>40508.850000113998</v>
      </c>
    </row>
    <row r="210" spans="8:17" x14ac:dyDescent="0.3">
      <c r="H210" s="45">
        <v>1</v>
      </c>
      <c r="I210" s="55" t="s">
        <v>177</v>
      </c>
      <c r="J210" s="25">
        <v>1987</v>
      </c>
      <c r="K210" s="55">
        <v>3687.95</v>
      </c>
      <c r="L210" s="38">
        <f t="shared" ca="1" si="11"/>
        <v>151663.95700008748</v>
      </c>
      <c r="M210" s="38">
        <f t="shared" ca="1" si="12"/>
        <v>151603.40820008446</v>
      </c>
      <c r="N210" s="39">
        <f t="shared" ca="1" si="13"/>
        <v>151.60340820008446</v>
      </c>
      <c r="P210" s="55">
        <v>3461</v>
      </c>
      <c r="Q210" s="55">
        <v>40656.700000101198</v>
      </c>
    </row>
    <row r="211" spans="8:17" x14ac:dyDescent="0.3">
      <c r="H211" s="45">
        <v>1</v>
      </c>
      <c r="I211" s="55" t="s">
        <v>178</v>
      </c>
      <c r="J211" s="25">
        <v>1987</v>
      </c>
      <c r="K211" s="55">
        <v>3687.79</v>
      </c>
      <c r="L211" s="38">
        <f t="shared" ca="1" si="11"/>
        <v>151542.85940008145</v>
      </c>
      <c r="M211" s="38">
        <f t="shared" ca="1" si="12"/>
        <v>151406.62530006538</v>
      </c>
      <c r="N211" s="39">
        <f t="shared" ca="1" si="13"/>
        <v>102.95650520404448</v>
      </c>
      <c r="P211" s="55">
        <v>3461.5</v>
      </c>
      <c r="Q211" s="55">
        <v>40804.550000088399</v>
      </c>
    </row>
    <row r="212" spans="8:17" x14ac:dyDescent="0.3">
      <c r="H212" s="45">
        <v>1</v>
      </c>
      <c r="I212" s="55" t="s">
        <v>179</v>
      </c>
      <c r="J212" s="25">
        <v>1987</v>
      </c>
      <c r="K212" s="55">
        <v>3687.43</v>
      </c>
      <c r="L212" s="38">
        <f t="shared" ca="1" si="11"/>
        <v>151270.39120004931</v>
      </c>
      <c r="M212" s="38">
        <f t="shared" ca="1" si="12"/>
        <v>150464.34660002729</v>
      </c>
      <c r="N212" s="39">
        <f t="shared" ca="1" si="13"/>
        <v>88.773964494016099</v>
      </c>
      <c r="P212" s="55">
        <v>3462</v>
      </c>
      <c r="Q212" s="55">
        <v>40952.400000075599</v>
      </c>
    </row>
    <row r="213" spans="8:17" x14ac:dyDescent="0.3">
      <c r="H213" s="45">
        <v>1</v>
      </c>
      <c r="I213" s="55" t="s">
        <v>180</v>
      </c>
      <c r="J213" s="25">
        <v>1987</v>
      </c>
      <c r="K213" s="55">
        <v>3685.3</v>
      </c>
      <c r="L213" s="38">
        <f t="shared" ca="1" si="11"/>
        <v>149658.30200000526</v>
      </c>
      <c r="M213" s="38">
        <f t="shared" ca="1" si="12"/>
        <v>148803.06279998738</v>
      </c>
      <c r="N213" s="39">
        <f t="shared" ca="1" si="13"/>
        <v>77.377592655993439</v>
      </c>
      <c r="P213" s="55">
        <v>3462.5</v>
      </c>
      <c r="Q213" s="55">
        <v>41100.250000062799</v>
      </c>
    </row>
    <row r="214" spans="8:17" x14ac:dyDescent="0.3">
      <c r="H214" s="45">
        <v>1</v>
      </c>
      <c r="I214" s="55" t="s">
        <v>170</v>
      </c>
      <c r="J214" s="25">
        <v>1988</v>
      </c>
      <c r="K214" s="55">
        <v>3683.04</v>
      </c>
      <c r="L214" s="38">
        <f t="shared" ca="1" si="11"/>
        <v>147947.8235999695</v>
      </c>
      <c r="M214" s="38">
        <f t="shared" ca="1" si="12"/>
        <v>147459.65429999516</v>
      </c>
      <c r="N214" s="39">
        <f t="shared" ca="1" si="13"/>
        <v>54.560072090998212</v>
      </c>
      <c r="P214" s="55">
        <v>3463</v>
      </c>
      <c r="Q214" s="55">
        <v>41248.100000049999</v>
      </c>
    </row>
    <row r="215" spans="8:17" x14ac:dyDescent="0.3">
      <c r="H215" s="45">
        <v>1</v>
      </c>
      <c r="I215" s="55" t="s">
        <v>171</v>
      </c>
      <c r="J215" s="25">
        <v>1988</v>
      </c>
      <c r="K215" s="55">
        <v>3681.75</v>
      </c>
      <c r="L215" s="38">
        <f t="shared" ca="1" si="11"/>
        <v>146971.48500002082</v>
      </c>
      <c r="M215" s="38">
        <f t="shared" ca="1" si="12"/>
        <v>146948.77920001978</v>
      </c>
      <c r="N215" s="39">
        <f t="shared" ca="1" si="13"/>
        <v>39.676170384005346</v>
      </c>
      <c r="P215" s="55">
        <v>3463.5</v>
      </c>
      <c r="Q215" s="55">
        <v>41395.950000037199</v>
      </c>
    </row>
    <row r="216" spans="8:17" x14ac:dyDescent="0.3">
      <c r="H216" s="45">
        <v>1</v>
      </c>
      <c r="I216" s="55" t="s">
        <v>172</v>
      </c>
      <c r="J216" s="25">
        <v>1988</v>
      </c>
      <c r="K216" s="55">
        <v>3681.69</v>
      </c>
      <c r="L216" s="38">
        <f t="shared" ca="1" si="11"/>
        <v>146926.07340001874</v>
      </c>
      <c r="M216" s="38">
        <f t="shared" ca="1" si="12"/>
        <v>147652.64900004119</v>
      </c>
      <c r="N216" s="39">
        <f t="shared" ca="1" si="13"/>
        <v>60.537586090016887</v>
      </c>
      <c r="P216" s="55">
        <v>3464</v>
      </c>
      <c r="Q216" s="55">
        <v>41543.800000024399</v>
      </c>
    </row>
    <row r="217" spans="8:17" x14ac:dyDescent="0.3">
      <c r="H217" s="45">
        <v>1</v>
      </c>
      <c r="I217" s="55" t="s">
        <v>173</v>
      </c>
      <c r="J217" s="25">
        <v>1988</v>
      </c>
      <c r="K217" s="55">
        <v>3683.61</v>
      </c>
      <c r="L217" s="38">
        <f t="shared" ca="1" si="11"/>
        <v>148379.22460006364</v>
      </c>
      <c r="M217" s="38">
        <f t="shared" ca="1" si="12"/>
        <v>150044.29650007561</v>
      </c>
      <c r="N217" s="39">
        <f t="shared" ca="1" si="13"/>
        <v>78.023034180039318</v>
      </c>
      <c r="P217" s="55">
        <v>3464.5</v>
      </c>
      <c r="Q217" s="55">
        <v>41691.650000011599</v>
      </c>
    </row>
    <row r="218" spans="8:17" x14ac:dyDescent="0.3">
      <c r="H218" s="45">
        <v>1</v>
      </c>
      <c r="I218" s="55" t="s">
        <v>164</v>
      </c>
      <c r="J218" s="25">
        <v>1988</v>
      </c>
      <c r="K218" s="55">
        <v>3688.01</v>
      </c>
      <c r="L218" s="38">
        <f t="shared" ca="1" si="11"/>
        <v>151709.36840008758</v>
      </c>
      <c r="M218" s="38">
        <f t="shared" ca="1" si="12"/>
        <v>153559.86620002869</v>
      </c>
      <c r="N218" s="39">
        <f t="shared" ca="1" si="13"/>
        <v>99.813913030018654</v>
      </c>
      <c r="P218" s="55">
        <v>3465</v>
      </c>
      <c r="Q218" s="55">
        <v>41839.499999998799</v>
      </c>
    </row>
    <row r="219" spans="8:17" x14ac:dyDescent="0.3">
      <c r="H219" s="45">
        <v>1</v>
      </c>
      <c r="I219" s="55" t="s">
        <v>174</v>
      </c>
      <c r="J219" s="25">
        <v>1988</v>
      </c>
      <c r="K219" s="55">
        <v>3692.9</v>
      </c>
      <c r="L219" s="38">
        <f t="shared" ca="1" si="11"/>
        <v>155410.36399996979</v>
      </c>
      <c r="M219" s="38">
        <f t="shared" ca="1" si="12"/>
        <v>154683.78840004373</v>
      </c>
      <c r="N219" s="39">
        <f t="shared" ca="1" si="13"/>
        <v>128.3875443720363</v>
      </c>
      <c r="P219" s="55">
        <v>3465.5</v>
      </c>
      <c r="Q219" s="55">
        <v>41987.349999985898</v>
      </c>
    </row>
    <row r="220" spans="8:17" x14ac:dyDescent="0.3">
      <c r="H220" s="45">
        <v>1</v>
      </c>
      <c r="I220" s="55" t="s">
        <v>175</v>
      </c>
      <c r="J220" s="25">
        <v>1988</v>
      </c>
      <c r="K220" s="55">
        <v>3690.98</v>
      </c>
      <c r="L220" s="38">
        <f t="shared" ca="1" si="11"/>
        <v>153957.21280011768</v>
      </c>
      <c r="M220" s="38">
        <f t="shared" ca="1" si="12"/>
        <v>152859.78000009619</v>
      </c>
      <c r="N220" s="39">
        <f t="shared" ca="1" si="13"/>
        <v>152.85978000009618</v>
      </c>
      <c r="P220" s="55">
        <v>3466</v>
      </c>
      <c r="Q220" s="55">
        <v>42135.199999973098</v>
      </c>
    </row>
    <row r="221" spans="8:17" x14ac:dyDescent="0.3">
      <c r="H221" s="45">
        <v>1</v>
      </c>
      <c r="I221" s="55" t="s">
        <v>176</v>
      </c>
      <c r="J221" s="25">
        <v>1988</v>
      </c>
      <c r="K221" s="55">
        <v>3688.08</v>
      </c>
      <c r="L221" s="38">
        <f t="shared" ca="1" si="11"/>
        <v>151762.3472000747</v>
      </c>
      <c r="M221" s="38">
        <f t="shared" ca="1" si="12"/>
        <v>150827.63590002386</v>
      </c>
      <c r="N221" s="39">
        <f t="shared" ca="1" si="13"/>
        <v>138.76142502802193</v>
      </c>
      <c r="P221" s="55">
        <v>3466.5</v>
      </c>
      <c r="Q221" s="55">
        <v>42283.049999960298</v>
      </c>
    </row>
    <row r="222" spans="8:17" x14ac:dyDescent="0.3">
      <c r="H222" s="45">
        <v>1</v>
      </c>
      <c r="I222" s="55" t="s">
        <v>177</v>
      </c>
      <c r="J222" s="25">
        <v>1988</v>
      </c>
      <c r="K222" s="55">
        <v>3685.61</v>
      </c>
      <c r="L222" s="38">
        <f t="shared" ca="1" si="11"/>
        <v>149892.92459997302</v>
      </c>
      <c r="M222" s="38">
        <f t="shared" ca="1" si="12"/>
        <v>149355.56209995854</v>
      </c>
      <c r="N222" s="39">
        <f t="shared" ca="1" si="13"/>
        <v>149.35556209995855</v>
      </c>
      <c r="P222" s="55">
        <v>3467</v>
      </c>
      <c r="Q222" s="55">
        <v>42430.899999947498</v>
      </c>
    </row>
    <row r="223" spans="8:17" x14ac:dyDescent="0.3">
      <c r="H223" s="45">
        <v>1</v>
      </c>
      <c r="I223" s="55" t="s">
        <v>178</v>
      </c>
      <c r="J223" s="25">
        <v>1988</v>
      </c>
      <c r="K223" s="55">
        <v>3684.19</v>
      </c>
      <c r="L223" s="38">
        <f t="shared" ca="1" si="11"/>
        <v>148818.19959994406</v>
      </c>
      <c r="M223" s="38">
        <f t="shared" ca="1" si="12"/>
        <v>148027.29179997789</v>
      </c>
      <c r="N223" s="39">
        <f t="shared" ca="1" si="13"/>
        <v>100.65855842398497</v>
      </c>
      <c r="P223" s="55">
        <v>3467.5</v>
      </c>
      <c r="Q223" s="55">
        <v>42578.749999934698</v>
      </c>
    </row>
    <row r="224" spans="8:17" x14ac:dyDescent="0.3">
      <c r="H224" s="45">
        <v>1</v>
      </c>
      <c r="I224" s="55" t="s">
        <v>179</v>
      </c>
      <c r="J224" s="25">
        <v>1988</v>
      </c>
      <c r="K224" s="55">
        <v>3682.1</v>
      </c>
      <c r="L224" s="38">
        <f t="shared" ca="1" si="11"/>
        <v>147236.38400001172</v>
      </c>
      <c r="M224" s="38">
        <f t="shared" ca="1" si="12"/>
        <v>146353.20399996568</v>
      </c>
      <c r="N224" s="39">
        <f t="shared" ca="1" si="13"/>
        <v>86.348390359979746</v>
      </c>
      <c r="P224" s="55">
        <v>3468</v>
      </c>
      <c r="Q224" s="55">
        <v>42726.599999921898</v>
      </c>
    </row>
    <row r="225" spans="8:17" x14ac:dyDescent="0.3">
      <c r="H225" s="45">
        <v>1</v>
      </c>
      <c r="I225" s="55" t="s">
        <v>180</v>
      </c>
      <c r="J225" s="25">
        <v>1988</v>
      </c>
      <c r="K225" s="55">
        <v>3679.76</v>
      </c>
      <c r="L225" s="38">
        <f t="shared" ca="1" si="11"/>
        <v>145470.02399991965</v>
      </c>
      <c r="M225" s="38">
        <f t="shared" ca="1" si="12"/>
        <v>144301.24499999592</v>
      </c>
      <c r="N225" s="39">
        <f t="shared" ca="1" si="13"/>
        <v>75.036647399997875</v>
      </c>
      <c r="P225" s="55">
        <v>3468.5</v>
      </c>
      <c r="Q225" s="55">
        <v>42874.449999909099</v>
      </c>
    </row>
    <row r="226" spans="8:17" x14ac:dyDescent="0.3">
      <c r="H226" s="45">
        <v>1</v>
      </c>
      <c r="I226" s="55" t="s">
        <v>170</v>
      </c>
      <c r="J226" s="25">
        <v>1989</v>
      </c>
      <c r="K226" s="55">
        <v>3676.59</v>
      </c>
      <c r="L226" s="38">
        <f t="shared" ca="1" si="11"/>
        <v>143132.46600007219</v>
      </c>
      <c r="M226" s="38">
        <f t="shared" ca="1" si="12"/>
        <v>142402.44000004209</v>
      </c>
      <c r="N226" s="39">
        <f t="shared" ca="1" si="13"/>
        <v>52.688902800015576</v>
      </c>
      <c r="P226" s="55">
        <v>3469</v>
      </c>
      <c r="Q226" s="55">
        <v>43022.299999896299</v>
      </c>
    </row>
    <row r="227" spans="8:17" x14ac:dyDescent="0.3">
      <c r="H227" s="45">
        <v>1</v>
      </c>
      <c r="I227" s="55" t="s">
        <v>171</v>
      </c>
      <c r="J227" s="25">
        <v>1989</v>
      </c>
      <c r="K227" s="55">
        <v>3674.61</v>
      </c>
      <c r="L227" s="38">
        <f t="shared" ca="1" si="11"/>
        <v>141672.41400001198</v>
      </c>
      <c r="M227" s="38">
        <f t="shared" ca="1" si="12"/>
        <v>141668.7270000116</v>
      </c>
      <c r="N227" s="39">
        <f t="shared" ca="1" si="13"/>
        <v>38.250556290003139</v>
      </c>
      <c r="P227" s="55">
        <v>3469.5</v>
      </c>
      <c r="Q227" s="55">
        <v>43170.149999883499</v>
      </c>
    </row>
    <row r="228" spans="8:17" x14ac:dyDescent="0.3">
      <c r="H228" s="45">
        <v>1</v>
      </c>
      <c r="I228" s="55" t="s">
        <v>172</v>
      </c>
      <c r="J228" s="25">
        <v>1989</v>
      </c>
      <c r="K228" s="55">
        <v>3674.6</v>
      </c>
      <c r="L228" s="38">
        <f t="shared" ca="1" si="11"/>
        <v>141665.04000001121</v>
      </c>
      <c r="M228" s="38">
        <f t="shared" ca="1" si="12"/>
        <v>142125.91500003007</v>
      </c>
      <c r="N228" s="39">
        <f t="shared" ca="1" si="13"/>
        <v>58.271625150012326</v>
      </c>
      <c r="P228" s="55">
        <v>3470</v>
      </c>
      <c r="Q228" s="55">
        <v>43318.000000117798</v>
      </c>
    </row>
    <row r="229" spans="8:17" x14ac:dyDescent="0.3">
      <c r="H229" s="45">
        <v>1</v>
      </c>
      <c r="I229" s="55" t="s">
        <v>173</v>
      </c>
      <c r="J229" s="25">
        <v>1989</v>
      </c>
      <c r="K229" s="55">
        <v>3675.85</v>
      </c>
      <c r="L229" s="38">
        <f t="shared" ca="1" si="11"/>
        <v>142586.79000004893</v>
      </c>
      <c r="M229" s="38">
        <f t="shared" ca="1" si="12"/>
        <v>143320.50300007919</v>
      </c>
      <c r="N229" s="39">
        <f t="shared" ca="1" si="13"/>
        <v>74.526661560041177</v>
      </c>
      <c r="P229" s="55">
        <v>3470.5</v>
      </c>
      <c r="Q229" s="55">
        <v>43465.850000104903</v>
      </c>
    </row>
    <row r="230" spans="8:17" x14ac:dyDescent="0.3">
      <c r="H230" s="45">
        <v>1</v>
      </c>
      <c r="I230" s="55" t="s">
        <v>164</v>
      </c>
      <c r="J230" s="25">
        <v>1989</v>
      </c>
      <c r="K230" s="55">
        <v>3677.84</v>
      </c>
      <c r="L230" s="38">
        <f t="shared" ca="1" si="11"/>
        <v>144054.21600010945</v>
      </c>
      <c r="M230" s="38">
        <f t="shared" ca="1" si="12"/>
        <v>143991.53700010688</v>
      </c>
      <c r="N230" s="39">
        <f t="shared" ca="1" si="13"/>
        <v>93.594499050069473</v>
      </c>
      <c r="P230" s="55">
        <v>3471</v>
      </c>
      <c r="Q230" s="55">
        <v>43613.700000092103</v>
      </c>
    </row>
    <row r="231" spans="8:17" x14ac:dyDescent="0.3">
      <c r="H231" s="45">
        <v>1</v>
      </c>
      <c r="I231" s="55" t="s">
        <v>174</v>
      </c>
      <c r="J231" s="25">
        <v>1989</v>
      </c>
      <c r="K231" s="55">
        <v>3677.67</v>
      </c>
      <c r="L231" s="38">
        <f t="shared" ca="1" si="11"/>
        <v>143928.85800010432</v>
      </c>
      <c r="M231" s="38">
        <f t="shared" ca="1" si="12"/>
        <v>142424.56200004276</v>
      </c>
      <c r="N231" s="39">
        <f t="shared" ca="1" si="13"/>
        <v>118.21238646003549</v>
      </c>
      <c r="P231" s="55">
        <v>3471.5</v>
      </c>
      <c r="Q231" s="55">
        <v>43761.550000079304</v>
      </c>
    </row>
    <row r="232" spans="8:17" x14ac:dyDescent="0.3">
      <c r="H232" s="45">
        <v>1</v>
      </c>
      <c r="I232" s="55" t="s">
        <v>175</v>
      </c>
      <c r="J232" s="25">
        <v>1989</v>
      </c>
      <c r="K232" s="55">
        <v>3673.59</v>
      </c>
      <c r="L232" s="38">
        <f t="shared" ca="1" si="11"/>
        <v>140920.2659999812</v>
      </c>
      <c r="M232" s="38">
        <f t="shared" ca="1" si="12"/>
        <v>139508.14500004705</v>
      </c>
      <c r="N232" s="39">
        <f t="shared" ca="1" si="13"/>
        <v>139.50814500004705</v>
      </c>
      <c r="P232" s="55">
        <v>3472</v>
      </c>
      <c r="Q232" s="55">
        <v>43909.400000066496</v>
      </c>
    </row>
    <row r="233" spans="8:17" x14ac:dyDescent="0.3">
      <c r="H233" s="45">
        <v>1</v>
      </c>
      <c r="I233" s="55" t="s">
        <v>176</v>
      </c>
      <c r="J233" s="25">
        <v>1989</v>
      </c>
      <c r="K233" s="55">
        <v>3669.76</v>
      </c>
      <c r="L233" s="38">
        <f t="shared" ca="1" si="11"/>
        <v>138096.0240001129</v>
      </c>
      <c r="M233" s="38">
        <f t="shared" ca="1" si="12"/>
        <v>136414.75200004363</v>
      </c>
      <c r="N233" s="39">
        <f t="shared" ca="1" si="13"/>
        <v>125.50157184004016</v>
      </c>
      <c r="P233" s="55">
        <v>3472.5</v>
      </c>
      <c r="Q233" s="55">
        <v>44057.250000053697</v>
      </c>
    </row>
    <row r="234" spans="8:17" x14ac:dyDescent="0.3">
      <c r="H234" s="45">
        <v>1</v>
      </c>
      <c r="I234" s="55" t="s">
        <v>177</v>
      </c>
      <c r="J234" s="25">
        <v>1989</v>
      </c>
      <c r="K234" s="55">
        <v>3665.2</v>
      </c>
      <c r="L234" s="38">
        <f t="shared" ca="1" si="11"/>
        <v>134733.47999997437</v>
      </c>
      <c r="M234" s="38">
        <f t="shared" ca="1" si="12"/>
        <v>134084.56799994782</v>
      </c>
      <c r="N234" s="39">
        <f t="shared" ca="1" si="13"/>
        <v>134.08456799994781</v>
      </c>
      <c r="P234" s="55">
        <v>3473</v>
      </c>
      <c r="Q234" s="55">
        <v>44205.100000040897</v>
      </c>
    </row>
    <row r="235" spans="8:17" x14ac:dyDescent="0.3">
      <c r="H235" s="45">
        <v>1</v>
      </c>
      <c r="I235" s="55" t="s">
        <v>178</v>
      </c>
      <c r="J235" s="25">
        <v>1989</v>
      </c>
      <c r="K235" s="55">
        <v>3663.44</v>
      </c>
      <c r="L235" s="38">
        <f t="shared" ca="1" si="11"/>
        <v>133435.65599992126</v>
      </c>
      <c r="M235" s="38">
        <f t="shared" ca="1" si="12"/>
        <v>132661.38600001321</v>
      </c>
      <c r="N235" s="39">
        <f t="shared" ca="1" si="13"/>
        <v>90.209742480008998</v>
      </c>
      <c r="P235" s="55">
        <v>3473.5</v>
      </c>
      <c r="Q235" s="55">
        <v>44352.950000028097</v>
      </c>
    </row>
    <row r="236" spans="8:17" x14ac:dyDescent="0.3">
      <c r="H236" s="45">
        <v>1</v>
      </c>
      <c r="I236" s="55" t="s">
        <v>179</v>
      </c>
      <c r="J236" s="25">
        <v>1989</v>
      </c>
      <c r="K236" s="55">
        <v>3661.34</v>
      </c>
      <c r="L236" s="38">
        <f t="shared" ca="1" si="11"/>
        <v>131887.11600010516</v>
      </c>
      <c r="M236" s="38">
        <f t="shared" ca="1" si="12"/>
        <v>130898.52320010494</v>
      </c>
      <c r="N236" s="39">
        <f t="shared" ca="1" si="13"/>
        <v>77.23012868806191</v>
      </c>
      <c r="P236" s="55">
        <v>3474</v>
      </c>
      <c r="Q236" s="55">
        <v>44500.800000015297</v>
      </c>
    </row>
    <row r="237" spans="8:17" x14ac:dyDescent="0.3">
      <c r="H237" s="45">
        <v>1</v>
      </c>
      <c r="I237" s="55" t="s">
        <v>180</v>
      </c>
      <c r="J237" s="25">
        <v>1989</v>
      </c>
      <c r="K237" s="55">
        <v>3658.46</v>
      </c>
      <c r="L237" s="38">
        <f t="shared" ca="1" si="11"/>
        <v>129909.93040010473</v>
      </c>
      <c r="M237" s="38">
        <f t="shared" ca="1" si="12"/>
        <v>128991.51320009516</v>
      </c>
      <c r="N237" s="39">
        <f t="shared" ca="1" si="13"/>
        <v>67.075586864049484</v>
      </c>
      <c r="P237" s="55">
        <v>3474.5</v>
      </c>
      <c r="Q237" s="55">
        <v>44648.650000002497</v>
      </c>
    </row>
    <row r="238" spans="8:17" x14ac:dyDescent="0.3">
      <c r="H238" s="45">
        <v>1</v>
      </c>
      <c r="I238" s="55" t="s">
        <v>170</v>
      </c>
      <c r="J238" s="25">
        <v>1990</v>
      </c>
      <c r="K238" s="55">
        <v>3655.6</v>
      </c>
      <c r="L238" s="38">
        <f t="shared" ca="1" si="11"/>
        <v>128073.09600008558</v>
      </c>
      <c r="M238" s="38">
        <f t="shared" ca="1" si="12"/>
        <v>127292.76340006059</v>
      </c>
      <c r="N238" s="39">
        <f t="shared" ca="1" si="13"/>
        <v>47.098322458022423</v>
      </c>
      <c r="P238" s="55">
        <v>3475</v>
      </c>
      <c r="Q238" s="55">
        <v>44796.499999989697</v>
      </c>
    </row>
    <row r="239" spans="8:17" x14ac:dyDescent="0.3">
      <c r="H239" s="45">
        <v>1</v>
      </c>
      <c r="I239" s="55" t="s">
        <v>171</v>
      </c>
      <c r="J239" s="25">
        <v>1990</v>
      </c>
      <c r="K239" s="55">
        <v>3653.17</v>
      </c>
      <c r="L239" s="38">
        <f t="shared" ca="1" si="11"/>
        <v>126512.4308000356</v>
      </c>
      <c r="M239" s="38">
        <f t="shared" ca="1" si="12"/>
        <v>125825.22400000272</v>
      </c>
      <c r="N239" s="39">
        <f t="shared" ca="1" si="13"/>
        <v>33.972810480000732</v>
      </c>
      <c r="P239" s="55">
        <v>3475.5</v>
      </c>
      <c r="Q239" s="55">
        <v>44944.349999976897</v>
      </c>
    </row>
    <row r="240" spans="8:17" x14ac:dyDescent="0.3">
      <c r="H240" s="45">
        <v>1</v>
      </c>
      <c r="I240" s="55" t="s">
        <v>172</v>
      </c>
      <c r="J240" s="25">
        <v>1990</v>
      </c>
      <c r="K240" s="55">
        <v>3651.03</v>
      </c>
      <c r="L240" s="38">
        <f t="shared" ca="1" si="11"/>
        <v>125138.01719996985</v>
      </c>
      <c r="M240" s="38">
        <f t="shared" ca="1" si="12"/>
        <v>124649.90489999158</v>
      </c>
      <c r="N240" s="39">
        <f t="shared" ca="1" si="13"/>
        <v>51.10646100899654</v>
      </c>
      <c r="P240" s="55">
        <v>3476</v>
      </c>
      <c r="Q240" s="55">
        <v>45092.199999964003</v>
      </c>
    </row>
    <row r="241" spans="8:17" x14ac:dyDescent="0.3">
      <c r="H241" s="45">
        <v>1</v>
      </c>
      <c r="I241" s="55" t="s">
        <v>173</v>
      </c>
      <c r="J241" s="25">
        <v>1990</v>
      </c>
      <c r="K241" s="55">
        <v>3649.51</v>
      </c>
      <c r="L241" s="38">
        <f t="shared" ca="1" si="11"/>
        <v>124161.79260001332</v>
      </c>
      <c r="M241" s="38">
        <f t="shared" ca="1" si="12"/>
        <v>123930.58400005335</v>
      </c>
      <c r="N241" s="39">
        <f t="shared" ca="1" si="13"/>
        <v>64.443903680027745</v>
      </c>
      <c r="P241" s="55">
        <v>3476.5</v>
      </c>
      <c r="Q241" s="55">
        <v>45240.049999951203</v>
      </c>
    </row>
    <row r="242" spans="8:17" x14ac:dyDescent="0.3">
      <c r="H242" s="45">
        <v>1</v>
      </c>
      <c r="I242" s="55" t="s">
        <v>164</v>
      </c>
      <c r="J242" s="25">
        <v>1990</v>
      </c>
      <c r="K242" s="55">
        <v>3648.79</v>
      </c>
      <c r="L242" s="38">
        <f t="shared" ca="1" si="11"/>
        <v>123699.37540009338</v>
      </c>
      <c r="M242" s="38">
        <f t="shared" ca="1" si="12"/>
        <v>124251.70900001796</v>
      </c>
      <c r="N242" s="39">
        <f t="shared" ca="1" si="13"/>
        <v>80.763610850011688</v>
      </c>
      <c r="P242" s="55">
        <v>3477</v>
      </c>
      <c r="Q242" s="55">
        <v>45387.899999938403</v>
      </c>
    </row>
    <row r="243" spans="8:17" x14ac:dyDescent="0.3">
      <c r="H243" s="45">
        <v>1</v>
      </c>
      <c r="I243" s="55" t="s">
        <v>174</v>
      </c>
      <c r="J243" s="25">
        <v>1990</v>
      </c>
      <c r="K243" s="55">
        <v>3650.51</v>
      </c>
      <c r="L243" s="38">
        <f t="shared" ca="1" si="11"/>
        <v>124804.04259994254</v>
      </c>
      <c r="M243" s="38">
        <f t="shared" ca="1" si="12"/>
        <v>123776.44349994184</v>
      </c>
      <c r="N243" s="39">
        <f t="shared" ca="1" si="13"/>
        <v>102.73444810495172</v>
      </c>
      <c r="P243" s="55">
        <v>3477.5</v>
      </c>
      <c r="Q243" s="55">
        <v>45535.749999925603</v>
      </c>
    </row>
    <row r="244" spans="8:17" x14ac:dyDescent="0.3">
      <c r="H244" s="45">
        <v>1</v>
      </c>
      <c r="I244" s="55" t="s">
        <v>175</v>
      </c>
      <c r="J244" s="25">
        <v>1990</v>
      </c>
      <c r="K244" s="55">
        <v>3647.31</v>
      </c>
      <c r="L244" s="38">
        <f t="shared" ca="1" si="11"/>
        <v>122748.84439994115</v>
      </c>
      <c r="M244" s="38">
        <f t="shared" ca="1" si="12"/>
        <v>120741.81439994345</v>
      </c>
      <c r="N244" s="39">
        <f t="shared" ca="1" si="13"/>
        <v>120.74181439994345</v>
      </c>
      <c r="P244" s="55">
        <v>3478</v>
      </c>
      <c r="Q244" s="55">
        <v>45683.599999912803</v>
      </c>
    </row>
    <row r="245" spans="8:17" x14ac:dyDescent="0.3">
      <c r="H245" s="45">
        <v>1</v>
      </c>
      <c r="I245" s="55" t="s">
        <v>176</v>
      </c>
      <c r="J245" s="25">
        <v>1990</v>
      </c>
      <c r="K245" s="55">
        <v>3641.06</v>
      </c>
      <c r="L245" s="38">
        <f t="shared" ca="1" si="11"/>
        <v>118734.78439994575</v>
      </c>
      <c r="M245" s="38">
        <f t="shared" ca="1" si="12"/>
        <v>117669.92150002276</v>
      </c>
      <c r="N245" s="39">
        <f t="shared" ca="1" si="13"/>
        <v>108.25632778002095</v>
      </c>
      <c r="P245" s="55">
        <v>3478.5</v>
      </c>
      <c r="Q245" s="55">
        <v>45831.449999900004</v>
      </c>
    </row>
    <row r="246" spans="8:17" x14ac:dyDescent="0.3">
      <c r="H246" s="45">
        <v>1</v>
      </c>
      <c r="I246" s="55" t="s">
        <v>177</v>
      </c>
      <c r="J246" s="25">
        <v>1990</v>
      </c>
      <c r="K246" s="55">
        <v>3637.61</v>
      </c>
      <c r="L246" s="38">
        <f t="shared" ca="1" si="11"/>
        <v>116605.05860009976</v>
      </c>
      <c r="M246" s="38">
        <f t="shared" ca="1" si="12"/>
        <v>116538.37110010174</v>
      </c>
      <c r="N246" s="39">
        <f t="shared" ca="1" si="13"/>
        <v>116.53837110010174</v>
      </c>
      <c r="P246" s="55">
        <v>3479</v>
      </c>
      <c r="Q246" s="55">
        <v>45979.299999887196</v>
      </c>
    </row>
    <row r="247" spans="8:17" x14ac:dyDescent="0.3">
      <c r="H247" s="45">
        <v>1</v>
      </c>
      <c r="I247" s="55" t="s">
        <v>178</v>
      </c>
      <c r="J247" s="25">
        <v>1990</v>
      </c>
      <c r="K247" s="55">
        <v>3637.39</v>
      </c>
      <c r="L247" s="38">
        <f t="shared" ca="1" si="11"/>
        <v>116471.68360010372</v>
      </c>
      <c r="M247" s="38">
        <f t="shared" ca="1" si="12"/>
        <v>116123.09060004517</v>
      </c>
      <c r="N247" s="39">
        <f t="shared" ca="1" si="13"/>
        <v>78.963701608030718</v>
      </c>
      <c r="P247" s="55">
        <v>3479.5</v>
      </c>
      <c r="Q247" s="55">
        <v>46127.150000121503</v>
      </c>
    </row>
    <row r="248" spans="8:17" x14ac:dyDescent="0.3">
      <c r="H248" s="45">
        <v>1</v>
      </c>
      <c r="I248" s="55" t="s">
        <v>179</v>
      </c>
      <c r="J248" s="25">
        <v>1990</v>
      </c>
      <c r="K248" s="55">
        <v>3636.24</v>
      </c>
      <c r="L248" s="38">
        <f t="shared" ca="1" si="11"/>
        <v>115774.49759998661</v>
      </c>
      <c r="M248" s="38">
        <f t="shared" ca="1" si="12"/>
        <v>114937.87139996642</v>
      </c>
      <c r="N248" s="39">
        <f t="shared" ca="1" si="13"/>
        <v>67.81334412598018</v>
      </c>
      <c r="P248" s="55">
        <v>3480</v>
      </c>
      <c r="Q248" s="55">
        <v>46275.000000108703</v>
      </c>
    </row>
    <row r="249" spans="8:17" x14ac:dyDescent="0.3">
      <c r="H249" s="45">
        <v>1</v>
      </c>
      <c r="I249" s="55" t="s">
        <v>180</v>
      </c>
      <c r="J249" s="25">
        <v>1990</v>
      </c>
      <c r="K249" s="55">
        <v>3633.48</v>
      </c>
      <c r="L249" s="38">
        <f t="shared" ca="1" si="11"/>
        <v>114101.24519994622</v>
      </c>
      <c r="M249" s="38">
        <f t="shared" ca="1" si="12"/>
        <v>113261.58989996021</v>
      </c>
      <c r="N249" s="39">
        <f t="shared" ca="1" si="13"/>
        <v>58.896026747979313</v>
      </c>
      <c r="P249" s="55">
        <v>3480.5</v>
      </c>
      <c r="Q249" s="55">
        <v>46427.769999948003</v>
      </c>
    </row>
    <row r="250" spans="8:17" x14ac:dyDescent="0.3">
      <c r="H250" s="45">
        <v>1</v>
      </c>
      <c r="I250" s="55" t="s">
        <v>170</v>
      </c>
      <c r="J250" s="25">
        <v>1991</v>
      </c>
      <c r="K250" s="55">
        <v>3630.71</v>
      </c>
      <c r="L250" s="38">
        <f t="shared" ca="1" si="11"/>
        <v>112421.93459997419</v>
      </c>
      <c r="M250" s="38">
        <f t="shared" ca="1" si="12"/>
        <v>111903.59229997091</v>
      </c>
      <c r="N250" s="39">
        <f t="shared" ca="1" si="13"/>
        <v>41.404329150989234</v>
      </c>
      <c r="P250" s="55">
        <v>3481</v>
      </c>
      <c r="Q250" s="55">
        <v>46580.549999895098</v>
      </c>
    </row>
    <row r="251" spans="8:17" x14ac:dyDescent="0.3">
      <c r="H251" s="45">
        <v>1</v>
      </c>
      <c r="I251" s="55" t="s">
        <v>171</v>
      </c>
      <c r="J251" s="25">
        <v>1991</v>
      </c>
      <c r="K251" s="55">
        <v>3629</v>
      </c>
      <c r="L251" s="38">
        <f t="shared" ca="1" si="11"/>
        <v>111385.24999996764</v>
      </c>
      <c r="M251" s="38">
        <f t="shared" ca="1" si="12"/>
        <v>111006.34249999758</v>
      </c>
      <c r="N251" s="39">
        <f t="shared" ca="1" si="13"/>
        <v>29.97171247499935</v>
      </c>
      <c r="P251" s="55">
        <v>3481.5</v>
      </c>
      <c r="Q251" s="55">
        <v>46733.319999981599</v>
      </c>
    </row>
    <row r="252" spans="8:17" x14ac:dyDescent="0.3">
      <c r="H252" s="45">
        <v>1</v>
      </c>
      <c r="I252" s="55" t="s">
        <v>172</v>
      </c>
      <c r="J252" s="25">
        <v>1991</v>
      </c>
      <c r="K252" s="55">
        <v>3627.75</v>
      </c>
      <c r="L252" s="38">
        <f t="shared" ca="1" si="11"/>
        <v>110627.43500002753</v>
      </c>
      <c r="M252" s="38">
        <f t="shared" ca="1" si="12"/>
        <v>110584.99680003873</v>
      </c>
      <c r="N252" s="39">
        <f t="shared" ca="1" si="13"/>
        <v>45.339848688015877</v>
      </c>
      <c r="P252" s="55">
        <v>3482</v>
      </c>
      <c r="Q252" s="55">
        <v>46886.0999999286</v>
      </c>
    </row>
    <row r="253" spans="8:17" x14ac:dyDescent="0.3">
      <c r="H253" s="45">
        <v>1</v>
      </c>
      <c r="I253" s="55" t="s">
        <v>173</v>
      </c>
      <c r="J253" s="25">
        <v>1991</v>
      </c>
      <c r="K253" s="55">
        <v>3627.61</v>
      </c>
      <c r="L253" s="38">
        <f t="shared" ca="1" si="11"/>
        <v>110542.55860004993</v>
      </c>
      <c r="M253" s="38">
        <f t="shared" ca="1" si="12"/>
        <v>111964.21529999725</v>
      </c>
      <c r="N253" s="39">
        <f t="shared" ca="1" si="13"/>
        <v>58.221391955998577</v>
      </c>
      <c r="P253" s="55">
        <v>3482.5</v>
      </c>
      <c r="Q253" s="55">
        <v>47038.8700000151</v>
      </c>
    </row>
    <row r="254" spans="8:17" x14ac:dyDescent="0.3">
      <c r="H254" s="45">
        <v>1</v>
      </c>
      <c r="I254" s="55" t="s">
        <v>164</v>
      </c>
      <c r="J254" s="25">
        <v>1991</v>
      </c>
      <c r="K254" s="55">
        <v>3632.3</v>
      </c>
      <c r="L254" s="38">
        <f t="shared" ca="1" si="11"/>
        <v>113385.87199994456</v>
      </c>
      <c r="M254" s="38">
        <f t="shared" ca="1" si="12"/>
        <v>115422.873399982</v>
      </c>
      <c r="N254" s="39">
        <f t="shared" ca="1" si="13"/>
        <v>75.0248677099883</v>
      </c>
      <c r="P254" s="55">
        <v>3483</v>
      </c>
      <c r="Q254" s="55">
        <v>47191.649999962101</v>
      </c>
    </row>
    <row r="255" spans="8:17" x14ac:dyDescent="0.3">
      <c r="H255" s="45">
        <v>1</v>
      </c>
      <c r="I255" s="55" t="s">
        <v>174</v>
      </c>
      <c r="J255" s="25">
        <v>1991</v>
      </c>
      <c r="K255" s="55">
        <v>3639.02</v>
      </c>
      <c r="L255" s="38">
        <f t="shared" ca="1" si="11"/>
        <v>117459.87480001943</v>
      </c>
      <c r="M255" s="38">
        <f t="shared" ca="1" si="12"/>
        <v>116420.15409997944</v>
      </c>
      <c r="N255" s="39">
        <f t="shared" ca="1" si="13"/>
        <v>96.628727902982916</v>
      </c>
      <c r="P255" s="55">
        <v>3483.5</v>
      </c>
      <c r="Q255" s="55">
        <v>47344.420000048602</v>
      </c>
    </row>
    <row r="256" spans="8:17" x14ac:dyDescent="0.3">
      <c r="H256" s="45">
        <v>1</v>
      </c>
      <c r="I256" s="55" t="s">
        <v>175</v>
      </c>
      <c r="J256" s="25">
        <v>1991</v>
      </c>
      <c r="K256" s="55">
        <v>3635.59</v>
      </c>
      <c r="L256" s="38">
        <f t="shared" ca="1" si="11"/>
        <v>115380.43339993944</v>
      </c>
      <c r="M256" s="38">
        <f t="shared" ca="1" si="12"/>
        <v>114055.77809994679</v>
      </c>
      <c r="N256" s="39">
        <f t="shared" ca="1" si="13"/>
        <v>114.05577809994679</v>
      </c>
      <c r="P256" s="55">
        <v>3484</v>
      </c>
      <c r="Q256" s="55">
        <v>47497.199999995697</v>
      </c>
    </row>
    <row r="257" spans="8:17" x14ac:dyDescent="0.3">
      <c r="H257" s="45">
        <v>1</v>
      </c>
      <c r="I257" s="55" t="s">
        <v>176</v>
      </c>
      <c r="J257" s="25">
        <v>1991</v>
      </c>
      <c r="K257" s="55">
        <v>3631.22</v>
      </c>
      <c r="L257" s="38">
        <f t="shared" ca="1" si="11"/>
        <v>112731.12279995414</v>
      </c>
      <c r="M257" s="38">
        <f t="shared" ca="1" si="12"/>
        <v>111942.99699999101</v>
      </c>
      <c r="N257" s="39">
        <f t="shared" ca="1" si="13"/>
        <v>102.98755723999173</v>
      </c>
      <c r="P257" s="55">
        <v>3484.5</v>
      </c>
      <c r="Q257" s="55">
        <v>47649.970000082103</v>
      </c>
    </row>
    <row r="258" spans="8:17" x14ac:dyDescent="0.3">
      <c r="H258" s="45">
        <v>1</v>
      </c>
      <c r="I258" s="55" t="s">
        <v>177</v>
      </c>
      <c r="J258" s="25">
        <v>1991</v>
      </c>
      <c r="K258" s="55">
        <v>3628.62</v>
      </c>
      <c r="L258" s="38">
        <f t="shared" ca="1" si="11"/>
        <v>111154.87120002788</v>
      </c>
      <c r="M258" s="38">
        <f t="shared" ca="1" si="12"/>
        <v>110736.55940003193</v>
      </c>
      <c r="N258" s="39">
        <f t="shared" ca="1" si="13"/>
        <v>110.73655940003192</v>
      </c>
      <c r="P258" s="55">
        <v>3485</v>
      </c>
      <c r="Q258" s="55">
        <v>47802.750000029198</v>
      </c>
    </row>
    <row r="259" spans="8:17" x14ac:dyDescent="0.3">
      <c r="H259" s="45">
        <v>1</v>
      </c>
      <c r="I259" s="55" t="s">
        <v>178</v>
      </c>
      <c r="J259" s="25">
        <v>1991</v>
      </c>
      <c r="K259" s="55">
        <v>3627.24</v>
      </c>
      <c r="L259" s="38">
        <f t="shared" ca="1" si="11"/>
        <v>110318.24760003597</v>
      </c>
      <c r="M259" s="38">
        <f t="shared" ca="1" si="12"/>
        <v>110121.21550005453</v>
      </c>
      <c r="N259" s="39">
        <f t="shared" ca="1" si="13"/>
        <v>74.882426540037088</v>
      </c>
      <c r="P259" s="55">
        <v>3485.5</v>
      </c>
      <c r="Q259" s="55">
        <v>47955.520000115699</v>
      </c>
    </row>
    <row r="260" spans="8:17" x14ac:dyDescent="0.3">
      <c r="H260" s="45">
        <v>1</v>
      </c>
      <c r="I260" s="55" t="s">
        <v>179</v>
      </c>
      <c r="J260" s="25">
        <v>1991</v>
      </c>
      <c r="K260" s="55">
        <v>3626.59</v>
      </c>
      <c r="L260" s="38">
        <f t="shared" ca="1" si="11"/>
        <v>109924.18340007309</v>
      </c>
      <c r="M260" s="38">
        <f t="shared" ca="1" si="12"/>
        <v>109305.8081999846</v>
      </c>
      <c r="N260" s="39">
        <f t="shared" ca="1" si="13"/>
        <v>64.49042683799091</v>
      </c>
      <c r="P260" s="55">
        <v>3486</v>
      </c>
      <c r="Q260" s="55">
        <v>48108.3000000627</v>
      </c>
    </row>
    <row r="261" spans="8:17" x14ac:dyDescent="0.3">
      <c r="H261" s="45">
        <v>1</v>
      </c>
      <c r="I261" s="55" t="s">
        <v>180</v>
      </c>
      <c r="J261" s="25">
        <v>1991</v>
      </c>
      <c r="K261" s="55">
        <v>3624.55</v>
      </c>
      <c r="L261" s="38">
        <f t="shared" ca="1" si="11"/>
        <v>108687.43299989612</v>
      </c>
      <c r="M261" s="38">
        <f t="shared" ca="1" si="12"/>
        <v>107690.15269990335</v>
      </c>
      <c r="N261" s="39">
        <f t="shared" ca="1" si="13"/>
        <v>55.998879403949744</v>
      </c>
      <c r="P261" s="55">
        <v>3486.5</v>
      </c>
      <c r="Q261" s="55">
        <v>48261.069999902102</v>
      </c>
    </row>
    <row r="262" spans="8:17" x14ac:dyDescent="0.3">
      <c r="H262" s="45">
        <v>1</v>
      </c>
      <c r="I262" s="55" t="s">
        <v>170</v>
      </c>
      <c r="J262" s="25">
        <v>1992</v>
      </c>
      <c r="K262" s="55">
        <v>3621.26</v>
      </c>
      <c r="L262" s="38">
        <f t="shared" ca="1" si="11"/>
        <v>106692.87239991059</v>
      </c>
      <c r="M262" s="38">
        <f t="shared" ca="1" si="12"/>
        <v>106266.13269990974</v>
      </c>
      <c r="N262" s="39">
        <f t="shared" ca="1" si="13"/>
        <v>39.318469098966602</v>
      </c>
      <c r="P262" s="55">
        <v>3487</v>
      </c>
      <c r="Q262" s="55">
        <v>48413.850000096201</v>
      </c>
    </row>
    <row r="263" spans="8:17" x14ac:dyDescent="0.3">
      <c r="H263" s="45">
        <v>1</v>
      </c>
      <c r="I263" s="55" t="s">
        <v>171</v>
      </c>
      <c r="J263" s="25">
        <v>1992</v>
      </c>
      <c r="K263" s="55">
        <v>3619.83</v>
      </c>
      <c r="L263" s="38">
        <f t="shared" ca="1" si="11"/>
        <v>105839.39299990889</v>
      </c>
      <c r="M263" s="38">
        <f t="shared" ca="1" si="12"/>
        <v>105723.43099992222</v>
      </c>
      <c r="N263" s="39">
        <f t="shared" ca="1" si="13"/>
        <v>28.545326369979001</v>
      </c>
      <c r="P263" s="55">
        <v>3487.5</v>
      </c>
      <c r="Q263" s="55">
        <v>48566.619999935603</v>
      </c>
    </row>
    <row r="264" spans="8:17" x14ac:dyDescent="0.3">
      <c r="H264" s="45">
        <v>1</v>
      </c>
      <c r="I264" s="55" t="s">
        <v>172</v>
      </c>
      <c r="J264" s="25">
        <v>1992</v>
      </c>
      <c r="K264" s="55">
        <v>3619.39</v>
      </c>
      <c r="L264" s="38">
        <f t="shared" ca="1" si="11"/>
        <v>105607.46899993555</v>
      </c>
      <c r="M264" s="38">
        <f t="shared" ca="1" si="12"/>
        <v>106195.63869993179</v>
      </c>
      <c r="N264" s="39">
        <f t="shared" ca="1" si="13"/>
        <v>43.540211866972029</v>
      </c>
      <c r="P264" s="55">
        <v>3488</v>
      </c>
      <c r="Q264" s="55">
        <v>48719.399999882698</v>
      </c>
    </row>
    <row r="265" spans="8:17" x14ac:dyDescent="0.3">
      <c r="H265" s="45">
        <v>1</v>
      </c>
      <c r="I265" s="55" t="s">
        <v>173</v>
      </c>
      <c r="J265" s="25">
        <v>1992</v>
      </c>
      <c r="K265" s="55">
        <v>3621.41</v>
      </c>
      <c r="L265" s="38">
        <f t="shared" ca="1" si="11"/>
        <v>106783.80839992804</v>
      </c>
      <c r="M265" s="38">
        <f t="shared" ca="1" si="12"/>
        <v>109608.93409994955</v>
      </c>
      <c r="N265" s="39">
        <f t="shared" ca="1" si="13"/>
        <v>56.996645731973764</v>
      </c>
      <c r="P265" s="55">
        <v>3488.5</v>
      </c>
      <c r="Q265" s="55">
        <v>48872.169999969097</v>
      </c>
    </row>
    <row r="266" spans="8:17" x14ac:dyDescent="0.3">
      <c r="H266" s="45">
        <v>1</v>
      </c>
      <c r="I266" s="55" t="s">
        <v>164</v>
      </c>
      <c r="J266" s="25">
        <v>1992</v>
      </c>
      <c r="K266" s="55">
        <v>3630.73</v>
      </c>
      <c r="L266" s="38">
        <f t="shared" ref="L266:L329" ca="1" si="14">FORECAST(K266,OFFSET($Q$28:$Q$712,MATCH(K266,$P$28:$P$712,1)-1,0,2), OFFSET($P$28:$P$712,MATCH(K266,$P$28:$P$712,1)-1,0,2))</f>
        <v>112434.05979997106</v>
      </c>
      <c r="M266" s="38">
        <f t="shared" ca="1" si="12"/>
        <v>113346.46609999996</v>
      </c>
      <c r="N266" s="39">
        <f t="shared" ca="1" si="13"/>
        <v>73.675202964999968</v>
      </c>
      <c r="P266" s="55">
        <v>3489</v>
      </c>
      <c r="Q266" s="55">
        <v>49024.9499999162</v>
      </c>
    </row>
    <row r="267" spans="8:17" x14ac:dyDescent="0.3">
      <c r="H267" s="45">
        <v>1</v>
      </c>
      <c r="I267" s="55" t="s">
        <v>174</v>
      </c>
      <c r="J267" s="25">
        <v>1992</v>
      </c>
      <c r="K267" s="55">
        <v>3633.74</v>
      </c>
      <c r="L267" s="38">
        <f t="shared" ca="1" si="14"/>
        <v>114258.87240002886</v>
      </c>
      <c r="M267" s="38">
        <f t="shared" ref="M267:M330" ca="1" si="15">(L267+L268)/2</f>
        <v>113288.87140001508</v>
      </c>
      <c r="N267" s="39">
        <f t="shared" ref="N267:N330" ca="1" si="16">VLOOKUP(I267,$P$10:$Q$21,2,FALSE)*M267/1000</f>
        <v>94.029763262012509</v>
      </c>
      <c r="P267" s="55">
        <v>3489.5</v>
      </c>
      <c r="Q267" s="55">
        <v>49177.720000002701</v>
      </c>
    </row>
    <row r="268" spans="8:17" x14ac:dyDescent="0.3">
      <c r="H268" s="45">
        <v>1</v>
      </c>
      <c r="I268" s="55" t="s">
        <v>175</v>
      </c>
      <c r="J268" s="25">
        <v>1992</v>
      </c>
      <c r="K268" s="55">
        <v>3630.54</v>
      </c>
      <c r="L268" s="38">
        <f t="shared" ca="1" si="14"/>
        <v>112318.87040000129</v>
      </c>
      <c r="M268" s="38">
        <f t="shared" ca="1" si="15"/>
        <v>110991.18440002378</v>
      </c>
      <c r="N268" s="39">
        <f t="shared" ca="1" si="16"/>
        <v>110.99118440002377</v>
      </c>
      <c r="P268" s="55">
        <v>3490</v>
      </c>
      <c r="Q268" s="55">
        <v>49330.499999949701</v>
      </c>
    </row>
    <row r="269" spans="8:17" x14ac:dyDescent="0.3">
      <c r="H269" s="45">
        <v>1</v>
      </c>
      <c r="I269" s="55" t="s">
        <v>176</v>
      </c>
      <c r="J269" s="25">
        <v>1992</v>
      </c>
      <c r="K269" s="55">
        <v>3626.16</v>
      </c>
      <c r="L269" s="38">
        <f t="shared" ca="1" si="14"/>
        <v>109663.49840004626</v>
      </c>
      <c r="M269" s="38">
        <f t="shared" ca="1" si="15"/>
        <v>108708.65540006442</v>
      </c>
      <c r="N269" s="39">
        <f t="shared" ca="1" si="16"/>
        <v>100.01196296805928</v>
      </c>
      <c r="P269" s="55">
        <v>3490.5</v>
      </c>
      <c r="Q269" s="55">
        <v>49483.270000036202</v>
      </c>
    </row>
    <row r="270" spans="8:17" x14ac:dyDescent="0.3">
      <c r="H270" s="45">
        <v>1</v>
      </c>
      <c r="I270" s="55" t="s">
        <v>177</v>
      </c>
      <c r="J270" s="25">
        <v>1992</v>
      </c>
      <c r="K270" s="55">
        <v>3623.01</v>
      </c>
      <c r="L270" s="38">
        <f t="shared" ca="1" si="14"/>
        <v>107753.81240008259</v>
      </c>
      <c r="M270" s="38">
        <f t="shared" ca="1" si="15"/>
        <v>107208.18639999337</v>
      </c>
      <c r="N270" s="39">
        <f t="shared" ca="1" si="16"/>
        <v>107.20818639999337</v>
      </c>
      <c r="P270" s="55">
        <v>3491</v>
      </c>
      <c r="Q270" s="55">
        <v>49636.049999983203</v>
      </c>
    </row>
    <row r="271" spans="8:17" x14ac:dyDescent="0.3">
      <c r="H271" s="45">
        <v>1</v>
      </c>
      <c r="I271" s="55" t="s">
        <v>178</v>
      </c>
      <c r="J271" s="25">
        <v>1992</v>
      </c>
      <c r="K271" s="55">
        <v>3621.21</v>
      </c>
      <c r="L271" s="38">
        <f t="shared" ca="1" si="14"/>
        <v>106662.56039990415</v>
      </c>
      <c r="M271" s="38">
        <f t="shared" ca="1" si="15"/>
        <v>106148.19219991833</v>
      </c>
      <c r="N271" s="39">
        <f t="shared" ca="1" si="16"/>
        <v>72.18077069594446</v>
      </c>
      <c r="P271" s="55">
        <v>3491.5</v>
      </c>
      <c r="Q271" s="55">
        <v>49788.820000069703</v>
      </c>
    </row>
    <row r="272" spans="8:17" x14ac:dyDescent="0.3">
      <c r="H272" s="45">
        <v>1</v>
      </c>
      <c r="I272" s="55" t="s">
        <v>179</v>
      </c>
      <c r="J272" s="25">
        <v>1992</v>
      </c>
      <c r="K272" s="55">
        <v>3619.44</v>
      </c>
      <c r="L272" s="38">
        <f t="shared" ca="1" si="14"/>
        <v>105633.8239999325</v>
      </c>
      <c r="M272" s="38">
        <f t="shared" ca="1" si="15"/>
        <v>104703.49249991693</v>
      </c>
      <c r="N272" s="39">
        <f t="shared" ca="1" si="16"/>
        <v>61.775060574950984</v>
      </c>
      <c r="P272" s="55">
        <v>3492</v>
      </c>
      <c r="Q272" s="55">
        <v>49941.600000016799</v>
      </c>
    </row>
    <row r="273" spans="8:17" x14ac:dyDescent="0.3">
      <c r="H273" s="45">
        <v>1</v>
      </c>
      <c r="I273" s="55" t="s">
        <v>180</v>
      </c>
      <c r="J273" s="25">
        <v>1992</v>
      </c>
      <c r="K273" s="55">
        <v>3615.91</v>
      </c>
      <c r="L273" s="38">
        <f t="shared" ca="1" si="14"/>
        <v>103773.16099990136</v>
      </c>
      <c r="M273" s="38">
        <f t="shared" ca="1" si="15"/>
        <v>103185.44449996925</v>
      </c>
      <c r="N273" s="39">
        <f t="shared" ca="1" si="16"/>
        <v>53.656431139984008</v>
      </c>
      <c r="P273" s="55">
        <v>3492.5</v>
      </c>
      <c r="Q273" s="55">
        <v>50094.370000103198</v>
      </c>
    </row>
    <row r="274" spans="8:17" x14ac:dyDescent="0.3">
      <c r="H274" s="45">
        <v>1</v>
      </c>
      <c r="I274" s="55" t="s">
        <v>170</v>
      </c>
      <c r="J274" s="25">
        <v>1993</v>
      </c>
      <c r="K274" s="55">
        <v>3613.68</v>
      </c>
      <c r="L274" s="38">
        <f t="shared" ca="1" si="14"/>
        <v>102597.72800003714</v>
      </c>
      <c r="M274" s="38">
        <f t="shared" ca="1" si="15"/>
        <v>102313.09400007001</v>
      </c>
      <c r="N274" s="39">
        <f t="shared" ca="1" si="16"/>
        <v>37.855844780025905</v>
      </c>
      <c r="P274" s="55">
        <v>3493</v>
      </c>
      <c r="Q274" s="55">
        <v>50247.1500000503</v>
      </c>
    </row>
    <row r="275" spans="8:17" x14ac:dyDescent="0.3">
      <c r="H275" s="45">
        <v>1</v>
      </c>
      <c r="I275" s="55" t="s">
        <v>171</v>
      </c>
      <c r="J275" s="25">
        <v>1993</v>
      </c>
      <c r="K275" s="55">
        <v>3612.6</v>
      </c>
      <c r="L275" s="38">
        <f t="shared" ca="1" si="14"/>
        <v>102028.46000010287</v>
      </c>
      <c r="M275" s="38">
        <f t="shared" ca="1" si="15"/>
        <v>103098.47300010256</v>
      </c>
      <c r="N275" s="39">
        <f t="shared" ca="1" si="16"/>
        <v>27.836587710027693</v>
      </c>
      <c r="P275" s="55">
        <v>3493.5</v>
      </c>
      <c r="Q275" s="55">
        <v>50399.919999889702</v>
      </c>
    </row>
    <row r="276" spans="8:17" x14ac:dyDescent="0.3">
      <c r="H276" s="45">
        <v>1</v>
      </c>
      <c r="I276" s="55" t="s">
        <v>172</v>
      </c>
      <c r="J276" s="25">
        <v>1993</v>
      </c>
      <c r="K276" s="55">
        <v>3616.66</v>
      </c>
      <c r="L276" s="38">
        <f t="shared" ca="1" si="14"/>
        <v>104168.48600010225</v>
      </c>
      <c r="M276" s="38">
        <f t="shared" ca="1" si="15"/>
        <v>106170.30400003423</v>
      </c>
      <c r="N276" s="39">
        <f t="shared" ca="1" si="16"/>
        <v>43.529824640014034</v>
      </c>
      <c r="P276" s="55">
        <v>3494</v>
      </c>
      <c r="Q276" s="55">
        <v>50552.700000083802</v>
      </c>
    </row>
    <row r="277" spans="8:17" x14ac:dyDescent="0.3">
      <c r="H277" s="45">
        <v>1</v>
      </c>
      <c r="I277" s="55" t="s">
        <v>173</v>
      </c>
      <c r="J277" s="25">
        <v>1993</v>
      </c>
      <c r="K277" s="55">
        <v>3623.7</v>
      </c>
      <c r="L277" s="38">
        <f t="shared" ca="1" si="14"/>
        <v>108172.12199996621</v>
      </c>
      <c r="M277" s="38">
        <f t="shared" ca="1" si="15"/>
        <v>115254.96309997502</v>
      </c>
      <c r="N277" s="39">
        <f t="shared" ca="1" si="16"/>
        <v>59.932580811987016</v>
      </c>
      <c r="P277" s="55">
        <v>3494.5</v>
      </c>
      <c r="Q277" s="55">
        <v>50705.469999923203</v>
      </c>
    </row>
    <row r="278" spans="8:17" x14ac:dyDescent="0.3">
      <c r="H278" s="45">
        <v>1</v>
      </c>
      <c r="I278" s="55" t="s">
        <v>164</v>
      </c>
      <c r="J278" s="25">
        <v>1993</v>
      </c>
      <c r="K278" s="55">
        <v>3646.67</v>
      </c>
      <c r="L278" s="38">
        <f t="shared" ca="1" si="14"/>
        <v>122337.80419998383</v>
      </c>
      <c r="M278" s="38">
        <f t="shared" ca="1" si="15"/>
        <v>128955.96009999653</v>
      </c>
      <c r="N278" s="39">
        <f t="shared" ca="1" si="16"/>
        <v>83.821374064997755</v>
      </c>
      <c r="P278" s="55">
        <v>3495</v>
      </c>
      <c r="Q278" s="55">
        <v>50858.250000117398</v>
      </c>
    </row>
    <row r="279" spans="8:17" x14ac:dyDescent="0.3">
      <c r="H279" s="45">
        <v>1</v>
      </c>
      <c r="I279" s="55" t="s">
        <v>174</v>
      </c>
      <c r="J279" s="25">
        <v>1993</v>
      </c>
      <c r="K279" s="55">
        <v>3666.34</v>
      </c>
      <c r="L279" s="38">
        <f t="shared" ca="1" si="14"/>
        <v>135574.11600000923</v>
      </c>
      <c r="M279" s="38">
        <f t="shared" ca="1" si="15"/>
        <v>136086.60900002997</v>
      </c>
      <c r="N279" s="39">
        <f t="shared" ca="1" si="16"/>
        <v>112.95188547002488</v>
      </c>
      <c r="P279" s="55">
        <v>3495.5</v>
      </c>
      <c r="Q279" s="55">
        <v>51011.019999956698</v>
      </c>
    </row>
    <row r="280" spans="8:17" x14ac:dyDescent="0.3">
      <c r="H280" s="45">
        <v>1</v>
      </c>
      <c r="I280" s="55" t="s">
        <v>175</v>
      </c>
      <c r="J280" s="25">
        <v>1993</v>
      </c>
      <c r="K280" s="55">
        <v>3667.73</v>
      </c>
      <c r="L280" s="38">
        <f t="shared" ca="1" si="14"/>
        <v>136599.10200005071</v>
      </c>
      <c r="M280" s="38">
        <f t="shared" ca="1" si="15"/>
        <v>135367.64400000032</v>
      </c>
      <c r="N280" s="39">
        <f t="shared" ca="1" si="16"/>
        <v>135.36764400000033</v>
      </c>
      <c r="P280" s="55">
        <v>3496</v>
      </c>
      <c r="Q280" s="55">
        <v>51163.7999999038</v>
      </c>
    </row>
    <row r="281" spans="8:17" x14ac:dyDescent="0.3">
      <c r="H281" s="45">
        <v>1</v>
      </c>
      <c r="I281" s="55" t="s">
        <v>176</v>
      </c>
      <c r="J281" s="25">
        <v>1993</v>
      </c>
      <c r="K281" s="55">
        <v>3664.39</v>
      </c>
      <c r="L281" s="38">
        <f t="shared" ca="1" si="14"/>
        <v>134136.18599994993</v>
      </c>
      <c r="M281" s="38">
        <f t="shared" ca="1" si="15"/>
        <v>133446.71699992195</v>
      </c>
      <c r="N281" s="39">
        <f t="shared" ca="1" si="16"/>
        <v>122.77097963992819</v>
      </c>
      <c r="P281" s="55">
        <v>3496.5</v>
      </c>
      <c r="Q281" s="55">
        <v>51316.569999990199</v>
      </c>
    </row>
    <row r="282" spans="8:17" x14ac:dyDescent="0.3">
      <c r="H282" s="45">
        <v>1</v>
      </c>
      <c r="I282" s="55" t="s">
        <v>177</v>
      </c>
      <c r="J282" s="25">
        <v>1993</v>
      </c>
      <c r="K282" s="55">
        <v>3662.52</v>
      </c>
      <c r="L282" s="38">
        <f t="shared" ca="1" si="14"/>
        <v>132757.24799989397</v>
      </c>
      <c r="M282" s="38">
        <f t="shared" ca="1" si="15"/>
        <v>132661.38599988981</v>
      </c>
      <c r="N282" s="39">
        <f t="shared" ca="1" si="16"/>
        <v>132.6613859998898</v>
      </c>
      <c r="P282" s="55">
        <v>3497</v>
      </c>
      <c r="Q282" s="55">
        <v>51469.349999937302</v>
      </c>
    </row>
    <row r="283" spans="8:17" x14ac:dyDescent="0.3">
      <c r="H283" s="45">
        <v>1</v>
      </c>
      <c r="I283" s="55" t="s">
        <v>178</v>
      </c>
      <c r="J283" s="25">
        <v>1993</v>
      </c>
      <c r="K283" s="55">
        <v>3662.26</v>
      </c>
      <c r="L283" s="38">
        <f t="shared" ca="1" si="14"/>
        <v>132565.52399988566</v>
      </c>
      <c r="M283" s="38">
        <f t="shared" ca="1" si="15"/>
        <v>132296.37299999082</v>
      </c>
      <c r="N283" s="39">
        <f t="shared" ca="1" si="16"/>
        <v>89.96153363999376</v>
      </c>
      <c r="P283" s="55">
        <v>3497.5</v>
      </c>
      <c r="Q283" s="55">
        <v>51622.120000023802</v>
      </c>
    </row>
    <row r="284" spans="8:17" x14ac:dyDescent="0.3">
      <c r="H284" s="45">
        <v>1</v>
      </c>
      <c r="I284" s="55" t="s">
        <v>179</v>
      </c>
      <c r="J284" s="25">
        <v>1993</v>
      </c>
      <c r="K284" s="55">
        <v>3661.53</v>
      </c>
      <c r="L284" s="38">
        <f t="shared" ca="1" si="14"/>
        <v>132027.22200009599</v>
      </c>
      <c r="M284" s="38">
        <f t="shared" ca="1" si="15"/>
        <v>131241.53320004093</v>
      </c>
      <c r="N284" s="39">
        <f t="shared" ca="1" si="16"/>
        <v>77.432504588024145</v>
      </c>
      <c r="P284" s="55">
        <v>3498</v>
      </c>
      <c r="Q284" s="55">
        <v>51774.899999970803</v>
      </c>
    </row>
    <row r="285" spans="8:17" x14ac:dyDescent="0.3">
      <c r="H285" s="45">
        <v>1</v>
      </c>
      <c r="I285" s="55" t="s">
        <v>180</v>
      </c>
      <c r="J285" s="25">
        <v>1993</v>
      </c>
      <c r="K285" s="55">
        <v>3659.31</v>
      </c>
      <c r="L285" s="38">
        <f t="shared" ca="1" si="14"/>
        <v>130455.84439998586</v>
      </c>
      <c r="M285" s="38">
        <f t="shared" ca="1" si="15"/>
        <v>129762.21519999462</v>
      </c>
      <c r="N285" s="39">
        <f t="shared" ca="1" si="16"/>
        <v>67.476351903997198</v>
      </c>
      <c r="P285" s="55">
        <v>3498.5</v>
      </c>
      <c r="Q285" s="55">
        <v>51927.670000057296</v>
      </c>
    </row>
    <row r="286" spans="8:17" x14ac:dyDescent="0.3">
      <c r="H286" s="45">
        <v>1</v>
      </c>
      <c r="I286" s="55" t="s">
        <v>170</v>
      </c>
      <c r="J286" s="25">
        <v>1994</v>
      </c>
      <c r="K286" s="55">
        <v>3657.15</v>
      </c>
      <c r="L286" s="38">
        <f t="shared" ca="1" si="14"/>
        <v>129068.58600000339</v>
      </c>
      <c r="M286" s="38">
        <f t="shared" ca="1" si="15"/>
        <v>128391.01279997011</v>
      </c>
      <c r="N286" s="39">
        <f t="shared" ca="1" si="16"/>
        <v>47.504674735988942</v>
      </c>
      <c r="P286" s="55">
        <v>3499</v>
      </c>
      <c r="Q286" s="55">
        <v>52080.450000004399</v>
      </c>
    </row>
    <row r="287" spans="8:17" x14ac:dyDescent="0.3">
      <c r="H287" s="45">
        <v>1</v>
      </c>
      <c r="I287" s="55" t="s">
        <v>171</v>
      </c>
      <c r="J287" s="25">
        <v>1994</v>
      </c>
      <c r="K287" s="55">
        <v>3655.04</v>
      </c>
      <c r="L287" s="38">
        <f t="shared" ca="1" si="14"/>
        <v>127713.43959993683</v>
      </c>
      <c r="M287" s="38">
        <f t="shared" ca="1" si="15"/>
        <v>127546.4523999216</v>
      </c>
      <c r="N287" s="39">
        <f t="shared" ca="1" si="16"/>
        <v>34.437542147978832</v>
      </c>
      <c r="P287" s="55">
        <v>3499.5</v>
      </c>
      <c r="Q287" s="55">
        <v>52233.220000090798</v>
      </c>
    </row>
    <row r="288" spans="8:17" x14ac:dyDescent="0.3">
      <c r="H288" s="45">
        <v>1</v>
      </c>
      <c r="I288" s="55" t="s">
        <v>172</v>
      </c>
      <c r="J288" s="25">
        <v>1994</v>
      </c>
      <c r="K288" s="55">
        <v>3654.52</v>
      </c>
      <c r="L288" s="38">
        <f t="shared" ca="1" si="14"/>
        <v>127379.46519990638</v>
      </c>
      <c r="M288" s="38">
        <f t="shared" ca="1" si="15"/>
        <v>127215.69379994995</v>
      </c>
      <c r="N288" s="39">
        <f t="shared" ca="1" si="16"/>
        <v>52.158434457979475</v>
      </c>
      <c r="P288" s="55">
        <v>3500</v>
      </c>
      <c r="Q288" s="55">
        <v>52386.0000000379</v>
      </c>
    </row>
    <row r="289" spans="8:17" x14ac:dyDescent="0.3">
      <c r="H289" s="45">
        <v>1</v>
      </c>
      <c r="I289" s="55" t="s">
        <v>173</v>
      </c>
      <c r="J289" s="25">
        <v>1994</v>
      </c>
      <c r="K289" s="55">
        <v>3654.01</v>
      </c>
      <c r="L289" s="38">
        <f t="shared" ca="1" si="14"/>
        <v>127051.92239999352</v>
      </c>
      <c r="M289" s="38">
        <f t="shared" ca="1" si="15"/>
        <v>129355.22220004466</v>
      </c>
      <c r="N289" s="39">
        <f t="shared" ca="1" si="16"/>
        <v>67.264715544023232</v>
      </c>
      <c r="P289" s="55">
        <v>3500.5</v>
      </c>
      <c r="Q289" s="55">
        <v>52563.2500000699</v>
      </c>
    </row>
    <row r="290" spans="8:17" x14ac:dyDescent="0.3">
      <c r="H290" s="45">
        <v>1</v>
      </c>
      <c r="I290" s="55" t="s">
        <v>164</v>
      </c>
      <c r="J290" s="25">
        <v>1994</v>
      </c>
      <c r="K290" s="55">
        <v>3661.03</v>
      </c>
      <c r="L290" s="38">
        <f t="shared" ca="1" si="14"/>
        <v>131658.52200009581</v>
      </c>
      <c r="M290" s="38">
        <f t="shared" ca="1" si="15"/>
        <v>133365.60300004226</v>
      </c>
      <c r="N290" s="39">
        <f t="shared" ca="1" si="16"/>
        <v>86.687641950027484</v>
      </c>
      <c r="P290" s="55">
        <v>3501</v>
      </c>
      <c r="Q290" s="55">
        <v>52740.5000001019</v>
      </c>
    </row>
    <row r="291" spans="8:17" x14ac:dyDescent="0.3">
      <c r="H291" s="45">
        <v>1</v>
      </c>
      <c r="I291" s="55" t="s">
        <v>174</v>
      </c>
      <c r="J291" s="25">
        <v>1994</v>
      </c>
      <c r="K291" s="55">
        <v>3665.66</v>
      </c>
      <c r="L291" s="38">
        <f t="shared" ca="1" si="14"/>
        <v>135072.68399998872</v>
      </c>
      <c r="M291" s="38">
        <f t="shared" ca="1" si="15"/>
        <v>133634.75399998901</v>
      </c>
      <c r="N291" s="39">
        <f t="shared" ca="1" si="16"/>
        <v>110.91684581999088</v>
      </c>
      <c r="P291" s="55">
        <v>3501.5</v>
      </c>
      <c r="Q291" s="55">
        <v>52917.749999886903</v>
      </c>
    </row>
    <row r="292" spans="8:17" x14ac:dyDescent="0.3">
      <c r="H292" s="45">
        <v>1</v>
      </c>
      <c r="I292" s="55" t="s">
        <v>175</v>
      </c>
      <c r="J292" s="25">
        <v>1994</v>
      </c>
      <c r="K292" s="55">
        <v>3661.76</v>
      </c>
      <c r="L292" s="38">
        <f t="shared" ca="1" si="14"/>
        <v>132196.82399998931</v>
      </c>
      <c r="M292" s="38">
        <f t="shared" ca="1" si="15"/>
        <v>130552.4240000078</v>
      </c>
      <c r="N292" s="39">
        <f t="shared" ca="1" si="16"/>
        <v>130.55242400000779</v>
      </c>
      <c r="P292" s="55">
        <v>3502</v>
      </c>
      <c r="Q292" s="55">
        <v>53094.999999918902</v>
      </c>
    </row>
    <row r="293" spans="8:17" x14ac:dyDescent="0.3">
      <c r="H293" s="45">
        <v>1</v>
      </c>
      <c r="I293" s="55" t="s">
        <v>176</v>
      </c>
      <c r="J293" s="25">
        <v>1994</v>
      </c>
      <c r="K293" s="55">
        <v>3656.9</v>
      </c>
      <c r="L293" s="38">
        <f t="shared" ca="1" si="14"/>
        <v>128908.02400002629</v>
      </c>
      <c r="M293" s="38">
        <f t="shared" ca="1" si="15"/>
        <v>128111.63239997346</v>
      </c>
      <c r="N293" s="39">
        <f t="shared" ca="1" si="16"/>
        <v>117.8627018079756</v>
      </c>
      <c r="P293" s="55">
        <v>3502.5</v>
      </c>
      <c r="Q293" s="55">
        <v>53272.249999950902</v>
      </c>
    </row>
    <row r="294" spans="8:17" x14ac:dyDescent="0.3">
      <c r="H294" s="45">
        <v>1</v>
      </c>
      <c r="I294" s="55" t="s">
        <v>177</v>
      </c>
      <c r="J294" s="25">
        <v>1994</v>
      </c>
      <c r="K294" s="55">
        <v>3654.42</v>
      </c>
      <c r="L294" s="38">
        <f t="shared" ca="1" si="14"/>
        <v>127315.24079992063</v>
      </c>
      <c r="M294" s="38">
        <f t="shared" ca="1" si="15"/>
        <v>127093.66529995296</v>
      </c>
      <c r="N294" s="39">
        <f t="shared" ca="1" si="16"/>
        <v>127.09366529995296</v>
      </c>
      <c r="P294" s="55">
        <v>3503</v>
      </c>
      <c r="Q294" s="55">
        <v>53449.499999982901</v>
      </c>
    </row>
    <row r="295" spans="8:17" x14ac:dyDescent="0.3">
      <c r="H295" s="45">
        <v>1</v>
      </c>
      <c r="I295" s="55" t="s">
        <v>178</v>
      </c>
      <c r="J295" s="25">
        <v>1994</v>
      </c>
      <c r="K295" s="55">
        <v>3653.73</v>
      </c>
      <c r="L295" s="38">
        <f t="shared" ca="1" si="14"/>
        <v>126872.08979998529</v>
      </c>
      <c r="M295" s="38">
        <f t="shared" ca="1" si="15"/>
        <v>126444.99290000042</v>
      </c>
      <c r="N295" s="39">
        <f t="shared" ca="1" si="16"/>
        <v>85.982595172000288</v>
      </c>
      <c r="P295" s="55">
        <v>3503.5</v>
      </c>
      <c r="Q295" s="55">
        <v>53626.750000015003</v>
      </c>
    </row>
    <row r="296" spans="8:17" x14ac:dyDescent="0.3">
      <c r="H296" s="45">
        <v>1</v>
      </c>
      <c r="I296" s="55" t="s">
        <v>179</v>
      </c>
      <c r="J296" s="25">
        <v>1994</v>
      </c>
      <c r="K296" s="55">
        <v>3652.4</v>
      </c>
      <c r="L296" s="38">
        <f t="shared" ca="1" si="14"/>
        <v>126017.89600001555</v>
      </c>
      <c r="M296" s="38">
        <f t="shared" ca="1" si="15"/>
        <v>125260.04280001973</v>
      </c>
      <c r="N296" s="39">
        <f t="shared" ca="1" si="16"/>
        <v>73.903425252011644</v>
      </c>
      <c r="P296" s="55">
        <v>3504</v>
      </c>
      <c r="Q296" s="55">
        <v>53804.000000047003</v>
      </c>
    </row>
    <row r="297" spans="8:17" x14ac:dyDescent="0.3">
      <c r="H297" s="45">
        <v>1</v>
      </c>
      <c r="I297" s="55" t="s">
        <v>180</v>
      </c>
      <c r="J297" s="25">
        <v>1994</v>
      </c>
      <c r="K297" s="55">
        <v>3650.04</v>
      </c>
      <c r="L297" s="38">
        <f t="shared" ca="1" si="14"/>
        <v>124502.18960002391</v>
      </c>
      <c r="M297" s="38">
        <f t="shared" ca="1" si="15"/>
        <v>123519.54720000946</v>
      </c>
      <c r="N297" s="39">
        <f t="shared" ca="1" si="16"/>
        <v>64.230164544004921</v>
      </c>
      <c r="P297" s="55">
        <v>3504.5</v>
      </c>
      <c r="Q297" s="55">
        <v>53981.250000079002</v>
      </c>
    </row>
    <row r="298" spans="8:17" x14ac:dyDescent="0.3">
      <c r="H298" s="45">
        <v>1</v>
      </c>
      <c r="I298" s="55" t="s">
        <v>170</v>
      </c>
      <c r="J298" s="25">
        <v>1995</v>
      </c>
      <c r="K298" s="55">
        <v>3646.98</v>
      </c>
      <c r="L298" s="38">
        <f t="shared" ca="1" si="14"/>
        <v>122536.90479999501</v>
      </c>
      <c r="M298" s="38">
        <f t="shared" ca="1" si="15"/>
        <v>121817.58360000234</v>
      </c>
      <c r="N298" s="39">
        <f t="shared" ca="1" si="16"/>
        <v>45.072505932000865</v>
      </c>
      <c r="P298" s="55">
        <v>3505</v>
      </c>
      <c r="Q298" s="55">
        <v>54158.500000111002</v>
      </c>
    </row>
    <row r="299" spans="8:17" x14ac:dyDescent="0.3">
      <c r="H299" s="45">
        <v>1</v>
      </c>
      <c r="I299" s="55" t="s">
        <v>171</v>
      </c>
      <c r="J299" s="25">
        <v>1995</v>
      </c>
      <c r="K299" s="55">
        <v>3644.74</v>
      </c>
      <c r="L299" s="38">
        <f t="shared" ca="1" si="14"/>
        <v>121098.26240000967</v>
      </c>
      <c r="M299" s="38">
        <f t="shared" ca="1" si="15"/>
        <v>121249.19139998336</v>
      </c>
      <c r="N299" s="39">
        <f t="shared" ca="1" si="16"/>
        <v>32.737281677995512</v>
      </c>
      <c r="P299" s="55">
        <v>3505.5</v>
      </c>
      <c r="Q299" s="55">
        <v>54335.749999895903</v>
      </c>
    </row>
    <row r="300" spans="8:17" x14ac:dyDescent="0.3">
      <c r="H300" s="45">
        <v>1</v>
      </c>
      <c r="I300" s="55" t="s">
        <v>172</v>
      </c>
      <c r="J300" s="25">
        <v>1995</v>
      </c>
      <c r="K300" s="55">
        <v>3645.21</v>
      </c>
      <c r="L300" s="38">
        <f t="shared" ca="1" si="14"/>
        <v>121400.12039995706</v>
      </c>
      <c r="M300" s="38">
        <f t="shared" ca="1" si="15"/>
        <v>121820.79279996781</v>
      </c>
      <c r="N300" s="39">
        <f t="shared" ca="1" si="16"/>
        <v>49.946525047986796</v>
      </c>
      <c r="P300" s="55">
        <v>3506</v>
      </c>
      <c r="Q300" s="55">
        <v>54512.999999927997</v>
      </c>
    </row>
    <row r="301" spans="8:17" x14ac:dyDescent="0.3">
      <c r="H301" s="45">
        <v>1</v>
      </c>
      <c r="I301" s="55" t="s">
        <v>173</v>
      </c>
      <c r="J301" s="25">
        <v>1995</v>
      </c>
      <c r="K301" s="55">
        <v>3646.52</v>
      </c>
      <c r="L301" s="38">
        <f t="shared" ca="1" si="14"/>
        <v>122241.46519997856</v>
      </c>
      <c r="M301" s="38">
        <f t="shared" ca="1" si="15"/>
        <v>126220.20589995384</v>
      </c>
      <c r="N301" s="39">
        <f t="shared" ca="1" si="16"/>
        <v>65.634507067975989</v>
      </c>
      <c r="P301" s="55">
        <v>3506.5</v>
      </c>
      <c r="Q301" s="55">
        <v>54690.249999959997</v>
      </c>
    </row>
    <row r="302" spans="8:17" x14ac:dyDescent="0.3">
      <c r="H302" s="45">
        <v>1</v>
      </c>
      <c r="I302" s="55" t="s">
        <v>164</v>
      </c>
      <c r="J302" s="25">
        <v>1995</v>
      </c>
      <c r="K302" s="55">
        <v>3658.91</v>
      </c>
      <c r="L302" s="38">
        <f t="shared" ca="1" si="14"/>
        <v>130198.94659992913</v>
      </c>
      <c r="M302" s="38">
        <f t="shared" ca="1" si="15"/>
        <v>138028.9308999721</v>
      </c>
      <c r="N302" s="39">
        <f t="shared" ca="1" si="16"/>
        <v>89.718805084981867</v>
      </c>
      <c r="P302" s="55">
        <v>3507</v>
      </c>
      <c r="Q302" s="55">
        <v>54867.499999991996</v>
      </c>
    </row>
    <row r="303" spans="8:17" x14ac:dyDescent="0.3">
      <c r="H303" s="45">
        <v>1</v>
      </c>
      <c r="I303" s="55" t="s">
        <v>174</v>
      </c>
      <c r="J303" s="25">
        <v>1995</v>
      </c>
      <c r="K303" s="55">
        <v>3680.28</v>
      </c>
      <c r="L303" s="38">
        <f t="shared" ca="1" si="14"/>
        <v>145858.91520001506</v>
      </c>
      <c r="M303" s="38">
        <f t="shared" ca="1" si="15"/>
        <v>150895.75129995076</v>
      </c>
      <c r="N303" s="39">
        <f t="shared" ca="1" si="16"/>
        <v>125.24347357895913</v>
      </c>
      <c r="P303" s="55">
        <v>3507.5</v>
      </c>
      <c r="Q303" s="55">
        <v>55044.750000024003</v>
      </c>
    </row>
    <row r="304" spans="8:17" x14ac:dyDescent="0.3">
      <c r="H304" s="45">
        <v>1</v>
      </c>
      <c r="I304" s="55" t="s">
        <v>175</v>
      </c>
      <c r="J304" s="25">
        <v>1995</v>
      </c>
      <c r="K304" s="55">
        <v>3693.59</v>
      </c>
      <c r="L304" s="38">
        <f t="shared" ca="1" si="14"/>
        <v>155932.58739988646</v>
      </c>
      <c r="M304" s="38">
        <f t="shared" ca="1" si="15"/>
        <v>155115.18929996341</v>
      </c>
      <c r="N304" s="39">
        <f t="shared" ca="1" si="16"/>
        <v>155.11518929996342</v>
      </c>
      <c r="P304" s="55">
        <v>3508</v>
      </c>
      <c r="Q304" s="55">
        <v>55222.000000056098</v>
      </c>
    </row>
    <row r="305" spans="8:17" x14ac:dyDescent="0.3">
      <c r="H305" s="45">
        <v>1</v>
      </c>
      <c r="I305" s="55" t="s">
        <v>176</v>
      </c>
      <c r="J305" s="25">
        <v>1995</v>
      </c>
      <c r="K305" s="55">
        <v>3691.43</v>
      </c>
      <c r="L305" s="38">
        <f t="shared" ca="1" si="14"/>
        <v>154297.79120004037</v>
      </c>
      <c r="M305" s="38">
        <f t="shared" ca="1" si="15"/>
        <v>152659.21259999298</v>
      </c>
      <c r="N305" s="39">
        <f t="shared" ca="1" si="16"/>
        <v>140.44647559199353</v>
      </c>
      <c r="P305" s="55">
        <v>3508.5</v>
      </c>
      <c r="Q305" s="55">
        <v>55399.250000088097</v>
      </c>
    </row>
    <row r="306" spans="8:17" x14ac:dyDescent="0.3">
      <c r="H306" s="45">
        <v>1</v>
      </c>
      <c r="I306" s="55" t="s">
        <v>177</v>
      </c>
      <c r="J306" s="25">
        <v>1995</v>
      </c>
      <c r="K306" s="55">
        <v>3687.1</v>
      </c>
      <c r="L306" s="38">
        <f t="shared" ca="1" si="14"/>
        <v>151020.6339999456</v>
      </c>
      <c r="M306" s="38">
        <f t="shared" ca="1" si="15"/>
        <v>150067.00139999506</v>
      </c>
      <c r="N306" s="39">
        <f t="shared" ca="1" si="16"/>
        <v>150.06700139999506</v>
      </c>
      <c r="P306" s="55">
        <v>3509</v>
      </c>
      <c r="Q306" s="55">
        <v>55576.500000120097</v>
      </c>
    </row>
    <row r="307" spans="8:17" x14ac:dyDescent="0.3">
      <c r="H307" s="45">
        <v>1</v>
      </c>
      <c r="I307" s="55" t="s">
        <v>178</v>
      </c>
      <c r="J307" s="25">
        <v>1995</v>
      </c>
      <c r="K307" s="55">
        <v>3684.58</v>
      </c>
      <c r="L307" s="38">
        <f t="shared" ca="1" si="14"/>
        <v>149113.36880004453</v>
      </c>
      <c r="M307" s="38">
        <f t="shared" ca="1" si="15"/>
        <v>148470.04779999866</v>
      </c>
      <c r="N307" s="39">
        <f t="shared" ca="1" si="16"/>
        <v>100.95963250399909</v>
      </c>
      <c r="P307" s="55">
        <v>3509.5</v>
      </c>
      <c r="Q307" s="55">
        <v>55753.749999904998</v>
      </c>
    </row>
    <row r="308" spans="8:17" x14ac:dyDescent="0.3">
      <c r="H308" s="45">
        <v>1</v>
      </c>
      <c r="I308" s="55" t="s">
        <v>179</v>
      </c>
      <c r="J308" s="25">
        <v>1995</v>
      </c>
      <c r="K308" s="55">
        <v>3682.88</v>
      </c>
      <c r="L308" s="38">
        <f t="shared" ca="1" si="14"/>
        <v>147826.7267999528</v>
      </c>
      <c r="M308" s="38">
        <f t="shared" ca="1" si="15"/>
        <v>147085.01400002581</v>
      </c>
      <c r="N308" s="39">
        <f t="shared" ca="1" si="16"/>
        <v>86.780158260015213</v>
      </c>
      <c r="P308" s="55">
        <v>3510</v>
      </c>
      <c r="Q308" s="55">
        <v>55930.999999937099</v>
      </c>
    </row>
    <row r="309" spans="8:17" x14ac:dyDescent="0.3">
      <c r="H309" s="45">
        <v>1</v>
      </c>
      <c r="I309" s="55" t="s">
        <v>180</v>
      </c>
      <c r="J309" s="25">
        <v>1995</v>
      </c>
      <c r="K309" s="55">
        <v>3680.92</v>
      </c>
      <c r="L309" s="38">
        <f t="shared" ca="1" si="14"/>
        <v>146343.30120009882</v>
      </c>
      <c r="M309" s="38">
        <f t="shared" ca="1" si="15"/>
        <v>145202.44560010429</v>
      </c>
      <c r="N309" s="39">
        <f t="shared" ca="1" si="16"/>
        <v>75.505271712054238</v>
      </c>
      <c r="P309" s="55">
        <v>3510.5</v>
      </c>
      <c r="Q309" s="55">
        <v>56108.249999969099</v>
      </c>
    </row>
    <row r="310" spans="8:17" x14ac:dyDescent="0.3">
      <c r="H310" s="45">
        <v>1</v>
      </c>
      <c r="I310" s="55" t="s">
        <v>170</v>
      </c>
      <c r="J310" s="25">
        <v>1996</v>
      </c>
      <c r="K310" s="55">
        <v>3677.85</v>
      </c>
      <c r="L310" s="38">
        <f t="shared" ca="1" si="14"/>
        <v>144061.59000010975</v>
      </c>
      <c r="M310" s="38">
        <f t="shared" ca="1" si="15"/>
        <v>143408.99100008304</v>
      </c>
      <c r="N310" s="39">
        <f t="shared" ca="1" si="16"/>
        <v>53.061326670030731</v>
      </c>
      <c r="P310" s="55">
        <v>3511</v>
      </c>
      <c r="Q310" s="55">
        <v>56285.500000001099</v>
      </c>
    </row>
    <row r="311" spans="8:17" x14ac:dyDescent="0.3">
      <c r="H311" s="45">
        <v>1</v>
      </c>
      <c r="I311" s="55" t="s">
        <v>171</v>
      </c>
      <c r="J311" s="25">
        <v>1996</v>
      </c>
      <c r="K311" s="55">
        <v>3676.08</v>
      </c>
      <c r="L311" s="38">
        <f t="shared" ca="1" si="14"/>
        <v>142756.39200005634</v>
      </c>
      <c r="M311" s="38">
        <f t="shared" ca="1" si="15"/>
        <v>141524.93400000548</v>
      </c>
      <c r="N311" s="39">
        <f t="shared" ca="1" si="16"/>
        <v>38.211732180001484</v>
      </c>
      <c r="P311" s="55">
        <v>3511.5</v>
      </c>
      <c r="Q311" s="55">
        <v>56462.750000033098</v>
      </c>
    </row>
    <row r="312" spans="8:17" x14ac:dyDescent="0.3">
      <c r="H312" s="45">
        <v>1</v>
      </c>
      <c r="I312" s="55" t="s">
        <v>172</v>
      </c>
      <c r="J312" s="25">
        <v>1996</v>
      </c>
      <c r="K312" s="55">
        <v>3672.74</v>
      </c>
      <c r="L312" s="38">
        <f t="shared" ca="1" si="14"/>
        <v>140293.47599995462</v>
      </c>
      <c r="M312" s="38">
        <f t="shared" ca="1" si="15"/>
        <v>140204.98799995123</v>
      </c>
      <c r="N312" s="39">
        <f t="shared" ca="1" si="16"/>
        <v>57.48404507998</v>
      </c>
      <c r="P312" s="55">
        <v>3512</v>
      </c>
      <c r="Q312" s="55">
        <v>56640.0000000652</v>
      </c>
    </row>
    <row r="313" spans="8:17" x14ac:dyDescent="0.3">
      <c r="H313" s="45">
        <v>1</v>
      </c>
      <c r="I313" s="55" t="s">
        <v>173</v>
      </c>
      <c r="J313" s="25">
        <v>1996</v>
      </c>
      <c r="K313" s="55">
        <v>3672.5</v>
      </c>
      <c r="L313" s="38">
        <f t="shared" ca="1" si="14"/>
        <v>140116.49999994785</v>
      </c>
      <c r="M313" s="38">
        <f t="shared" ca="1" si="15"/>
        <v>143222.33200002299</v>
      </c>
      <c r="N313" s="39">
        <f t="shared" ca="1" si="16"/>
        <v>74.47561264001196</v>
      </c>
      <c r="P313" s="55">
        <v>3512.5</v>
      </c>
      <c r="Q313" s="55">
        <v>56817.2500000972</v>
      </c>
    </row>
    <row r="314" spans="8:17" x14ac:dyDescent="0.3">
      <c r="H314" s="45">
        <v>1</v>
      </c>
      <c r="I314" s="55" t="s">
        <v>164</v>
      </c>
      <c r="J314" s="25">
        <v>1996</v>
      </c>
      <c r="K314" s="55">
        <v>3680.9</v>
      </c>
      <c r="L314" s="38">
        <f t="shared" ca="1" si="14"/>
        <v>146328.16400009813</v>
      </c>
      <c r="M314" s="38">
        <f t="shared" ca="1" si="15"/>
        <v>148920.37450008909</v>
      </c>
      <c r="N314" s="39">
        <f t="shared" ca="1" si="16"/>
        <v>96.798243425057905</v>
      </c>
      <c r="P314" s="55">
        <v>3513</v>
      </c>
      <c r="Q314" s="55">
        <v>56994.4999998821</v>
      </c>
    </row>
    <row r="315" spans="8:17" x14ac:dyDescent="0.3">
      <c r="H315" s="45">
        <v>1</v>
      </c>
      <c r="I315" s="55" t="s">
        <v>174</v>
      </c>
      <c r="J315" s="25">
        <v>1996</v>
      </c>
      <c r="K315" s="55">
        <v>3687.75</v>
      </c>
      <c r="L315" s="38">
        <f t="shared" ca="1" si="14"/>
        <v>151512.58500008006</v>
      </c>
      <c r="M315" s="38">
        <f t="shared" ca="1" si="15"/>
        <v>151035.76829998894</v>
      </c>
      <c r="N315" s="39">
        <f t="shared" ca="1" si="16"/>
        <v>125.35968768899082</v>
      </c>
      <c r="P315" s="55">
        <v>3513.5</v>
      </c>
      <c r="Q315" s="55">
        <v>57171.7499999141</v>
      </c>
    </row>
    <row r="316" spans="8:17" x14ac:dyDescent="0.3">
      <c r="H316" s="45">
        <v>1</v>
      </c>
      <c r="I316" s="55" t="s">
        <v>175</v>
      </c>
      <c r="J316" s="25">
        <v>1996</v>
      </c>
      <c r="K316" s="55">
        <v>3686.49</v>
      </c>
      <c r="L316" s="38">
        <f t="shared" ca="1" si="14"/>
        <v>150558.95159989782</v>
      </c>
      <c r="M316" s="38">
        <f t="shared" ca="1" si="15"/>
        <v>148935.50979994563</v>
      </c>
      <c r="N316" s="39">
        <f t="shared" ca="1" si="16"/>
        <v>148.93550979994563</v>
      </c>
      <c r="P316" s="55">
        <v>3514</v>
      </c>
      <c r="Q316" s="55">
        <v>57348.999999946202</v>
      </c>
    </row>
    <row r="317" spans="8:17" x14ac:dyDescent="0.3">
      <c r="H317" s="45">
        <v>1</v>
      </c>
      <c r="I317" s="55" t="s">
        <v>176</v>
      </c>
      <c r="J317" s="25">
        <v>1996</v>
      </c>
      <c r="K317" s="55">
        <v>3682.2</v>
      </c>
      <c r="L317" s="38">
        <f t="shared" ca="1" si="14"/>
        <v>147312.06799999345</v>
      </c>
      <c r="M317" s="38">
        <f t="shared" ca="1" si="15"/>
        <v>146217.75699994969</v>
      </c>
      <c r="N317" s="39">
        <f t="shared" ca="1" si="16"/>
        <v>134.52033643995372</v>
      </c>
      <c r="P317" s="55">
        <v>3514.5</v>
      </c>
      <c r="Q317" s="55">
        <v>57526.249999978201</v>
      </c>
    </row>
    <row r="318" spans="8:17" x14ac:dyDescent="0.3">
      <c r="H318" s="45">
        <v>1</v>
      </c>
      <c r="I318" s="55" t="s">
        <v>177</v>
      </c>
      <c r="J318" s="25">
        <v>1996</v>
      </c>
      <c r="K318" s="55">
        <v>3679.29</v>
      </c>
      <c r="L318" s="38">
        <f t="shared" ca="1" si="14"/>
        <v>145123.44599990593</v>
      </c>
      <c r="M318" s="38">
        <f t="shared" ca="1" si="15"/>
        <v>144647.82300000987</v>
      </c>
      <c r="N318" s="39">
        <f t="shared" ca="1" si="16"/>
        <v>144.64782300000988</v>
      </c>
      <c r="P318" s="55">
        <v>3515</v>
      </c>
      <c r="Q318" s="55">
        <v>57703.500000010201</v>
      </c>
    </row>
    <row r="319" spans="8:17" x14ac:dyDescent="0.3">
      <c r="H319" s="45">
        <v>1</v>
      </c>
      <c r="I319" s="55" t="s">
        <v>178</v>
      </c>
      <c r="J319" s="25">
        <v>1996</v>
      </c>
      <c r="K319" s="55">
        <v>3678</v>
      </c>
      <c r="L319" s="38">
        <f t="shared" ca="1" si="14"/>
        <v>144172.20000011381</v>
      </c>
      <c r="M319" s="38">
        <f t="shared" ca="1" si="15"/>
        <v>143984.16300010635</v>
      </c>
      <c r="N319" s="39">
        <f t="shared" ca="1" si="16"/>
        <v>97.909230840072325</v>
      </c>
      <c r="P319" s="55">
        <v>3515.5</v>
      </c>
      <c r="Q319" s="55">
        <v>57880.750000042201</v>
      </c>
    </row>
    <row r="320" spans="8:17" x14ac:dyDescent="0.3">
      <c r="H320" s="45">
        <v>1</v>
      </c>
      <c r="I320" s="55" t="s">
        <v>179</v>
      </c>
      <c r="J320" s="25">
        <v>1996</v>
      </c>
      <c r="K320" s="55">
        <v>3677.49</v>
      </c>
      <c r="L320" s="38">
        <f t="shared" ca="1" si="14"/>
        <v>143796.12600009888</v>
      </c>
      <c r="M320" s="38">
        <f t="shared" ca="1" si="15"/>
        <v>142771.14000005694</v>
      </c>
      <c r="N320" s="39">
        <f t="shared" ca="1" si="16"/>
        <v>84.234972600033601</v>
      </c>
      <c r="P320" s="55">
        <v>3516</v>
      </c>
      <c r="Q320" s="55">
        <v>58058.0000000742</v>
      </c>
    </row>
    <row r="321" spans="8:17" x14ac:dyDescent="0.3">
      <c r="H321" s="45">
        <v>1</v>
      </c>
      <c r="I321" s="55" t="s">
        <v>180</v>
      </c>
      <c r="J321" s="25">
        <v>1996</v>
      </c>
      <c r="K321" s="55">
        <v>3674.71</v>
      </c>
      <c r="L321" s="38">
        <f t="shared" ca="1" si="14"/>
        <v>141746.154000015</v>
      </c>
      <c r="M321" s="38">
        <f t="shared" ca="1" si="15"/>
        <v>140415.14699996053</v>
      </c>
      <c r="N321" s="39">
        <f t="shared" ca="1" si="16"/>
        <v>73.015876439979479</v>
      </c>
      <c r="P321" s="55">
        <v>3516.5</v>
      </c>
      <c r="Q321" s="55">
        <v>58235.250000106302</v>
      </c>
    </row>
    <row r="322" spans="8:17" x14ac:dyDescent="0.3">
      <c r="H322" s="45">
        <v>1</v>
      </c>
      <c r="I322" s="55" t="s">
        <v>170</v>
      </c>
      <c r="J322" s="25">
        <v>1997</v>
      </c>
      <c r="K322" s="55">
        <v>3671.1</v>
      </c>
      <c r="L322" s="38">
        <f t="shared" ca="1" si="14"/>
        <v>139084.13999990607</v>
      </c>
      <c r="M322" s="38">
        <f t="shared" ca="1" si="15"/>
        <v>137284.88399995584</v>
      </c>
      <c r="N322" s="39">
        <f t="shared" ca="1" si="16"/>
        <v>50.795407079983661</v>
      </c>
      <c r="P322" s="55">
        <v>3517</v>
      </c>
      <c r="Q322" s="55">
        <v>58412.499999891203</v>
      </c>
    </row>
    <row r="323" spans="8:17" x14ac:dyDescent="0.3">
      <c r="H323" s="45">
        <v>1</v>
      </c>
      <c r="I323" s="55" t="s">
        <v>171</v>
      </c>
      <c r="J323" s="25">
        <v>1997</v>
      </c>
      <c r="K323" s="55">
        <v>3666.22</v>
      </c>
      <c r="L323" s="38">
        <f t="shared" ca="1" si="14"/>
        <v>135485.62800000561</v>
      </c>
      <c r="M323" s="38">
        <f t="shared" ca="1" si="15"/>
        <v>134379.52799996012</v>
      </c>
      <c r="N323" s="39">
        <f t="shared" ca="1" si="16"/>
        <v>36.28247255998923</v>
      </c>
      <c r="P323" s="55">
        <v>3517.5</v>
      </c>
      <c r="Q323" s="55">
        <v>58589.749999923202</v>
      </c>
    </row>
    <row r="324" spans="8:17" x14ac:dyDescent="0.3">
      <c r="H324" s="45">
        <v>1</v>
      </c>
      <c r="I324" s="55" t="s">
        <v>172</v>
      </c>
      <c r="J324" s="25">
        <v>1997</v>
      </c>
      <c r="K324" s="55">
        <v>3663.22</v>
      </c>
      <c r="L324" s="38">
        <f t="shared" ca="1" si="14"/>
        <v>133273.42799991462</v>
      </c>
      <c r="M324" s="38">
        <f t="shared" ca="1" si="15"/>
        <v>133796.98199993582</v>
      </c>
      <c r="N324" s="39">
        <f t="shared" ca="1" si="16"/>
        <v>54.856762619973686</v>
      </c>
      <c r="P324" s="55">
        <v>3518</v>
      </c>
      <c r="Q324" s="55">
        <v>58766.999999955202</v>
      </c>
    </row>
    <row r="325" spans="8:17" x14ac:dyDescent="0.3">
      <c r="H325" s="45">
        <v>1</v>
      </c>
      <c r="I325" s="55" t="s">
        <v>173</v>
      </c>
      <c r="J325" s="25">
        <v>1997</v>
      </c>
      <c r="K325" s="55">
        <v>3664.64</v>
      </c>
      <c r="L325" s="38">
        <f t="shared" ca="1" si="14"/>
        <v>134320.53599995701</v>
      </c>
      <c r="M325" s="38">
        <f t="shared" ca="1" si="15"/>
        <v>139556.07599992491</v>
      </c>
      <c r="N325" s="39">
        <f t="shared" ca="1" si="16"/>
        <v>72.569159519960962</v>
      </c>
      <c r="P325" s="55">
        <v>3518.5</v>
      </c>
      <c r="Q325" s="55">
        <v>58944.249999987303</v>
      </c>
    </row>
    <row r="326" spans="8:17" x14ac:dyDescent="0.3">
      <c r="H326" s="45">
        <v>1</v>
      </c>
      <c r="I326" s="55" t="s">
        <v>164</v>
      </c>
      <c r="J326" s="25">
        <v>1997</v>
      </c>
      <c r="K326" s="55">
        <v>3678.84</v>
      </c>
      <c r="L326" s="38">
        <f t="shared" ca="1" si="14"/>
        <v>144791.61599989282</v>
      </c>
      <c r="M326" s="38">
        <f t="shared" ca="1" si="15"/>
        <v>150547.53159990953</v>
      </c>
      <c r="N326" s="39">
        <f t="shared" ca="1" si="16"/>
        <v>97.855895539941187</v>
      </c>
      <c r="P326" s="55">
        <v>3519</v>
      </c>
      <c r="Q326" s="55">
        <v>59121.500000019303</v>
      </c>
    </row>
    <row r="327" spans="8:17" x14ac:dyDescent="0.3">
      <c r="H327" s="45">
        <v>1</v>
      </c>
      <c r="I327" s="55" t="s">
        <v>174</v>
      </c>
      <c r="J327" s="25">
        <v>1997</v>
      </c>
      <c r="K327" s="55">
        <v>3694.08</v>
      </c>
      <c r="L327" s="38">
        <f t="shared" ca="1" si="14"/>
        <v>156303.44719992625</v>
      </c>
      <c r="M327" s="38">
        <f t="shared" ca="1" si="15"/>
        <v>156083.95859990455</v>
      </c>
      <c r="N327" s="39">
        <f t="shared" ca="1" si="16"/>
        <v>129.54968563792079</v>
      </c>
      <c r="P327" s="55">
        <v>3519.5</v>
      </c>
      <c r="Q327" s="55">
        <v>59298.750000051303</v>
      </c>
    </row>
    <row r="328" spans="8:17" x14ac:dyDescent="0.3">
      <c r="H328" s="45">
        <v>1</v>
      </c>
      <c r="I328" s="55" t="s">
        <v>175</v>
      </c>
      <c r="J328" s="25">
        <v>1997</v>
      </c>
      <c r="K328" s="55">
        <v>3693.5</v>
      </c>
      <c r="L328" s="38">
        <f t="shared" ca="1" si="14"/>
        <v>155864.46999988286</v>
      </c>
      <c r="M328" s="38">
        <f t="shared" ca="1" si="15"/>
        <v>154884.35129999905</v>
      </c>
      <c r="N328" s="39">
        <f t="shared" ca="1" si="16"/>
        <v>154.88435129999905</v>
      </c>
      <c r="P328" s="55">
        <v>3520</v>
      </c>
      <c r="Q328" s="55">
        <v>59476.000000083302</v>
      </c>
    </row>
    <row r="329" spans="8:17" x14ac:dyDescent="0.3">
      <c r="H329" s="45">
        <v>1</v>
      </c>
      <c r="I329" s="55" t="s">
        <v>176</v>
      </c>
      <c r="J329" s="25">
        <v>1997</v>
      </c>
      <c r="K329" s="55">
        <v>3690.91</v>
      </c>
      <c r="L329" s="38">
        <f t="shared" ca="1" si="14"/>
        <v>153904.23260011524</v>
      </c>
      <c r="M329" s="38">
        <f t="shared" ca="1" si="15"/>
        <v>153680.9607000798</v>
      </c>
      <c r="N329" s="39">
        <f t="shared" ca="1" si="16"/>
        <v>141.38648384407344</v>
      </c>
      <c r="P329" s="55">
        <v>3520.5</v>
      </c>
      <c r="Q329" s="55">
        <v>59669.249999927997</v>
      </c>
    </row>
    <row r="330" spans="8:17" x14ac:dyDescent="0.3">
      <c r="H330" s="45">
        <v>1</v>
      </c>
      <c r="I330" s="55" t="s">
        <v>177</v>
      </c>
      <c r="J330" s="25">
        <v>1997</v>
      </c>
      <c r="K330" s="55">
        <v>3690.32</v>
      </c>
      <c r="L330" s="38">
        <f t="shared" ref="L330:L393" ca="1" si="17">FORECAST(K330,OFFSET($Q$28:$Q$712,MATCH(K330,$P$28:$P$712,1)-1,0,2), OFFSET($P$28:$P$712,MATCH(K330,$P$28:$P$712,1)-1,0,2))</f>
        <v>153457.68880004436</v>
      </c>
      <c r="M330" s="38">
        <f t="shared" ca="1" si="15"/>
        <v>152844.64040002483</v>
      </c>
      <c r="N330" s="39">
        <f t="shared" ca="1" si="16"/>
        <v>152.84464040002484</v>
      </c>
      <c r="P330" s="55">
        <v>3521</v>
      </c>
      <c r="Q330" s="55">
        <v>59862.500000019703</v>
      </c>
    </row>
    <row r="331" spans="8:17" x14ac:dyDescent="0.3">
      <c r="H331" s="45">
        <v>1</v>
      </c>
      <c r="I331" s="55" t="s">
        <v>178</v>
      </c>
      <c r="J331" s="25">
        <v>1997</v>
      </c>
      <c r="K331" s="55">
        <v>3688.7</v>
      </c>
      <c r="L331" s="38">
        <f t="shared" ca="1" si="17"/>
        <v>152231.5920000053</v>
      </c>
      <c r="M331" s="38">
        <f t="shared" ref="M331:M394" ca="1" si="18">(L331+L332)/2</f>
        <v>151153.08149999334</v>
      </c>
      <c r="N331" s="39">
        <f t="shared" ref="N331:N394" ca="1" si="19">VLOOKUP(I331,$P$10:$Q$21,2,FALSE)*M331/1000</f>
        <v>102.78409541999547</v>
      </c>
      <c r="P331" s="55">
        <v>3521.5</v>
      </c>
      <c r="Q331" s="55">
        <v>60055.750000111402</v>
      </c>
    </row>
    <row r="332" spans="8:17" x14ac:dyDescent="0.3">
      <c r="H332" s="45">
        <v>1</v>
      </c>
      <c r="I332" s="55" t="s">
        <v>179</v>
      </c>
      <c r="J332" s="25">
        <v>1997</v>
      </c>
      <c r="K332" s="55">
        <v>3685.85</v>
      </c>
      <c r="L332" s="38">
        <f t="shared" ca="1" si="17"/>
        <v>150074.57099998137</v>
      </c>
      <c r="M332" s="38">
        <f t="shared" ca="1" si="18"/>
        <v>148731.16149997851</v>
      </c>
      <c r="N332" s="39">
        <f t="shared" ca="1" si="19"/>
        <v>87.751385284987322</v>
      </c>
      <c r="P332" s="55">
        <v>3522</v>
      </c>
      <c r="Q332" s="55">
        <v>60248.999999956002</v>
      </c>
    </row>
    <row r="333" spans="8:17" x14ac:dyDescent="0.3">
      <c r="H333" s="45">
        <v>1</v>
      </c>
      <c r="I333" s="55" t="s">
        <v>180</v>
      </c>
      <c r="J333" s="25">
        <v>1997</v>
      </c>
      <c r="K333" s="55">
        <v>3682.3</v>
      </c>
      <c r="L333" s="38">
        <f t="shared" ca="1" si="17"/>
        <v>147387.75199997565</v>
      </c>
      <c r="M333" s="38">
        <f t="shared" ca="1" si="18"/>
        <v>146122.86699993536</v>
      </c>
      <c r="N333" s="39">
        <f t="shared" ca="1" si="19"/>
        <v>75.983890839966392</v>
      </c>
      <c r="P333" s="55">
        <v>3522.5</v>
      </c>
      <c r="Q333" s="55">
        <v>60442.250000047803</v>
      </c>
    </row>
    <row r="334" spans="8:17" x14ac:dyDescent="0.3">
      <c r="H334" s="45">
        <v>1</v>
      </c>
      <c r="I334" s="55" t="s">
        <v>170</v>
      </c>
      <c r="J334" s="25">
        <v>1998</v>
      </c>
      <c r="K334" s="55">
        <v>3678.93</v>
      </c>
      <c r="L334" s="38">
        <f t="shared" ca="1" si="17"/>
        <v>144857.98199989507</v>
      </c>
      <c r="M334" s="38">
        <f t="shared" ca="1" si="18"/>
        <v>143644.95899996883</v>
      </c>
      <c r="N334" s="39">
        <f t="shared" ca="1" si="19"/>
        <v>53.148634829988467</v>
      </c>
      <c r="P334" s="55">
        <v>3523</v>
      </c>
      <c r="Q334" s="55">
        <v>60635.499999892403</v>
      </c>
    </row>
    <row r="335" spans="8:17" x14ac:dyDescent="0.3">
      <c r="H335" s="45">
        <v>1</v>
      </c>
      <c r="I335" s="55" t="s">
        <v>171</v>
      </c>
      <c r="J335" s="25">
        <v>1998</v>
      </c>
      <c r="K335" s="55">
        <v>3675.64</v>
      </c>
      <c r="L335" s="38">
        <f t="shared" ca="1" si="17"/>
        <v>142431.93600004259</v>
      </c>
      <c r="M335" s="38">
        <f t="shared" ca="1" si="18"/>
        <v>141502.81200000434</v>
      </c>
      <c r="N335" s="39">
        <f t="shared" ca="1" si="19"/>
        <v>38.205759240001179</v>
      </c>
      <c r="P335" s="55">
        <v>3523.5</v>
      </c>
      <c r="Q335" s="55">
        <v>60828.749999984102</v>
      </c>
    </row>
    <row r="336" spans="8:17" x14ac:dyDescent="0.3">
      <c r="H336" s="45">
        <v>1</v>
      </c>
      <c r="I336" s="55" t="s">
        <v>172</v>
      </c>
      <c r="J336" s="25">
        <v>1998</v>
      </c>
      <c r="K336" s="55">
        <v>3673.12</v>
      </c>
      <c r="L336" s="38">
        <f t="shared" ca="1" si="17"/>
        <v>140573.68799996609</v>
      </c>
      <c r="M336" s="38">
        <f t="shared" ca="1" si="18"/>
        <v>141801.4590000168</v>
      </c>
      <c r="N336" s="39">
        <f t="shared" ca="1" si="19"/>
        <v>58.138598190006881</v>
      </c>
      <c r="P336" s="55">
        <v>3524</v>
      </c>
      <c r="Q336" s="55">
        <v>61022.000000075801</v>
      </c>
    </row>
    <row r="337" spans="8:17" x14ac:dyDescent="0.3">
      <c r="H337" s="45">
        <v>1</v>
      </c>
      <c r="I337" s="55" t="s">
        <v>173</v>
      </c>
      <c r="J337" s="25">
        <v>1998</v>
      </c>
      <c r="K337" s="55">
        <v>3676.45</v>
      </c>
      <c r="L337" s="38">
        <f t="shared" ca="1" si="17"/>
        <v>143029.2300000675</v>
      </c>
      <c r="M337" s="38">
        <f t="shared" ca="1" si="18"/>
        <v>147857.46600001492</v>
      </c>
      <c r="N337" s="39">
        <f t="shared" ca="1" si="19"/>
        <v>76.885882320007767</v>
      </c>
      <c r="P337" s="55">
        <v>3524.5</v>
      </c>
      <c r="Q337" s="55">
        <v>61215.249999920401</v>
      </c>
    </row>
    <row r="338" spans="8:17" x14ac:dyDescent="0.3">
      <c r="H338" s="45">
        <v>1</v>
      </c>
      <c r="I338" s="55" t="s">
        <v>164</v>
      </c>
      <c r="J338" s="25">
        <v>1998</v>
      </c>
      <c r="K338" s="55">
        <v>3689.3</v>
      </c>
      <c r="L338" s="38">
        <f t="shared" ca="1" si="17"/>
        <v>152685.70199996233</v>
      </c>
      <c r="M338" s="38">
        <f t="shared" ca="1" si="18"/>
        <v>155323.3243999586</v>
      </c>
      <c r="N338" s="39">
        <f t="shared" ca="1" si="19"/>
        <v>100.9601608599731</v>
      </c>
      <c r="P338" s="55">
        <v>3525</v>
      </c>
      <c r="Q338" s="55">
        <v>61408.500000012202</v>
      </c>
    </row>
    <row r="339" spans="8:17" x14ac:dyDescent="0.3">
      <c r="H339" s="45">
        <v>1</v>
      </c>
      <c r="I339" s="55" t="s">
        <v>174</v>
      </c>
      <c r="J339" s="25">
        <v>1998</v>
      </c>
      <c r="K339" s="55">
        <v>3696.27</v>
      </c>
      <c r="L339" s="38">
        <f t="shared" ca="1" si="17"/>
        <v>157960.94679995487</v>
      </c>
      <c r="M339" s="38">
        <f t="shared" ca="1" si="18"/>
        <v>157571.16919999314</v>
      </c>
      <c r="N339" s="39">
        <f t="shared" ca="1" si="19"/>
        <v>130.78407043599429</v>
      </c>
      <c r="P339" s="55">
        <v>3525.5</v>
      </c>
      <c r="Q339" s="55">
        <v>61601.750000103901</v>
      </c>
    </row>
    <row r="340" spans="8:17" x14ac:dyDescent="0.3">
      <c r="H340" s="45">
        <v>1</v>
      </c>
      <c r="I340" s="55" t="s">
        <v>175</v>
      </c>
      <c r="J340" s="25">
        <v>1998</v>
      </c>
      <c r="K340" s="55">
        <v>3695.24</v>
      </c>
      <c r="L340" s="38">
        <f t="shared" ca="1" si="17"/>
        <v>157181.39160003141</v>
      </c>
      <c r="M340" s="38">
        <f t="shared" ca="1" si="18"/>
        <v>155478.47900007037</v>
      </c>
      <c r="N340" s="39">
        <f t="shared" ca="1" si="19"/>
        <v>155.47847900007037</v>
      </c>
      <c r="P340" s="55">
        <v>3526</v>
      </c>
      <c r="Q340" s="55">
        <v>61794.999999948501</v>
      </c>
    </row>
    <row r="341" spans="8:17" x14ac:dyDescent="0.3">
      <c r="H341" s="45">
        <v>1</v>
      </c>
      <c r="I341" s="55" t="s">
        <v>176</v>
      </c>
      <c r="J341" s="25">
        <v>1998</v>
      </c>
      <c r="K341" s="55">
        <v>3690.74</v>
      </c>
      <c r="L341" s="38">
        <f t="shared" ca="1" si="17"/>
        <v>153775.56640010932</v>
      </c>
      <c r="M341" s="38">
        <f t="shared" ca="1" si="18"/>
        <v>152628.93850009399</v>
      </c>
      <c r="N341" s="39">
        <f t="shared" ca="1" si="19"/>
        <v>140.41862342008648</v>
      </c>
      <c r="P341" s="55">
        <v>3526.5</v>
      </c>
      <c r="Q341" s="55">
        <v>61988.2500000402</v>
      </c>
    </row>
    <row r="342" spans="8:17" x14ac:dyDescent="0.3">
      <c r="H342" s="45">
        <v>1</v>
      </c>
      <c r="I342" s="55" t="s">
        <v>177</v>
      </c>
      <c r="J342" s="25">
        <v>1998</v>
      </c>
      <c r="K342" s="55">
        <v>3687.71</v>
      </c>
      <c r="L342" s="38">
        <f t="shared" ca="1" si="17"/>
        <v>151482.31060007866</v>
      </c>
      <c r="M342" s="38">
        <f t="shared" ca="1" si="18"/>
        <v>150967.65230000089</v>
      </c>
      <c r="N342" s="39">
        <f t="shared" ca="1" si="19"/>
        <v>150.96765230000088</v>
      </c>
      <c r="P342" s="55">
        <v>3527</v>
      </c>
      <c r="Q342" s="55">
        <v>62181.499999884902</v>
      </c>
    </row>
    <row r="343" spans="8:17" x14ac:dyDescent="0.3">
      <c r="H343" s="45">
        <v>1</v>
      </c>
      <c r="I343" s="55" t="s">
        <v>178</v>
      </c>
      <c r="J343" s="25">
        <v>1998</v>
      </c>
      <c r="K343" s="55">
        <v>3686.35</v>
      </c>
      <c r="L343" s="38">
        <f t="shared" ca="1" si="17"/>
        <v>150452.99399992311</v>
      </c>
      <c r="M343" s="38">
        <f t="shared" ca="1" si="18"/>
        <v>150146.46919994662</v>
      </c>
      <c r="N343" s="39">
        <f t="shared" ca="1" si="19"/>
        <v>102.09959905596369</v>
      </c>
      <c r="P343" s="55">
        <v>3527.5</v>
      </c>
      <c r="Q343" s="55">
        <v>62374.749999976601</v>
      </c>
    </row>
    <row r="344" spans="8:17" x14ac:dyDescent="0.3">
      <c r="H344" s="45">
        <v>1</v>
      </c>
      <c r="I344" s="55" t="s">
        <v>179</v>
      </c>
      <c r="J344" s="25">
        <v>1998</v>
      </c>
      <c r="K344" s="55">
        <v>3685.54</v>
      </c>
      <c r="L344" s="38">
        <f t="shared" ca="1" si="17"/>
        <v>149839.94439997012</v>
      </c>
      <c r="M344" s="38">
        <f t="shared" ca="1" si="18"/>
        <v>148765.21819995809</v>
      </c>
      <c r="N344" s="39">
        <f t="shared" ca="1" si="19"/>
        <v>87.771478737975272</v>
      </c>
      <c r="P344" s="55">
        <v>3528</v>
      </c>
      <c r="Q344" s="55">
        <v>62568.000000068299</v>
      </c>
    </row>
    <row r="345" spans="8:17" x14ac:dyDescent="0.3">
      <c r="H345" s="45">
        <v>1</v>
      </c>
      <c r="I345" s="55" t="s">
        <v>180</v>
      </c>
      <c r="J345" s="25">
        <v>1998</v>
      </c>
      <c r="K345" s="55">
        <v>3682.7</v>
      </c>
      <c r="L345" s="38">
        <f t="shared" ca="1" si="17"/>
        <v>147690.49199994607</v>
      </c>
      <c r="M345" s="38">
        <f t="shared" ca="1" si="18"/>
        <v>146892.01470001671</v>
      </c>
      <c r="N345" s="39">
        <f t="shared" ca="1" si="19"/>
        <v>76.383847644008696</v>
      </c>
      <c r="P345" s="55">
        <v>3528.5</v>
      </c>
      <c r="Q345" s="55">
        <v>62761.2499999129</v>
      </c>
    </row>
    <row r="346" spans="8:17" x14ac:dyDescent="0.3">
      <c r="H346" s="45">
        <v>1</v>
      </c>
      <c r="I346" s="55" t="s">
        <v>170</v>
      </c>
      <c r="J346" s="25">
        <v>1999</v>
      </c>
      <c r="K346" s="55">
        <v>3680.59</v>
      </c>
      <c r="L346" s="38">
        <f t="shared" ca="1" si="17"/>
        <v>146093.53740008734</v>
      </c>
      <c r="M346" s="38">
        <f t="shared" ca="1" si="18"/>
        <v>145438.8896999897</v>
      </c>
      <c r="N346" s="39">
        <f t="shared" ca="1" si="19"/>
        <v>53.812389188996185</v>
      </c>
      <c r="P346" s="55">
        <v>3529</v>
      </c>
      <c r="Q346" s="55">
        <v>62954.5000000047</v>
      </c>
    </row>
    <row r="347" spans="8:17" x14ac:dyDescent="0.3">
      <c r="H347" s="45">
        <v>1</v>
      </c>
      <c r="I347" s="55" t="s">
        <v>171</v>
      </c>
      <c r="J347" s="25">
        <v>1999</v>
      </c>
      <c r="K347" s="55">
        <v>3678.83</v>
      </c>
      <c r="L347" s="38">
        <f t="shared" ca="1" si="17"/>
        <v>144784.24199989205</v>
      </c>
      <c r="M347" s="38">
        <f t="shared" ca="1" si="18"/>
        <v>144345.48899999773</v>
      </c>
      <c r="N347" s="39">
        <f t="shared" ca="1" si="19"/>
        <v>38.973282029999389</v>
      </c>
      <c r="P347" s="55">
        <v>3529.5</v>
      </c>
      <c r="Q347" s="55">
        <v>63147.750000096399</v>
      </c>
    </row>
    <row r="348" spans="8:17" x14ac:dyDescent="0.3">
      <c r="H348" s="45">
        <v>1</v>
      </c>
      <c r="I348" s="55" t="s">
        <v>172</v>
      </c>
      <c r="J348" s="25">
        <v>1999</v>
      </c>
      <c r="K348" s="55">
        <v>3677.64</v>
      </c>
      <c r="L348" s="38">
        <f t="shared" ca="1" si="17"/>
        <v>143906.73600010341</v>
      </c>
      <c r="M348" s="38">
        <f t="shared" ca="1" si="18"/>
        <v>143847.744000101</v>
      </c>
      <c r="N348" s="39">
        <f t="shared" ca="1" si="19"/>
        <v>58.977575040041401</v>
      </c>
      <c r="P348" s="55">
        <v>3530</v>
      </c>
      <c r="Q348" s="55">
        <v>63340.999999940999</v>
      </c>
    </row>
    <row r="349" spans="8:17" x14ac:dyDescent="0.3">
      <c r="H349" s="45">
        <v>1</v>
      </c>
      <c r="I349" s="55" t="s">
        <v>173</v>
      </c>
      <c r="J349" s="25">
        <v>1999</v>
      </c>
      <c r="K349" s="55">
        <v>3677.48</v>
      </c>
      <c r="L349" s="38">
        <f t="shared" ca="1" si="17"/>
        <v>143788.75200009858</v>
      </c>
      <c r="M349" s="38">
        <f t="shared" ca="1" si="18"/>
        <v>145501.21540005808</v>
      </c>
      <c r="N349" s="39">
        <f t="shared" ca="1" si="19"/>
        <v>75.660632008030191</v>
      </c>
      <c r="P349" s="55">
        <v>3530.5</v>
      </c>
      <c r="Q349" s="55">
        <v>63534.250000032698</v>
      </c>
    </row>
    <row r="350" spans="8:17" x14ac:dyDescent="0.3">
      <c r="H350" s="45">
        <v>1</v>
      </c>
      <c r="I350" s="55" t="s">
        <v>164</v>
      </c>
      <c r="J350" s="25">
        <v>1999</v>
      </c>
      <c r="K350" s="55">
        <v>3682.07</v>
      </c>
      <c r="L350" s="38">
        <f t="shared" ca="1" si="17"/>
        <v>147213.67880001757</v>
      </c>
      <c r="M350" s="38">
        <f t="shared" ca="1" si="18"/>
        <v>151565.56449995167</v>
      </c>
      <c r="N350" s="39">
        <f t="shared" ca="1" si="19"/>
        <v>98.517616924968593</v>
      </c>
      <c r="P350" s="55">
        <v>3531</v>
      </c>
      <c r="Q350" s="55">
        <v>63727.499999877298</v>
      </c>
    </row>
    <row r="351" spans="8:17" x14ac:dyDescent="0.3">
      <c r="H351" s="45">
        <v>1</v>
      </c>
      <c r="I351" s="55" t="s">
        <v>174</v>
      </c>
      <c r="J351" s="25">
        <v>1999</v>
      </c>
      <c r="K351" s="55">
        <v>3693.57</v>
      </c>
      <c r="L351" s="38">
        <f t="shared" ca="1" si="17"/>
        <v>155917.45019988576</v>
      </c>
      <c r="M351" s="38">
        <f t="shared" ca="1" si="18"/>
        <v>156095.31189989974</v>
      </c>
      <c r="N351" s="39">
        <f t="shared" ca="1" si="19"/>
        <v>129.55910887691678</v>
      </c>
      <c r="P351" s="55">
        <v>3531.5</v>
      </c>
      <c r="Q351" s="55">
        <v>63920.749999969099</v>
      </c>
    </row>
    <row r="352" spans="8:17" x14ac:dyDescent="0.3">
      <c r="H352" s="45">
        <v>1</v>
      </c>
      <c r="I352" s="55" t="s">
        <v>175</v>
      </c>
      <c r="J352" s="25">
        <v>1999</v>
      </c>
      <c r="K352" s="55">
        <v>3694.04</v>
      </c>
      <c r="L352" s="38">
        <f t="shared" ca="1" si="17"/>
        <v>156273.17359991372</v>
      </c>
      <c r="M352" s="38">
        <f t="shared" ca="1" si="18"/>
        <v>156065.03759989934</v>
      </c>
      <c r="N352" s="39">
        <f t="shared" ca="1" si="19"/>
        <v>156.06503759989934</v>
      </c>
      <c r="P352" s="55">
        <v>3532</v>
      </c>
      <c r="Q352" s="55">
        <v>64114.000000060798</v>
      </c>
    </row>
    <row r="353" spans="8:17" x14ac:dyDescent="0.3">
      <c r="H353" s="45">
        <v>1</v>
      </c>
      <c r="I353" s="55" t="s">
        <v>176</v>
      </c>
      <c r="J353" s="25">
        <v>1999</v>
      </c>
      <c r="K353" s="55">
        <v>3693.49</v>
      </c>
      <c r="L353" s="38">
        <f t="shared" ca="1" si="17"/>
        <v>155856.90159988496</v>
      </c>
      <c r="M353" s="38">
        <f t="shared" ca="1" si="18"/>
        <v>155137.89449995826</v>
      </c>
      <c r="N353" s="39">
        <f t="shared" ca="1" si="19"/>
        <v>142.72686293996159</v>
      </c>
      <c r="P353" s="55">
        <v>3532.5</v>
      </c>
      <c r="Q353" s="55">
        <v>64307.249999905398</v>
      </c>
    </row>
    <row r="354" spans="8:17" x14ac:dyDescent="0.3">
      <c r="H354" s="45">
        <v>1</v>
      </c>
      <c r="I354" s="55" t="s">
        <v>177</v>
      </c>
      <c r="J354" s="25">
        <v>1999</v>
      </c>
      <c r="K354" s="55">
        <v>3691.59</v>
      </c>
      <c r="L354" s="38">
        <f t="shared" ca="1" si="17"/>
        <v>154418.88740003156</v>
      </c>
      <c r="M354" s="38">
        <f t="shared" ca="1" si="18"/>
        <v>153276.0438000164</v>
      </c>
      <c r="N354" s="39">
        <f t="shared" ca="1" si="19"/>
        <v>153.2760438000164</v>
      </c>
      <c r="P354" s="55">
        <v>3533</v>
      </c>
      <c r="Q354" s="55">
        <v>64500.499999997097</v>
      </c>
    </row>
    <row r="355" spans="8:17" x14ac:dyDescent="0.3">
      <c r="H355" s="45">
        <v>1</v>
      </c>
      <c r="I355" s="55" t="s">
        <v>178</v>
      </c>
      <c r="J355" s="25">
        <v>1999</v>
      </c>
      <c r="K355" s="55">
        <v>3688.57</v>
      </c>
      <c r="L355" s="38">
        <f t="shared" ca="1" si="17"/>
        <v>152133.20020000124</v>
      </c>
      <c r="M355" s="38">
        <f t="shared" ca="1" si="18"/>
        <v>150714.10770002706</v>
      </c>
      <c r="N355" s="39">
        <f t="shared" ca="1" si="19"/>
        <v>102.4855932360184</v>
      </c>
      <c r="P355" s="55">
        <v>3533.5</v>
      </c>
      <c r="Q355" s="55">
        <v>64693.750000088898</v>
      </c>
    </row>
    <row r="356" spans="8:17" x14ac:dyDescent="0.3">
      <c r="H356" s="45">
        <v>1</v>
      </c>
      <c r="I356" s="55" t="s">
        <v>179</v>
      </c>
      <c r="J356" s="25">
        <v>1999</v>
      </c>
      <c r="K356" s="55">
        <v>3684.82</v>
      </c>
      <c r="L356" s="38">
        <f t="shared" ca="1" si="17"/>
        <v>149295.01520005288</v>
      </c>
      <c r="M356" s="38">
        <f t="shared" ca="1" si="18"/>
        <v>147951.60600005323</v>
      </c>
      <c r="N356" s="39">
        <f t="shared" ca="1" si="19"/>
        <v>87.291447540031399</v>
      </c>
      <c r="P356" s="55">
        <v>3534</v>
      </c>
      <c r="Q356" s="55">
        <v>64886.999999933498</v>
      </c>
    </row>
    <row r="357" spans="8:17" x14ac:dyDescent="0.3">
      <c r="H357" s="45">
        <v>1</v>
      </c>
      <c r="I357" s="55" t="s">
        <v>180</v>
      </c>
      <c r="J357" s="25">
        <v>1999</v>
      </c>
      <c r="K357" s="55">
        <v>3681.27</v>
      </c>
      <c r="L357" s="38">
        <f t="shared" ca="1" si="17"/>
        <v>146608.19680005359</v>
      </c>
      <c r="M357" s="38">
        <f t="shared" ca="1" si="18"/>
        <v>145821.57739997795</v>
      </c>
      <c r="N357" s="39">
        <f t="shared" ca="1" si="19"/>
        <v>75.827220247988535</v>
      </c>
      <c r="P357" s="55">
        <v>3534.5</v>
      </c>
      <c r="Q357" s="55">
        <v>65080.250000025197</v>
      </c>
    </row>
    <row r="358" spans="8:17" x14ac:dyDescent="0.3">
      <c r="H358" s="45">
        <v>1</v>
      </c>
      <c r="I358" s="55" t="s">
        <v>170</v>
      </c>
      <c r="J358" s="25">
        <v>2000</v>
      </c>
      <c r="K358" s="55">
        <v>3679.17</v>
      </c>
      <c r="L358" s="38">
        <f t="shared" ca="1" si="17"/>
        <v>145034.95799990231</v>
      </c>
      <c r="M358" s="38">
        <f t="shared" ca="1" si="18"/>
        <v>144551.96100000618</v>
      </c>
      <c r="N358" s="39">
        <f t="shared" ca="1" si="19"/>
        <v>53.484225570002287</v>
      </c>
      <c r="P358" s="55">
        <v>3535</v>
      </c>
      <c r="Q358" s="55">
        <v>65273.500000116903</v>
      </c>
    </row>
    <row r="359" spans="8:17" x14ac:dyDescent="0.3">
      <c r="H359" s="45">
        <v>1</v>
      </c>
      <c r="I359" s="55" t="s">
        <v>171</v>
      </c>
      <c r="J359" s="25">
        <v>2000</v>
      </c>
      <c r="K359" s="55">
        <v>3677.86</v>
      </c>
      <c r="L359" s="38">
        <f t="shared" ca="1" si="17"/>
        <v>144068.96400011005</v>
      </c>
      <c r="M359" s="38">
        <f t="shared" ca="1" si="18"/>
        <v>143737.13400009647</v>
      </c>
      <c r="N359" s="39">
        <f t="shared" ca="1" si="19"/>
        <v>38.809026180026052</v>
      </c>
      <c r="P359" s="55">
        <v>3535.5</v>
      </c>
      <c r="Q359" s="55">
        <v>65466.749999961597</v>
      </c>
    </row>
    <row r="360" spans="8:17" x14ac:dyDescent="0.3">
      <c r="H360" s="45">
        <v>1</v>
      </c>
      <c r="I360" s="55" t="s">
        <v>172</v>
      </c>
      <c r="J360" s="25">
        <v>2000</v>
      </c>
      <c r="K360" s="55">
        <v>3676.96</v>
      </c>
      <c r="L360" s="38">
        <f t="shared" ca="1" si="17"/>
        <v>143405.30400008289</v>
      </c>
      <c r="M360" s="38">
        <f t="shared" ca="1" si="18"/>
        <v>143032.91700006742</v>
      </c>
      <c r="N360" s="39">
        <f t="shared" ca="1" si="19"/>
        <v>58.643495970027637</v>
      </c>
      <c r="P360" s="55">
        <v>3536</v>
      </c>
      <c r="Q360" s="55">
        <v>65660.000000053304</v>
      </c>
    </row>
    <row r="361" spans="8:17" x14ac:dyDescent="0.3">
      <c r="H361" s="45">
        <v>1</v>
      </c>
      <c r="I361" s="55" t="s">
        <v>173</v>
      </c>
      <c r="J361" s="25">
        <v>2000</v>
      </c>
      <c r="K361" s="55">
        <v>3675.95</v>
      </c>
      <c r="L361" s="38">
        <f t="shared" ca="1" si="17"/>
        <v>142660.53000005195</v>
      </c>
      <c r="M361" s="38">
        <f t="shared" ca="1" si="18"/>
        <v>143611.77599996771</v>
      </c>
      <c r="N361" s="39">
        <f t="shared" ca="1" si="19"/>
        <v>74.678123519983217</v>
      </c>
      <c r="P361" s="55">
        <v>3536.5</v>
      </c>
      <c r="Q361" s="55">
        <v>65853.249999897904</v>
      </c>
    </row>
    <row r="362" spans="8:17" x14ac:dyDescent="0.3">
      <c r="H362" s="45">
        <v>1</v>
      </c>
      <c r="I362" s="55" t="s">
        <v>164</v>
      </c>
      <c r="J362" s="25">
        <v>2000</v>
      </c>
      <c r="K362" s="55">
        <v>3678.53</v>
      </c>
      <c r="L362" s="38">
        <f t="shared" ca="1" si="17"/>
        <v>144563.02199988347</v>
      </c>
      <c r="M362" s="38">
        <f t="shared" ca="1" si="18"/>
        <v>146391.6539999831</v>
      </c>
      <c r="N362" s="39">
        <f t="shared" ca="1" si="19"/>
        <v>95.154575099989017</v>
      </c>
      <c r="P362" s="55">
        <v>3537</v>
      </c>
      <c r="Q362" s="55">
        <v>66046.499999989595</v>
      </c>
    </row>
    <row r="363" spans="8:17" x14ac:dyDescent="0.3">
      <c r="H363" s="45">
        <v>1</v>
      </c>
      <c r="I363" s="55" t="s">
        <v>174</v>
      </c>
      <c r="J363" s="25">
        <v>2000</v>
      </c>
      <c r="K363" s="55">
        <v>3683.4</v>
      </c>
      <c r="L363" s="38">
        <f t="shared" ca="1" si="17"/>
        <v>148220.28600008273</v>
      </c>
      <c r="M363" s="38">
        <f t="shared" ca="1" si="18"/>
        <v>147735.90340004535</v>
      </c>
      <c r="N363" s="39">
        <f t="shared" ca="1" si="19"/>
        <v>122.62079982203763</v>
      </c>
      <c r="P363" s="55">
        <v>3537.5</v>
      </c>
      <c r="Q363" s="55">
        <v>66239.750000081403</v>
      </c>
    </row>
    <row r="364" spans="8:17" x14ac:dyDescent="0.3">
      <c r="H364" s="45">
        <v>1</v>
      </c>
      <c r="I364" s="55" t="s">
        <v>175</v>
      </c>
      <c r="J364" s="25">
        <v>2000</v>
      </c>
      <c r="K364" s="55">
        <v>3682.12</v>
      </c>
      <c r="L364" s="38">
        <f t="shared" ca="1" si="17"/>
        <v>147251.52080000797</v>
      </c>
      <c r="M364" s="38">
        <f t="shared" ca="1" si="18"/>
        <v>146570.35480001778</v>
      </c>
      <c r="N364" s="39">
        <f t="shared" ca="1" si="19"/>
        <v>146.57035480001778</v>
      </c>
      <c r="P364" s="55">
        <v>3538</v>
      </c>
      <c r="Q364" s="55">
        <v>66432.999999926004</v>
      </c>
    </row>
    <row r="365" spans="8:17" x14ac:dyDescent="0.3">
      <c r="H365" s="45">
        <v>1</v>
      </c>
      <c r="I365" s="55" t="s">
        <v>176</v>
      </c>
      <c r="J365" s="25">
        <v>2000</v>
      </c>
      <c r="K365" s="55">
        <v>3680.32</v>
      </c>
      <c r="L365" s="38">
        <f t="shared" ca="1" si="17"/>
        <v>145889.18880002759</v>
      </c>
      <c r="M365" s="38">
        <f t="shared" ca="1" si="18"/>
        <v>144956.95440006792</v>
      </c>
      <c r="N365" s="39">
        <f t="shared" ca="1" si="19"/>
        <v>133.36039804806248</v>
      </c>
      <c r="P365" s="55">
        <v>3538.5</v>
      </c>
      <c r="Q365" s="55">
        <v>66626.250000017695</v>
      </c>
    </row>
    <row r="366" spans="8:17" x14ac:dyDescent="0.3">
      <c r="H366" s="45">
        <v>1</v>
      </c>
      <c r="I366" s="55" t="s">
        <v>177</v>
      </c>
      <c r="J366" s="25">
        <v>2000</v>
      </c>
      <c r="K366" s="55">
        <v>3677.8</v>
      </c>
      <c r="L366" s="38">
        <f t="shared" ca="1" si="17"/>
        <v>144024.72000010824</v>
      </c>
      <c r="M366" s="38">
        <f t="shared" ca="1" si="18"/>
        <v>143545.41000008862</v>
      </c>
      <c r="N366" s="39">
        <f t="shared" ca="1" si="19"/>
        <v>143.54541000008862</v>
      </c>
      <c r="P366" s="55">
        <v>3539</v>
      </c>
      <c r="Q366" s="55">
        <v>66819.500000109401</v>
      </c>
    </row>
    <row r="367" spans="8:17" x14ac:dyDescent="0.3">
      <c r="H367" s="45">
        <v>1</v>
      </c>
      <c r="I367" s="55" t="s">
        <v>178</v>
      </c>
      <c r="J367" s="25">
        <v>2000</v>
      </c>
      <c r="K367" s="55">
        <v>3676.5</v>
      </c>
      <c r="L367" s="38">
        <f t="shared" ca="1" si="17"/>
        <v>143066.10000006901</v>
      </c>
      <c r="M367" s="38">
        <f t="shared" ca="1" si="18"/>
        <v>141893.6340000208</v>
      </c>
      <c r="N367" s="39">
        <f t="shared" ca="1" si="19"/>
        <v>96.487671120014156</v>
      </c>
      <c r="P367" s="55">
        <v>3539.5</v>
      </c>
      <c r="Q367" s="55">
        <v>67012.749999954001</v>
      </c>
    </row>
    <row r="368" spans="8:17" x14ac:dyDescent="0.3">
      <c r="H368" s="45">
        <v>1</v>
      </c>
      <c r="I368" s="55" t="s">
        <v>179</v>
      </c>
      <c r="J368" s="25">
        <v>2000</v>
      </c>
      <c r="K368" s="55">
        <v>3673.32</v>
      </c>
      <c r="L368" s="38">
        <f t="shared" ca="1" si="17"/>
        <v>140721.16799997259</v>
      </c>
      <c r="M368" s="38">
        <f t="shared" ca="1" si="18"/>
        <v>139456.52700004471</v>
      </c>
      <c r="N368" s="39">
        <f t="shared" ca="1" si="19"/>
        <v>82.279350930026368</v>
      </c>
      <c r="P368" s="55">
        <v>3540</v>
      </c>
      <c r="Q368" s="55">
        <v>67206.000000045795</v>
      </c>
    </row>
    <row r="369" spans="8:17" x14ac:dyDescent="0.3">
      <c r="H369" s="45">
        <v>1</v>
      </c>
      <c r="I369" s="55" t="s">
        <v>180</v>
      </c>
      <c r="J369" s="25">
        <v>2000</v>
      </c>
      <c r="K369" s="55">
        <v>3669.89</v>
      </c>
      <c r="L369" s="38">
        <f t="shared" ca="1" si="17"/>
        <v>138191.88600011682</v>
      </c>
      <c r="M369" s="38">
        <f t="shared" ca="1" si="18"/>
        <v>136857.19200006197</v>
      </c>
      <c r="N369" s="39">
        <f t="shared" ca="1" si="19"/>
        <v>71.165739840032231</v>
      </c>
      <c r="P369" s="55">
        <v>3540.5</v>
      </c>
      <c r="Q369" s="55">
        <v>67425.369999951406</v>
      </c>
    </row>
    <row r="370" spans="8:17" x14ac:dyDescent="0.3">
      <c r="H370" s="45">
        <v>1</v>
      </c>
      <c r="I370" s="55" t="s">
        <v>170</v>
      </c>
      <c r="J370" s="25">
        <v>2001</v>
      </c>
      <c r="K370" s="55">
        <v>3666.27</v>
      </c>
      <c r="L370" s="38">
        <f t="shared" ca="1" si="17"/>
        <v>135522.49800000712</v>
      </c>
      <c r="M370" s="38">
        <f t="shared" ca="1" si="18"/>
        <v>134689.23599997279</v>
      </c>
      <c r="N370" s="39">
        <f t="shared" ca="1" si="19"/>
        <v>49.83501731998993</v>
      </c>
      <c r="P370" s="55">
        <v>3541</v>
      </c>
      <c r="Q370" s="55">
        <v>67644.749999964697</v>
      </c>
    </row>
    <row r="371" spans="8:17" x14ac:dyDescent="0.3">
      <c r="H371" s="45">
        <v>1</v>
      </c>
      <c r="I371" s="55" t="s">
        <v>171</v>
      </c>
      <c r="J371" s="25">
        <v>2001</v>
      </c>
      <c r="K371" s="55">
        <v>3664.01</v>
      </c>
      <c r="L371" s="38">
        <f t="shared" ca="1" si="17"/>
        <v>133855.97399993846</v>
      </c>
      <c r="M371" s="38">
        <f t="shared" ca="1" si="18"/>
        <v>133417.22099992074</v>
      </c>
      <c r="N371" s="39">
        <f t="shared" ca="1" si="19"/>
        <v>36.022649669978598</v>
      </c>
      <c r="P371" s="55">
        <v>3541.5</v>
      </c>
      <c r="Q371" s="55">
        <v>67864.120000117502</v>
      </c>
    </row>
    <row r="372" spans="8:17" x14ac:dyDescent="0.3">
      <c r="H372" s="45">
        <v>1</v>
      </c>
      <c r="I372" s="55" t="s">
        <v>172</v>
      </c>
      <c r="J372" s="25">
        <v>2001</v>
      </c>
      <c r="K372" s="55">
        <v>3662.82</v>
      </c>
      <c r="L372" s="38">
        <f t="shared" ca="1" si="17"/>
        <v>132978.46799990302</v>
      </c>
      <c r="M372" s="38">
        <f t="shared" ca="1" si="18"/>
        <v>132856.79699989758</v>
      </c>
      <c r="N372" s="39">
        <f t="shared" ca="1" si="19"/>
        <v>54.471286769957999</v>
      </c>
      <c r="P372" s="55">
        <v>3542</v>
      </c>
      <c r="Q372" s="55">
        <v>68083.499999883701</v>
      </c>
    </row>
    <row r="373" spans="8:17" x14ac:dyDescent="0.3">
      <c r="H373" s="45">
        <v>1</v>
      </c>
      <c r="I373" s="55" t="s">
        <v>173</v>
      </c>
      <c r="J373" s="25">
        <v>2001</v>
      </c>
      <c r="K373" s="55">
        <v>3662.49</v>
      </c>
      <c r="L373" s="38">
        <f t="shared" ca="1" si="17"/>
        <v>132735.12599989213</v>
      </c>
      <c r="M373" s="38">
        <f t="shared" ca="1" si="18"/>
        <v>135393.45300000161</v>
      </c>
      <c r="N373" s="39">
        <f t="shared" ca="1" si="19"/>
        <v>70.404595560000843</v>
      </c>
      <c r="P373" s="55">
        <v>3542.5</v>
      </c>
      <c r="Q373" s="55">
        <v>68302.870000036404</v>
      </c>
    </row>
    <row r="374" spans="8:17" x14ac:dyDescent="0.3">
      <c r="H374" s="45">
        <v>1</v>
      </c>
      <c r="I374" s="55" t="s">
        <v>164</v>
      </c>
      <c r="J374" s="25">
        <v>2001</v>
      </c>
      <c r="K374" s="55">
        <v>3669.7</v>
      </c>
      <c r="L374" s="38">
        <f t="shared" ca="1" si="17"/>
        <v>138051.78000011109</v>
      </c>
      <c r="M374" s="38">
        <f t="shared" ca="1" si="18"/>
        <v>139275.86400003731</v>
      </c>
      <c r="N374" s="39">
        <f t="shared" ca="1" si="19"/>
        <v>90.529311600024258</v>
      </c>
      <c r="P374" s="55">
        <v>3543</v>
      </c>
      <c r="Q374" s="55">
        <v>68522.250000049695</v>
      </c>
    </row>
    <row r="375" spans="8:17" x14ac:dyDescent="0.3">
      <c r="H375" s="45">
        <v>1</v>
      </c>
      <c r="I375" s="55" t="s">
        <v>174</v>
      </c>
      <c r="J375" s="25">
        <v>2001</v>
      </c>
      <c r="K375" s="55">
        <v>3673.02</v>
      </c>
      <c r="L375" s="38">
        <f t="shared" ca="1" si="17"/>
        <v>140499.94799996354</v>
      </c>
      <c r="M375" s="38">
        <f t="shared" ca="1" si="18"/>
        <v>139187.37600003369</v>
      </c>
      <c r="N375" s="39">
        <f t="shared" ca="1" si="19"/>
        <v>115.52552208002797</v>
      </c>
      <c r="P375" s="55">
        <v>3543.5</v>
      </c>
      <c r="Q375" s="55">
        <v>68741.619999955394</v>
      </c>
    </row>
    <row r="376" spans="8:17" x14ac:dyDescent="0.3">
      <c r="H376" s="45">
        <v>1</v>
      </c>
      <c r="I376" s="55" t="s">
        <v>175</v>
      </c>
      <c r="J376" s="25">
        <v>2001</v>
      </c>
      <c r="K376" s="55">
        <v>3669.46</v>
      </c>
      <c r="L376" s="38">
        <f t="shared" ca="1" si="17"/>
        <v>137874.80400010385</v>
      </c>
      <c r="M376" s="38">
        <f t="shared" ca="1" si="18"/>
        <v>136680.21600005473</v>
      </c>
      <c r="N376" s="39">
        <f t="shared" ca="1" si="19"/>
        <v>136.68021600005474</v>
      </c>
      <c r="P376" s="55">
        <v>3544</v>
      </c>
      <c r="Q376" s="55">
        <v>68960.999999968699</v>
      </c>
    </row>
    <row r="377" spans="8:17" x14ac:dyDescent="0.3">
      <c r="H377" s="45">
        <v>1</v>
      </c>
      <c r="I377" s="55" t="s">
        <v>176</v>
      </c>
      <c r="J377" s="25">
        <v>2001</v>
      </c>
      <c r="K377" s="55">
        <v>3666.22</v>
      </c>
      <c r="L377" s="38">
        <f t="shared" ca="1" si="17"/>
        <v>135485.62800000561</v>
      </c>
      <c r="M377" s="38">
        <f t="shared" ca="1" si="18"/>
        <v>134976.82199998479</v>
      </c>
      <c r="N377" s="39">
        <f t="shared" ca="1" si="19"/>
        <v>124.17867623998602</v>
      </c>
      <c r="P377" s="55">
        <v>3544.5</v>
      </c>
      <c r="Q377" s="55">
        <v>69180.370000121402</v>
      </c>
    </row>
    <row r="378" spans="8:17" x14ac:dyDescent="0.3">
      <c r="H378" s="45">
        <v>1</v>
      </c>
      <c r="I378" s="55" t="s">
        <v>177</v>
      </c>
      <c r="J378" s="25">
        <v>2001</v>
      </c>
      <c r="K378" s="55">
        <v>3664.84</v>
      </c>
      <c r="L378" s="38">
        <f t="shared" ca="1" si="17"/>
        <v>134468.01599996397</v>
      </c>
      <c r="M378" s="38">
        <f t="shared" ca="1" si="18"/>
        <v>133549.95299992594</v>
      </c>
      <c r="N378" s="39">
        <f t="shared" ca="1" si="19"/>
        <v>133.54995299992595</v>
      </c>
      <c r="P378" s="55">
        <v>3545</v>
      </c>
      <c r="Q378" s="55">
        <v>69399.749999887601</v>
      </c>
    </row>
    <row r="379" spans="8:17" x14ac:dyDescent="0.3">
      <c r="H379" s="45">
        <v>1</v>
      </c>
      <c r="I379" s="55" t="s">
        <v>178</v>
      </c>
      <c r="J379" s="25">
        <v>2001</v>
      </c>
      <c r="K379" s="55">
        <v>3662.35</v>
      </c>
      <c r="L379" s="38">
        <f t="shared" ca="1" si="17"/>
        <v>132631.88999988791</v>
      </c>
      <c r="M379" s="38">
        <f t="shared" ca="1" si="18"/>
        <v>131817.0629999782</v>
      </c>
      <c r="N379" s="39">
        <f t="shared" ca="1" si="19"/>
        <v>89.635602839985182</v>
      </c>
      <c r="P379" s="55">
        <v>3545.5</v>
      </c>
      <c r="Q379" s="55">
        <v>69619.120000040406</v>
      </c>
    </row>
    <row r="380" spans="8:17" x14ac:dyDescent="0.3">
      <c r="H380" s="45">
        <v>1</v>
      </c>
      <c r="I380" s="55" t="s">
        <v>179</v>
      </c>
      <c r="J380" s="25">
        <v>2001</v>
      </c>
      <c r="K380" s="55">
        <v>3660.14</v>
      </c>
      <c r="L380" s="38">
        <f t="shared" ca="1" si="17"/>
        <v>131002.23600006849</v>
      </c>
      <c r="M380" s="38">
        <f t="shared" ca="1" si="18"/>
        <v>129720.70840006927</v>
      </c>
      <c r="N380" s="39">
        <f t="shared" ca="1" si="19"/>
        <v>76.535217956040867</v>
      </c>
      <c r="P380" s="55">
        <v>3546</v>
      </c>
      <c r="Q380" s="55">
        <v>69838.500000053697</v>
      </c>
    </row>
    <row r="381" spans="8:17" x14ac:dyDescent="0.3">
      <c r="H381" s="45">
        <v>1</v>
      </c>
      <c r="I381" s="55" t="s">
        <v>180</v>
      </c>
      <c r="J381" s="25">
        <v>2001</v>
      </c>
      <c r="K381" s="55">
        <v>3656.17</v>
      </c>
      <c r="L381" s="38">
        <f t="shared" ca="1" si="17"/>
        <v>128439.18080007005</v>
      </c>
      <c r="M381" s="38">
        <f t="shared" ca="1" si="18"/>
        <v>127206.06000003172</v>
      </c>
      <c r="N381" s="39">
        <f t="shared" ca="1" si="19"/>
        <v>66.147151200016495</v>
      </c>
      <c r="P381" s="55">
        <v>3546.5</v>
      </c>
      <c r="Q381" s="55">
        <v>70057.869999959294</v>
      </c>
    </row>
    <row r="382" spans="8:17" x14ac:dyDescent="0.3">
      <c r="H382" s="45">
        <v>1</v>
      </c>
      <c r="I382" s="55" t="s">
        <v>170</v>
      </c>
      <c r="J382" s="25">
        <v>2002</v>
      </c>
      <c r="K382" s="55">
        <v>3652.33</v>
      </c>
      <c r="L382" s="38">
        <f t="shared" ca="1" si="17"/>
        <v>125972.93919999339</v>
      </c>
      <c r="M382" s="38">
        <f t="shared" ca="1" si="18"/>
        <v>125157.28230000846</v>
      </c>
      <c r="N382" s="39">
        <f t="shared" ca="1" si="19"/>
        <v>46.308194451003132</v>
      </c>
      <c r="P382" s="55">
        <v>3547</v>
      </c>
      <c r="Q382" s="55">
        <v>70277.249999972599</v>
      </c>
    </row>
    <row r="383" spans="8:17" x14ac:dyDescent="0.3">
      <c r="H383" s="45">
        <v>1</v>
      </c>
      <c r="I383" s="55" t="s">
        <v>171</v>
      </c>
      <c r="J383" s="25">
        <v>2002</v>
      </c>
      <c r="K383" s="55">
        <v>3649.79</v>
      </c>
      <c r="L383" s="38">
        <f t="shared" ca="1" si="17"/>
        <v>124341.62540002353</v>
      </c>
      <c r="M383" s="38">
        <f t="shared" ca="1" si="18"/>
        <v>123660.83979996876</v>
      </c>
      <c r="N383" s="39">
        <f t="shared" ca="1" si="19"/>
        <v>33.388426745991566</v>
      </c>
      <c r="P383" s="55">
        <v>3547.5</v>
      </c>
      <c r="Q383" s="55">
        <v>70496.619999878298</v>
      </c>
    </row>
    <row r="384" spans="8:17" x14ac:dyDescent="0.3">
      <c r="H384" s="45">
        <v>1</v>
      </c>
      <c r="I384" s="55" t="s">
        <v>172</v>
      </c>
      <c r="J384" s="25">
        <v>2002</v>
      </c>
      <c r="K384" s="55">
        <v>3647.67</v>
      </c>
      <c r="L384" s="38">
        <f t="shared" ca="1" si="17"/>
        <v>122980.05419991398</v>
      </c>
      <c r="M384" s="38">
        <f t="shared" ca="1" si="18"/>
        <v>122395.60759998765</v>
      </c>
      <c r="N384" s="39">
        <f t="shared" ca="1" si="19"/>
        <v>50.182199115994933</v>
      </c>
      <c r="P384" s="55">
        <v>3548</v>
      </c>
      <c r="Q384" s="55">
        <v>70715.999999891603</v>
      </c>
    </row>
    <row r="385" spans="8:17" x14ac:dyDescent="0.3">
      <c r="H385" s="45">
        <v>1</v>
      </c>
      <c r="I385" s="55" t="s">
        <v>173</v>
      </c>
      <c r="J385" s="25">
        <v>2002</v>
      </c>
      <c r="K385" s="55">
        <v>3645.85</v>
      </c>
      <c r="L385" s="38">
        <f t="shared" ca="1" si="17"/>
        <v>121811.16100006131</v>
      </c>
      <c r="M385" s="38">
        <f t="shared" ca="1" si="18"/>
        <v>121364.79570008395</v>
      </c>
      <c r="N385" s="39">
        <f t="shared" ca="1" si="19"/>
        <v>63.109693764043662</v>
      </c>
      <c r="P385" s="55">
        <v>3548.5</v>
      </c>
      <c r="Q385" s="55">
        <v>70935.370000044306</v>
      </c>
    </row>
    <row r="386" spans="8:17" x14ac:dyDescent="0.3">
      <c r="H386" s="45">
        <v>1</v>
      </c>
      <c r="I386" s="55" t="s">
        <v>164</v>
      </c>
      <c r="J386" s="25">
        <v>2002</v>
      </c>
      <c r="K386" s="55">
        <v>3644.46</v>
      </c>
      <c r="L386" s="38">
        <f t="shared" ca="1" si="17"/>
        <v>120918.43040010659</v>
      </c>
      <c r="M386" s="38">
        <f t="shared" ca="1" si="18"/>
        <v>119778.43850001507</v>
      </c>
      <c r="N386" s="39">
        <f t="shared" ca="1" si="19"/>
        <v>77.855985025009801</v>
      </c>
      <c r="P386" s="55">
        <v>3549</v>
      </c>
      <c r="Q386" s="55">
        <v>71154.750000057596</v>
      </c>
    </row>
    <row r="387" spans="8:17" x14ac:dyDescent="0.3">
      <c r="H387" s="45">
        <v>1</v>
      </c>
      <c r="I387" s="55" t="s">
        <v>174</v>
      </c>
      <c r="J387" s="25">
        <v>2002</v>
      </c>
      <c r="K387" s="55">
        <v>3640.91</v>
      </c>
      <c r="L387" s="38">
        <f t="shared" ca="1" si="17"/>
        <v>118638.44659992354</v>
      </c>
      <c r="M387" s="38">
        <f t="shared" ca="1" si="18"/>
        <v>116600.22209997475</v>
      </c>
      <c r="N387" s="39">
        <f t="shared" ca="1" si="19"/>
        <v>96.778184342979046</v>
      </c>
      <c r="P387" s="55">
        <v>3549.5</v>
      </c>
      <c r="Q387" s="55">
        <v>71374.119999963295</v>
      </c>
    </row>
    <row r="388" spans="8:17" x14ac:dyDescent="0.3">
      <c r="H388" s="45">
        <v>1</v>
      </c>
      <c r="I388" s="55" t="s">
        <v>175</v>
      </c>
      <c r="J388" s="25">
        <v>2002</v>
      </c>
      <c r="K388" s="55">
        <v>3634.24</v>
      </c>
      <c r="L388" s="38">
        <f t="shared" ca="1" si="17"/>
        <v>114561.99760002596</v>
      </c>
      <c r="M388" s="38">
        <f t="shared" ca="1" si="18"/>
        <v>112503.77780004346</v>
      </c>
      <c r="N388" s="39">
        <f t="shared" ca="1" si="19"/>
        <v>112.50377780004347</v>
      </c>
      <c r="P388" s="55">
        <v>3550</v>
      </c>
      <c r="Q388" s="55">
        <v>71593.499999976601</v>
      </c>
    </row>
    <row r="389" spans="8:17" x14ac:dyDescent="0.3">
      <c r="H389" s="45">
        <v>1</v>
      </c>
      <c r="I389" s="55" t="s">
        <v>176</v>
      </c>
      <c r="J389" s="25">
        <v>2002</v>
      </c>
      <c r="K389" s="55">
        <v>3627.45</v>
      </c>
      <c r="L389" s="38">
        <f t="shared" ca="1" si="17"/>
        <v>110445.55800006096</v>
      </c>
      <c r="M389" s="38">
        <f t="shared" ca="1" si="18"/>
        <v>110166.68290007173</v>
      </c>
      <c r="N389" s="39">
        <f t="shared" ca="1" si="19"/>
        <v>101.353348268066</v>
      </c>
      <c r="P389" s="55">
        <v>3550.5</v>
      </c>
      <c r="Q389" s="55">
        <v>71812.869999882198</v>
      </c>
    </row>
    <row r="390" spans="8:17" x14ac:dyDescent="0.3">
      <c r="H390" s="45">
        <v>1</v>
      </c>
      <c r="I390" s="55" t="s">
        <v>177</v>
      </c>
      <c r="J390" s="25">
        <v>2002</v>
      </c>
      <c r="K390" s="55">
        <v>3626.53</v>
      </c>
      <c r="L390" s="38">
        <f t="shared" ca="1" si="17"/>
        <v>109887.80780008249</v>
      </c>
      <c r="M390" s="38">
        <f t="shared" ca="1" si="18"/>
        <v>109339.15250001766</v>
      </c>
      <c r="N390" s="39">
        <f t="shared" ca="1" si="19"/>
        <v>109.33915250001766</v>
      </c>
      <c r="P390" s="55">
        <v>3551</v>
      </c>
      <c r="Q390" s="55">
        <v>72032.249999895503</v>
      </c>
    </row>
    <row r="391" spans="8:17" x14ac:dyDescent="0.3">
      <c r="H391" s="45">
        <v>1</v>
      </c>
      <c r="I391" s="55" t="s">
        <v>178</v>
      </c>
      <c r="J391" s="25">
        <v>2002</v>
      </c>
      <c r="K391" s="55">
        <v>3624.72</v>
      </c>
      <c r="L391" s="38">
        <f t="shared" ca="1" si="17"/>
        <v>108790.49719995284</v>
      </c>
      <c r="M391" s="38">
        <f t="shared" ca="1" si="18"/>
        <v>108344.90359997272</v>
      </c>
      <c r="N391" s="39">
        <f t="shared" ca="1" si="19"/>
        <v>73.674534447981458</v>
      </c>
      <c r="P391" s="55">
        <v>3551.5</v>
      </c>
      <c r="Q391" s="55">
        <v>72251.620000048293</v>
      </c>
    </row>
    <row r="392" spans="8:17" x14ac:dyDescent="0.3">
      <c r="H392" s="45">
        <v>1</v>
      </c>
      <c r="I392" s="55" t="s">
        <v>179</v>
      </c>
      <c r="J392" s="25">
        <v>2002</v>
      </c>
      <c r="K392" s="55">
        <v>3623.25</v>
      </c>
      <c r="L392" s="38">
        <f t="shared" ca="1" si="17"/>
        <v>107899.30999999261</v>
      </c>
      <c r="M392" s="38">
        <f t="shared" ca="1" si="18"/>
        <v>106944.46699995163</v>
      </c>
      <c r="N392" s="39">
        <f t="shared" ca="1" si="19"/>
        <v>63.097235529971464</v>
      </c>
      <c r="P392" s="55">
        <v>3552</v>
      </c>
      <c r="Q392" s="55">
        <v>72471.000000061598</v>
      </c>
    </row>
    <row r="393" spans="8:17" x14ac:dyDescent="0.3">
      <c r="H393" s="45">
        <v>1</v>
      </c>
      <c r="I393" s="55" t="s">
        <v>180</v>
      </c>
      <c r="J393" s="25">
        <v>2002</v>
      </c>
      <c r="K393" s="55">
        <v>3620.1</v>
      </c>
      <c r="L393" s="38">
        <f t="shared" ca="1" si="17"/>
        <v>105989.62399991066</v>
      </c>
      <c r="M393" s="38">
        <f t="shared" ca="1" si="18"/>
        <v>104715.35599992529</v>
      </c>
      <c r="N393" s="39">
        <f t="shared" ca="1" si="19"/>
        <v>54.451985119961151</v>
      </c>
      <c r="P393" s="55">
        <v>3552.5</v>
      </c>
      <c r="Q393" s="55">
        <v>72690.369999967195</v>
      </c>
    </row>
    <row r="394" spans="8:17" x14ac:dyDescent="0.3">
      <c r="H394" s="45">
        <v>1</v>
      </c>
      <c r="I394" s="55" t="s">
        <v>170</v>
      </c>
      <c r="J394" s="25">
        <v>2003</v>
      </c>
      <c r="K394" s="55">
        <v>3615.28</v>
      </c>
      <c r="L394" s="38">
        <f t="shared" ref="L394:L457" ca="1" si="20">FORECAST(K394,OFFSET($Q$28:$Q$712,MATCH(K394,$P$28:$P$712,1)-1,0,2), OFFSET($P$28:$P$712,MATCH(K394,$P$28:$P$712,1)-1,0,2))</f>
        <v>103441.08799993992</v>
      </c>
      <c r="M394" s="38">
        <f t="shared" ca="1" si="18"/>
        <v>102318.36499994632</v>
      </c>
      <c r="N394" s="39">
        <f t="shared" ca="1" si="19"/>
        <v>37.85779504998014</v>
      </c>
      <c r="P394" s="55">
        <v>3553</v>
      </c>
      <c r="Q394" s="55">
        <v>72909.7499999805</v>
      </c>
    </row>
    <row r="395" spans="8:17" x14ac:dyDescent="0.3">
      <c r="H395" s="45">
        <v>1</v>
      </c>
      <c r="I395" s="55" t="s">
        <v>171</v>
      </c>
      <c r="J395" s="25">
        <v>2003</v>
      </c>
      <c r="K395" s="55">
        <v>3611.02</v>
      </c>
      <c r="L395" s="38">
        <f t="shared" ca="1" si="20"/>
        <v>101195.64199995273</v>
      </c>
      <c r="M395" s="38">
        <f t="shared" ref="M395:M458" ca="1" si="21">(L395+L396)/2</f>
        <v>100170.43249994784</v>
      </c>
      <c r="N395" s="39">
        <f t="shared" ref="N395:N458" ca="1" si="22">VLOOKUP(I395,$P$10:$Q$21,2,FALSE)*M395/1000</f>
        <v>27.046016774985919</v>
      </c>
      <c r="P395" s="55">
        <v>3553.5</v>
      </c>
      <c r="Q395" s="55">
        <v>73129.119999886199</v>
      </c>
    </row>
    <row r="396" spans="8:17" x14ac:dyDescent="0.3">
      <c r="H396" s="45">
        <v>1</v>
      </c>
      <c r="I396" s="55" t="s">
        <v>172</v>
      </c>
      <c r="J396" s="25">
        <v>2003</v>
      </c>
      <c r="K396" s="55">
        <v>3607.13</v>
      </c>
      <c r="L396" s="38">
        <f t="shared" ca="1" si="20"/>
        <v>99145.222999942955</v>
      </c>
      <c r="M396" s="38">
        <f t="shared" ca="1" si="21"/>
        <v>98610.21650000487</v>
      </c>
      <c r="N396" s="39">
        <f t="shared" ca="1" si="22"/>
        <v>40.430188765001994</v>
      </c>
      <c r="P396" s="55">
        <v>3554</v>
      </c>
      <c r="Q396" s="55">
        <v>73348.499999899504</v>
      </c>
    </row>
    <row r="397" spans="8:17" x14ac:dyDescent="0.3">
      <c r="H397" s="45">
        <v>1</v>
      </c>
      <c r="I397" s="55" t="s">
        <v>173</v>
      </c>
      <c r="J397" s="25">
        <v>2003</v>
      </c>
      <c r="K397" s="55">
        <v>3605.1</v>
      </c>
      <c r="L397" s="38">
        <f t="shared" ca="1" si="20"/>
        <v>98075.210000066785</v>
      </c>
      <c r="M397" s="38">
        <f t="shared" ca="1" si="21"/>
        <v>99435.128000032855</v>
      </c>
      <c r="N397" s="39">
        <f t="shared" ca="1" si="22"/>
        <v>51.706266560017085</v>
      </c>
      <c r="P397" s="55">
        <v>3554.5</v>
      </c>
      <c r="Q397" s="55">
        <v>73567.870000052193</v>
      </c>
    </row>
    <row r="398" spans="8:17" x14ac:dyDescent="0.3">
      <c r="H398" s="45">
        <v>1</v>
      </c>
      <c r="I398" s="55" t="s">
        <v>164</v>
      </c>
      <c r="J398" s="25">
        <v>2003</v>
      </c>
      <c r="K398" s="55">
        <v>3610.26</v>
      </c>
      <c r="L398" s="38">
        <f t="shared" ca="1" si="20"/>
        <v>100795.04599999893</v>
      </c>
      <c r="M398" s="38">
        <f t="shared" ca="1" si="21"/>
        <v>102360.53299999062</v>
      </c>
      <c r="N398" s="39">
        <f t="shared" ca="1" si="22"/>
        <v>66.534346449993919</v>
      </c>
      <c r="P398" s="55">
        <v>3555</v>
      </c>
      <c r="Q398" s="55">
        <v>73787.250000065498</v>
      </c>
    </row>
    <row r="399" spans="8:17" x14ac:dyDescent="0.3">
      <c r="H399" s="45">
        <v>1</v>
      </c>
      <c r="I399" s="55" t="s">
        <v>174</v>
      </c>
      <c r="J399" s="25">
        <v>2003</v>
      </c>
      <c r="K399" s="55">
        <v>3616.2</v>
      </c>
      <c r="L399" s="38">
        <f t="shared" ca="1" si="20"/>
        <v>103926.01999998232</v>
      </c>
      <c r="M399" s="38">
        <f t="shared" ca="1" si="21"/>
        <v>102458.04649997933</v>
      </c>
      <c r="N399" s="39">
        <f t="shared" ca="1" si="22"/>
        <v>85.040178594982848</v>
      </c>
      <c r="P399" s="55">
        <v>3555.5</v>
      </c>
      <c r="Q399" s="55">
        <v>74006.619999971197</v>
      </c>
    </row>
    <row r="400" spans="8:17" x14ac:dyDescent="0.3">
      <c r="H400" s="45">
        <v>1</v>
      </c>
      <c r="I400" s="55" t="s">
        <v>175</v>
      </c>
      <c r="J400" s="25">
        <v>2003</v>
      </c>
      <c r="K400" s="55">
        <v>3610.63</v>
      </c>
      <c r="L400" s="38">
        <f t="shared" ca="1" si="20"/>
        <v>100990.07299997634</v>
      </c>
      <c r="M400" s="38">
        <f t="shared" ca="1" si="21"/>
        <v>99298.081999977003</v>
      </c>
      <c r="N400" s="39">
        <f t="shared" ca="1" si="22"/>
        <v>99.298081999977001</v>
      </c>
      <c r="P400" s="55">
        <v>3556</v>
      </c>
      <c r="Q400" s="55">
        <v>74225.999999984502</v>
      </c>
    </row>
    <row r="401" spans="8:17" x14ac:dyDescent="0.3">
      <c r="H401" s="45">
        <v>1</v>
      </c>
      <c r="I401" s="55" t="s">
        <v>176</v>
      </c>
      <c r="J401" s="25">
        <v>2003</v>
      </c>
      <c r="K401" s="55">
        <v>3604.21</v>
      </c>
      <c r="L401" s="38">
        <f t="shared" ca="1" si="20"/>
        <v>97606.090999977663</v>
      </c>
      <c r="M401" s="38">
        <f t="shared" ca="1" si="21"/>
        <v>97479.58699994057</v>
      </c>
      <c r="N401" s="39">
        <f t="shared" ca="1" si="22"/>
        <v>89.68122003994533</v>
      </c>
      <c r="P401" s="55">
        <v>3556.5</v>
      </c>
      <c r="Q401" s="55">
        <v>74445.369999890099</v>
      </c>
    </row>
    <row r="402" spans="8:17" x14ac:dyDescent="0.3">
      <c r="H402" s="45">
        <v>1</v>
      </c>
      <c r="I402" s="55" t="s">
        <v>177</v>
      </c>
      <c r="J402" s="25">
        <v>2003</v>
      </c>
      <c r="K402" s="55">
        <v>3603.73</v>
      </c>
      <c r="L402" s="38">
        <f t="shared" ca="1" si="20"/>
        <v>97353.082999903476</v>
      </c>
      <c r="M402" s="38">
        <f t="shared" ca="1" si="21"/>
        <v>96878.692999958294</v>
      </c>
      <c r="N402" s="39">
        <f t="shared" ca="1" si="22"/>
        <v>96.87869299995829</v>
      </c>
      <c r="P402" s="55">
        <v>3557</v>
      </c>
      <c r="Q402" s="55">
        <v>74664.749999903404</v>
      </c>
    </row>
    <row r="403" spans="8:17" x14ac:dyDescent="0.3">
      <c r="H403" s="45">
        <v>1</v>
      </c>
      <c r="I403" s="55" t="s">
        <v>178</v>
      </c>
      <c r="J403" s="25">
        <v>2003</v>
      </c>
      <c r="K403" s="55">
        <v>3601.93</v>
      </c>
      <c r="L403" s="38">
        <f t="shared" ca="1" si="20"/>
        <v>96404.303000013111</v>
      </c>
      <c r="M403" s="38">
        <f t="shared" ca="1" si="21"/>
        <v>96022.15550005238</v>
      </c>
      <c r="N403" s="39">
        <f t="shared" ca="1" si="22"/>
        <v>65.295065740035625</v>
      </c>
      <c r="P403" s="55">
        <v>3557.5</v>
      </c>
      <c r="Q403" s="55">
        <v>74884.120000056195</v>
      </c>
    </row>
    <row r="404" spans="8:17" x14ac:dyDescent="0.3">
      <c r="H404" s="45">
        <v>1</v>
      </c>
      <c r="I404" s="55" t="s">
        <v>179</v>
      </c>
      <c r="J404" s="25">
        <v>2003</v>
      </c>
      <c r="K404" s="55">
        <v>3600.48</v>
      </c>
      <c r="L404" s="38">
        <f t="shared" ca="1" si="20"/>
        <v>95640.00800009165</v>
      </c>
      <c r="M404" s="38">
        <f t="shared" ca="1" si="21"/>
        <v>94837.964000058942</v>
      </c>
      <c r="N404" s="39">
        <f t="shared" ca="1" si="22"/>
        <v>55.954398760034778</v>
      </c>
      <c r="P404" s="55">
        <v>3558</v>
      </c>
      <c r="Q404" s="55">
        <v>75103.5000000695</v>
      </c>
    </row>
    <row r="405" spans="8:17" x14ac:dyDescent="0.3">
      <c r="H405" s="45">
        <v>1</v>
      </c>
      <c r="I405" s="55" t="s">
        <v>180</v>
      </c>
      <c r="J405" s="25">
        <v>2003</v>
      </c>
      <c r="K405" s="55">
        <v>3597.22</v>
      </c>
      <c r="L405" s="38">
        <f t="shared" ca="1" si="20"/>
        <v>94035.920000026235</v>
      </c>
      <c r="M405" s="38">
        <f t="shared" ca="1" si="21"/>
        <v>92718.86000002292</v>
      </c>
      <c r="N405" s="39">
        <f t="shared" ca="1" si="22"/>
        <v>48.213807200011921</v>
      </c>
      <c r="P405" s="55">
        <v>3558.5</v>
      </c>
      <c r="Q405" s="55">
        <v>75322.869999975097</v>
      </c>
    </row>
    <row r="406" spans="8:17" x14ac:dyDescent="0.3">
      <c r="H406" s="45">
        <v>1</v>
      </c>
      <c r="I406" s="55" t="s">
        <v>170</v>
      </c>
      <c r="J406" s="25">
        <v>2004</v>
      </c>
      <c r="K406" s="55">
        <v>3591.8</v>
      </c>
      <c r="L406" s="38">
        <f t="shared" ca="1" si="20"/>
        <v>91401.800000019604</v>
      </c>
      <c r="M406" s="38">
        <f t="shared" ca="1" si="21"/>
        <v>90196.520000027143</v>
      </c>
      <c r="N406" s="39">
        <f t="shared" ca="1" si="22"/>
        <v>33.372712400010045</v>
      </c>
      <c r="P406" s="55">
        <v>3559</v>
      </c>
      <c r="Q406" s="55">
        <v>75542.249999988402</v>
      </c>
    </row>
    <row r="407" spans="8:17" x14ac:dyDescent="0.3">
      <c r="H407" s="45">
        <v>1</v>
      </c>
      <c r="I407" s="55" t="s">
        <v>171</v>
      </c>
      <c r="J407" s="25">
        <v>2004</v>
      </c>
      <c r="K407" s="55">
        <v>3586.84</v>
      </c>
      <c r="L407" s="38">
        <f t="shared" ca="1" si="20"/>
        <v>88991.240000034682</v>
      </c>
      <c r="M407" s="38">
        <f t="shared" ca="1" si="21"/>
        <v>88004.660000047414</v>
      </c>
      <c r="N407" s="39">
        <f t="shared" ca="1" si="22"/>
        <v>23.761258200012801</v>
      </c>
      <c r="P407" s="55">
        <v>3559.5</v>
      </c>
      <c r="Q407" s="55">
        <v>75761.619999894101</v>
      </c>
    </row>
    <row r="408" spans="8:17" x14ac:dyDescent="0.3">
      <c r="H408" s="45">
        <v>1</v>
      </c>
      <c r="I408" s="55" t="s">
        <v>172</v>
      </c>
      <c r="J408" s="25">
        <v>2004</v>
      </c>
      <c r="K408" s="55">
        <v>3582.78</v>
      </c>
      <c r="L408" s="38">
        <f t="shared" ca="1" si="20"/>
        <v>87018.080000060145</v>
      </c>
      <c r="M408" s="38">
        <f t="shared" ca="1" si="21"/>
        <v>87054.530000073253</v>
      </c>
      <c r="N408" s="39">
        <f t="shared" ca="1" si="22"/>
        <v>35.692357300030032</v>
      </c>
      <c r="P408" s="55">
        <v>3560</v>
      </c>
      <c r="Q408" s="55">
        <v>75980.999999907406</v>
      </c>
    </row>
    <row r="409" spans="8:17" x14ac:dyDescent="0.3">
      <c r="H409" s="45">
        <v>1</v>
      </c>
      <c r="I409" s="55" t="s">
        <v>173</v>
      </c>
      <c r="J409" s="25">
        <v>2004</v>
      </c>
      <c r="K409" s="55">
        <v>3582.93</v>
      </c>
      <c r="L409" s="38">
        <f t="shared" ca="1" si="20"/>
        <v>87090.980000086362</v>
      </c>
      <c r="M409" s="38">
        <f t="shared" ca="1" si="21"/>
        <v>88121.300000047544</v>
      </c>
      <c r="N409" s="39">
        <f t="shared" ca="1" si="22"/>
        <v>45.823076000024727</v>
      </c>
      <c r="P409" s="55">
        <v>3560.5</v>
      </c>
      <c r="Q409" s="55">
        <v>76223.149999985399</v>
      </c>
    </row>
    <row r="410" spans="8:17" x14ac:dyDescent="0.3">
      <c r="H410" s="45">
        <v>1</v>
      </c>
      <c r="I410" s="55" t="s">
        <v>164</v>
      </c>
      <c r="J410" s="25">
        <v>2004</v>
      </c>
      <c r="K410" s="55">
        <v>3587.17</v>
      </c>
      <c r="L410" s="38">
        <f t="shared" ca="1" si="20"/>
        <v>89151.620000008726</v>
      </c>
      <c r="M410" s="38">
        <f t="shared" ca="1" si="21"/>
        <v>88906.189999961527</v>
      </c>
      <c r="N410" s="39">
        <f t="shared" ca="1" si="22"/>
        <v>57.789023499974995</v>
      </c>
      <c r="P410" s="55">
        <v>3561</v>
      </c>
      <c r="Q410" s="55">
        <v>76465.300000063493</v>
      </c>
    </row>
    <row r="411" spans="8:17" x14ac:dyDescent="0.3">
      <c r="H411" s="45">
        <v>1</v>
      </c>
      <c r="I411" s="55" t="s">
        <v>174</v>
      </c>
      <c r="J411" s="25">
        <v>2004</v>
      </c>
      <c r="K411" s="55">
        <v>3586.16</v>
      </c>
      <c r="L411" s="38">
        <f t="shared" ca="1" si="20"/>
        <v>88660.759999914328</v>
      </c>
      <c r="M411" s="38">
        <f t="shared" ca="1" si="21"/>
        <v>87091.23499996576</v>
      </c>
      <c r="N411" s="39">
        <f t="shared" ca="1" si="22"/>
        <v>72.285725049971575</v>
      </c>
      <c r="P411" s="55">
        <v>3561.5</v>
      </c>
      <c r="Q411" s="55">
        <v>76707.449999894394</v>
      </c>
    </row>
    <row r="412" spans="8:17" x14ac:dyDescent="0.3">
      <c r="H412" s="45">
        <v>1</v>
      </c>
      <c r="I412" s="55" t="s">
        <v>175</v>
      </c>
      <c r="J412" s="25">
        <v>2004</v>
      </c>
      <c r="K412" s="55">
        <v>3579.7</v>
      </c>
      <c r="L412" s="38">
        <f t="shared" ca="1" si="20"/>
        <v>85521.710000017192</v>
      </c>
      <c r="M412" s="38">
        <f t="shared" ca="1" si="21"/>
        <v>83681.370000017108</v>
      </c>
      <c r="N412" s="39">
        <f t="shared" ca="1" si="22"/>
        <v>83.681370000017111</v>
      </c>
      <c r="P412" s="55">
        <v>3562</v>
      </c>
      <c r="Q412" s="55">
        <v>76949.599999972503</v>
      </c>
    </row>
    <row r="413" spans="8:17" x14ac:dyDescent="0.3">
      <c r="H413" s="45">
        <v>1</v>
      </c>
      <c r="I413" s="55" t="s">
        <v>176</v>
      </c>
      <c r="J413" s="25">
        <v>2004</v>
      </c>
      <c r="K413" s="55">
        <v>3572.1</v>
      </c>
      <c r="L413" s="38">
        <f t="shared" ca="1" si="20"/>
        <v>81841.030000017025</v>
      </c>
      <c r="M413" s="38">
        <f t="shared" ca="1" si="21"/>
        <v>81518.970499994699</v>
      </c>
      <c r="N413" s="39">
        <f t="shared" ca="1" si="22"/>
        <v>74.997452859995136</v>
      </c>
      <c r="P413" s="55">
        <v>3562.5</v>
      </c>
      <c r="Q413" s="55">
        <v>77191.750000050495</v>
      </c>
    </row>
    <row r="414" spans="8:17" x14ac:dyDescent="0.3">
      <c r="H414" s="45">
        <v>1</v>
      </c>
      <c r="I414" s="55" t="s">
        <v>177</v>
      </c>
      <c r="J414" s="25">
        <v>2004</v>
      </c>
      <c r="K414" s="55">
        <v>3570.77</v>
      </c>
      <c r="L414" s="38">
        <f t="shared" ca="1" si="20"/>
        <v>81196.910999972373</v>
      </c>
      <c r="M414" s="38">
        <f t="shared" ca="1" si="21"/>
        <v>81131.530500018038</v>
      </c>
      <c r="N414" s="39">
        <f t="shared" ca="1" si="22"/>
        <v>81.131530500018044</v>
      </c>
      <c r="P414" s="55">
        <v>3563</v>
      </c>
      <c r="Q414" s="55">
        <v>77433.899999881396</v>
      </c>
    </row>
    <row r="415" spans="8:17" x14ac:dyDescent="0.3">
      <c r="H415" s="45">
        <v>1</v>
      </c>
      <c r="I415" s="55" t="s">
        <v>178</v>
      </c>
      <c r="J415" s="25">
        <v>2004</v>
      </c>
      <c r="K415" s="55">
        <v>3570.5</v>
      </c>
      <c r="L415" s="38">
        <f t="shared" ca="1" si="20"/>
        <v>81066.150000063702</v>
      </c>
      <c r="M415" s="38">
        <f t="shared" ca="1" si="21"/>
        <v>80286.427000059513</v>
      </c>
      <c r="N415" s="39">
        <f t="shared" ca="1" si="22"/>
        <v>54.594770360040471</v>
      </c>
      <c r="P415" s="55">
        <v>3563.5</v>
      </c>
      <c r="Q415" s="55">
        <v>77676.049999959505</v>
      </c>
    </row>
    <row r="416" spans="8:17" x14ac:dyDescent="0.3">
      <c r="H416" s="45">
        <v>1</v>
      </c>
      <c r="I416" s="55" t="s">
        <v>179</v>
      </c>
      <c r="J416" s="25">
        <v>2004</v>
      </c>
      <c r="K416" s="55">
        <v>3567.28</v>
      </c>
      <c r="L416" s="38">
        <f t="shared" ca="1" si="20"/>
        <v>79506.704000055324</v>
      </c>
      <c r="M416" s="38">
        <f t="shared" ca="1" si="21"/>
        <v>78814.15500007919</v>
      </c>
      <c r="N416" s="39">
        <f t="shared" ca="1" si="22"/>
        <v>46.500351450046722</v>
      </c>
      <c r="P416" s="55">
        <v>3564</v>
      </c>
      <c r="Q416" s="55">
        <v>77918.200000037497</v>
      </c>
    </row>
    <row r="417" spans="8:17" x14ac:dyDescent="0.3">
      <c r="H417" s="45">
        <v>1</v>
      </c>
      <c r="I417" s="55" t="s">
        <v>180</v>
      </c>
      <c r="J417" s="25">
        <v>2004</v>
      </c>
      <c r="K417" s="55">
        <v>3564.42</v>
      </c>
      <c r="L417" s="38">
        <f t="shared" ca="1" si="20"/>
        <v>78121.606000103056</v>
      </c>
      <c r="M417" s="38">
        <f t="shared" ca="1" si="21"/>
        <v>77552.553500043228</v>
      </c>
      <c r="N417" s="39">
        <f t="shared" ca="1" si="22"/>
        <v>40.327327820022482</v>
      </c>
      <c r="P417" s="55">
        <v>3564.5</v>
      </c>
      <c r="Q417" s="55">
        <v>78160.350000115606</v>
      </c>
    </row>
    <row r="418" spans="8:17" x14ac:dyDescent="0.3">
      <c r="H418" s="45">
        <v>1</v>
      </c>
      <c r="I418" s="55" t="s">
        <v>170</v>
      </c>
      <c r="J418" s="25">
        <v>2005</v>
      </c>
      <c r="K418" s="55">
        <v>3562.07</v>
      </c>
      <c r="L418" s="38">
        <f t="shared" ca="1" si="20"/>
        <v>76983.5009999834</v>
      </c>
      <c r="M418" s="38">
        <f t="shared" ca="1" si="21"/>
        <v>76313.330599964247</v>
      </c>
      <c r="N418" s="39">
        <f t="shared" ca="1" si="22"/>
        <v>28.235932321986773</v>
      </c>
      <c r="P418" s="55">
        <v>3565</v>
      </c>
      <c r="Q418" s="55">
        <v>78402.499999946507</v>
      </c>
    </row>
    <row r="419" spans="8:17" x14ac:dyDescent="0.3">
      <c r="H419" s="45">
        <v>1</v>
      </c>
      <c r="I419" s="55" t="s">
        <v>171</v>
      </c>
      <c r="J419" s="25">
        <v>2005</v>
      </c>
      <c r="K419" s="55">
        <v>3559.23</v>
      </c>
      <c r="L419" s="38">
        <f t="shared" ca="1" si="20"/>
        <v>75643.160199945094</v>
      </c>
      <c r="M419" s="38">
        <f t="shared" ca="1" si="21"/>
        <v>74912.642099963501</v>
      </c>
      <c r="N419" s="39">
        <f t="shared" ca="1" si="22"/>
        <v>20.226413366990144</v>
      </c>
      <c r="P419" s="55">
        <v>3565.5</v>
      </c>
      <c r="Q419" s="55">
        <v>78644.650000024601</v>
      </c>
    </row>
    <row r="420" spans="8:17" x14ac:dyDescent="0.3">
      <c r="H420" s="45">
        <v>1</v>
      </c>
      <c r="I420" s="55" t="s">
        <v>172</v>
      </c>
      <c r="J420" s="25">
        <v>2005</v>
      </c>
      <c r="K420" s="55">
        <v>3555.9</v>
      </c>
      <c r="L420" s="38">
        <f t="shared" ca="1" si="20"/>
        <v>74182.123999981908</v>
      </c>
      <c r="M420" s="38">
        <f t="shared" ca="1" si="21"/>
        <v>75762.003499963786</v>
      </c>
      <c r="N420" s="39">
        <f t="shared" ca="1" si="22"/>
        <v>31.062421434985151</v>
      </c>
      <c r="P420" s="55">
        <v>3566</v>
      </c>
      <c r="Q420" s="55">
        <v>78886.800000102594</v>
      </c>
    </row>
    <row r="421" spans="8:17" x14ac:dyDescent="0.3">
      <c r="H421" s="45">
        <v>1</v>
      </c>
      <c r="I421" s="55" t="s">
        <v>173</v>
      </c>
      <c r="J421" s="25">
        <v>2005</v>
      </c>
      <c r="K421" s="55">
        <v>3562.81</v>
      </c>
      <c r="L421" s="38">
        <f t="shared" ca="1" si="20"/>
        <v>77341.882999945665</v>
      </c>
      <c r="M421" s="38">
        <f t="shared" ca="1" si="21"/>
        <v>83091.231499962858</v>
      </c>
      <c r="N421" s="39">
        <f t="shared" ca="1" si="22"/>
        <v>43.207440379980689</v>
      </c>
      <c r="P421" s="55">
        <v>3566.5</v>
      </c>
      <c r="Q421" s="55">
        <v>79128.949999933597</v>
      </c>
    </row>
    <row r="422" spans="8:17" x14ac:dyDescent="0.3">
      <c r="H422" s="45">
        <v>1</v>
      </c>
      <c r="I422" s="55" t="s">
        <v>164</v>
      </c>
      <c r="J422" s="25">
        <v>2005</v>
      </c>
      <c r="K422" s="55">
        <v>3586.53</v>
      </c>
      <c r="L422" s="38">
        <f t="shared" ca="1" si="20"/>
        <v>88840.579999980051</v>
      </c>
      <c r="M422" s="38">
        <f t="shared" ca="1" si="21"/>
        <v>93768.883999987505</v>
      </c>
      <c r="N422" s="39">
        <f t="shared" ca="1" si="22"/>
        <v>60.949774599991876</v>
      </c>
      <c r="P422" s="55">
        <v>3567</v>
      </c>
      <c r="Q422" s="55">
        <v>79371.100000011604</v>
      </c>
    </row>
    <row r="423" spans="8:17" x14ac:dyDescent="0.3">
      <c r="H423" s="45">
        <v>1</v>
      </c>
      <c r="I423" s="55" t="s">
        <v>174</v>
      </c>
      <c r="J423" s="25">
        <v>2005</v>
      </c>
      <c r="K423" s="55">
        <v>3606.28</v>
      </c>
      <c r="L423" s="38">
        <f t="shared" ca="1" si="20"/>
        <v>98697.18799999496</v>
      </c>
      <c r="M423" s="38">
        <f t="shared" ca="1" si="21"/>
        <v>98852.682499976829</v>
      </c>
      <c r="N423" s="39">
        <f t="shared" ca="1" si="22"/>
        <v>82.047726474980763</v>
      </c>
      <c r="P423" s="55">
        <v>3567.5</v>
      </c>
      <c r="Q423" s="55">
        <v>79613.250000089596</v>
      </c>
    </row>
    <row r="424" spans="8:17" x14ac:dyDescent="0.3">
      <c r="H424" s="45">
        <v>1</v>
      </c>
      <c r="I424" s="55" t="s">
        <v>175</v>
      </c>
      <c r="J424" s="25">
        <v>2005</v>
      </c>
      <c r="K424" s="55">
        <v>3606.87</v>
      </c>
      <c r="L424" s="38">
        <f t="shared" ca="1" si="20"/>
        <v>99008.176999958698</v>
      </c>
      <c r="M424" s="38">
        <f t="shared" ca="1" si="21"/>
        <v>97943.434999958496</v>
      </c>
      <c r="N424" s="39">
        <f t="shared" ca="1" si="22"/>
        <v>97.943434999958498</v>
      </c>
      <c r="P424" s="55">
        <v>3568</v>
      </c>
      <c r="Q424" s="55">
        <v>79855.399999920599</v>
      </c>
    </row>
    <row r="425" spans="8:17" x14ac:dyDescent="0.3">
      <c r="H425" s="45">
        <v>1</v>
      </c>
      <c r="I425" s="55" t="s">
        <v>176</v>
      </c>
      <c r="J425" s="25">
        <v>2005</v>
      </c>
      <c r="K425" s="55">
        <v>3602.83</v>
      </c>
      <c r="L425" s="38">
        <f t="shared" ca="1" si="20"/>
        <v>96878.692999958294</v>
      </c>
      <c r="M425" s="38">
        <f t="shared" ca="1" si="21"/>
        <v>96652.039999984438</v>
      </c>
      <c r="N425" s="39">
        <f t="shared" ca="1" si="22"/>
        <v>88.919876799985687</v>
      </c>
      <c r="P425" s="55">
        <v>3568.5</v>
      </c>
      <c r="Q425" s="55">
        <v>80097.549999998606</v>
      </c>
    </row>
    <row r="426" spans="8:17" x14ac:dyDescent="0.3">
      <c r="H426" s="45">
        <v>1</v>
      </c>
      <c r="I426" s="55" t="s">
        <v>177</v>
      </c>
      <c r="J426" s="25">
        <v>2005</v>
      </c>
      <c r="K426" s="55">
        <v>3601.97</v>
      </c>
      <c r="L426" s="38">
        <f t="shared" ca="1" si="20"/>
        <v>96425.387000010582</v>
      </c>
      <c r="M426" s="38">
        <f t="shared" ca="1" si="21"/>
        <v>96636.226999986335</v>
      </c>
      <c r="N426" s="39">
        <f t="shared" ca="1" si="22"/>
        <v>96.636226999986334</v>
      </c>
      <c r="P426" s="55">
        <v>3569</v>
      </c>
      <c r="Q426" s="55">
        <v>80339.7000000767</v>
      </c>
    </row>
    <row r="427" spans="8:17" x14ac:dyDescent="0.3">
      <c r="H427" s="45">
        <v>1</v>
      </c>
      <c r="I427" s="55" t="s">
        <v>178</v>
      </c>
      <c r="J427" s="25">
        <v>2005</v>
      </c>
      <c r="K427" s="55">
        <v>3602.77</v>
      </c>
      <c r="L427" s="38">
        <f t="shared" ca="1" si="20"/>
        <v>96847.066999962088</v>
      </c>
      <c r="M427" s="38">
        <f t="shared" ca="1" si="21"/>
        <v>96739.011499974644</v>
      </c>
      <c r="N427" s="39">
        <f t="shared" ca="1" si="22"/>
        <v>65.782527819982761</v>
      </c>
      <c r="P427" s="55">
        <v>3569.5</v>
      </c>
      <c r="Q427" s="55">
        <v>80581.849999907601</v>
      </c>
    </row>
    <row r="428" spans="8:17" x14ac:dyDescent="0.3">
      <c r="H428" s="45">
        <v>1</v>
      </c>
      <c r="I428" s="55" t="s">
        <v>179</v>
      </c>
      <c r="J428" s="25">
        <v>2005</v>
      </c>
      <c r="K428" s="55">
        <v>3602.36</v>
      </c>
      <c r="L428" s="38">
        <f t="shared" ca="1" si="20"/>
        <v>96630.9559999872</v>
      </c>
      <c r="M428" s="38">
        <f t="shared" ca="1" si="21"/>
        <v>95564.288000021363</v>
      </c>
      <c r="N428" s="39">
        <f t="shared" ca="1" si="22"/>
        <v>56.382929920012607</v>
      </c>
      <c r="P428" s="55">
        <v>3570</v>
      </c>
      <c r="Q428" s="55">
        <v>80823.999999985695</v>
      </c>
    </row>
    <row r="429" spans="8:17" x14ac:dyDescent="0.3">
      <c r="H429" s="45">
        <v>1</v>
      </c>
      <c r="I429" s="55" t="s">
        <v>180</v>
      </c>
      <c r="J429" s="25">
        <v>2005</v>
      </c>
      <c r="K429" s="55">
        <v>3598.17</v>
      </c>
      <c r="L429" s="38">
        <f t="shared" ca="1" si="20"/>
        <v>94497.620000055525</v>
      </c>
      <c r="M429" s="38">
        <f t="shared" ca="1" si="21"/>
        <v>93535.34000002523</v>
      </c>
      <c r="N429" s="39">
        <f t="shared" ca="1" si="22"/>
        <v>48.638376800013127</v>
      </c>
      <c r="P429" s="55">
        <v>3570.5</v>
      </c>
      <c r="Q429" s="55">
        <v>81066.150000063702</v>
      </c>
    </row>
    <row r="430" spans="8:17" x14ac:dyDescent="0.3">
      <c r="H430" s="45">
        <v>1</v>
      </c>
      <c r="I430" s="55" t="s">
        <v>170</v>
      </c>
      <c r="J430" s="25">
        <v>2006</v>
      </c>
      <c r="K430" s="55">
        <v>3594.21</v>
      </c>
      <c r="L430" s="38">
        <f t="shared" ca="1" si="20"/>
        <v>92573.059999994934</v>
      </c>
      <c r="M430" s="38">
        <f t="shared" ca="1" si="21"/>
        <v>91477.130000019795</v>
      </c>
      <c r="N430" s="39">
        <f t="shared" ca="1" si="22"/>
        <v>33.846538100007322</v>
      </c>
      <c r="P430" s="55">
        <v>3571</v>
      </c>
      <c r="Q430" s="55">
        <v>81308.299999894603</v>
      </c>
    </row>
    <row r="431" spans="8:17" x14ac:dyDescent="0.3">
      <c r="H431" s="45">
        <v>1</v>
      </c>
      <c r="I431" s="55" t="s">
        <v>171</v>
      </c>
      <c r="J431" s="25">
        <v>2006</v>
      </c>
      <c r="K431" s="55">
        <v>3589.7</v>
      </c>
      <c r="L431" s="38">
        <f t="shared" ca="1" si="20"/>
        <v>90381.200000044657</v>
      </c>
      <c r="M431" s="38">
        <f t="shared" ca="1" si="21"/>
        <v>90140.630000028992</v>
      </c>
      <c r="N431" s="39">
        <f t="shared" ca="1" si="22"/>
        <v>24.33797010000783</v>
      </c>
      <c r="P431" s="55">
        <v>3571.5</v>
      </c>
      <c r="Q431" s="55">
        <v>81550.449999972698</v>
      </c>
    </row>
    <row r="432" spans="8:17" x14ac:dyDescent="0.3">
      <c r="H432" s="45">
        <v>1</v>
      </c>
      <c r="I432" s="55" t="s">
        <v>172</v>
      </c>
      <c r="J432" s="25">
        <v>2006</v>
      </c>
      <c r="K432" s="55">
        <v>3588.71</v>
      </c>
      <c r="L432" s="38">
        <f t="shared" ca="1" si="20"/>
        <v>89900.060000013327</v>
      </c>
      <c r="M432" s="38">
        <f t="shared" ca="1" si="21"/>
        <v>90940.099999950733</v>
      </c>
      <c r="N432" s="39">
        <f t="shared" ca="1" si="22"/>
        <v>37.285440999979798</v>
      </c>
      <c r="P432" s="55">
        <v>3572</v>
      </c>
      <c r="Q432" s="55">
        <v>81792.600000050705</v>
      </c>
    </row>
    <row r="433" spans="8:17" x14ac:dyDescent="0.3">
      <c r="H433" s="45">
        <v>1</v>
      </c>
      <c r="I433" s="55" t="s">
        <v>173</v>
      </c>
      <c r="J433" s="25">
        <v>2006</v>
      </c>
      <c r="K433" s="55">
        <v>3592.99</v>
      </c>
      <c r="L433" s="38">
        <f t="shared" ca="1" si="20"/>
        <v>91980.139999888139</v>
      </c>
      <c r="M433" s="38">
        <f t="shared" ca="1" si="21"/>
        <v>95067.207499972894</v>
      </c>
      <c r="N433" s="39">
        <f t="shared" ca="1" si="22"/>
        <v>49.434947899985907</v>
      </c>
      <c r="P433" s="55">
        <v>3572.5</v>
      </c>
      <c r="Q433" s="55">
        <v>82034.749999881693</v>
      </c>
    </row>
    <row r="434" spans="8:17" x14ac:dyDescent="0.3">
      <c r="H434" s="45">
        <v>1</v>
      </c>
      <c r="I434" s="55" t="s">
        <v>164</v>
      </c>
      <c r="J434" s="25">
        <v>2006</v>
      </c>
      <c r="K434" s="55">
        <v>3605.25</v>
      </c>
      <c r="L434" s="38">
        <f t="shared" ca="1" si="20"/>
        <v>98154.275000057649</v>
      </c>
      <c r="M434" s="38">
        <f t="shared" ca="1" si="21"/>
        <v>99498.3800000255</v>
      </c>
      <c r="N434" s="39">
        <f t="shared" ca="1" si="22"/>
        <v>64.673947000016568</v>
      </c>
      <c r="P434" s="55">
        <v>3573</v>
      </c>
      <c r="Q434" s="55">
        <v>82276.8999999597</v>
      </c>
    </row>
    <row r="435" spans="8:17" x14ac:dyDescent="0.3">
      <c r="H435" s="45">
        <v>1</v>
      </c>
      <c r="I435" s="55" t="s">
        <v>174</v>
      </c>
      <c r="J435" s="25">
        <v>2006</v>
      </c>
      <c r="K435" s="55">
        <v>3610.35</v>
      </c>
      <c r="L435" s="38">
        <f t="shared" ca="1" si="20"/>
        <v>100842.48499999335</v>
      </c>
      <c r="M435" s="38">
        <f t="shared" ca="1" si="21"/>
        <v>99920.059999976656</v>
      </c>
      <c r="N435" s="39">
        <f t="shared" ca="1" si="22"/>
        <v>82.933649799980614</v>
      </c>
      <c r="P435" s="55">
        <v>3573.5</v>
      </c>
      <c r="Q435" s="55">
        <v>82519.050000037794</v>
      </c>
    </row>
    <row r="436" spans="8:17" x14ac:dyDescent="0.3">
      <c r="H436" s="45">
        <v>1</v>
      </c>
      <c r="I436" s="55" t="s">
        <v>175</v>
      </c>
      <c r="J436" s="25">
        <v>2006</v>
      </c>
      <c r="K436" s="55">
        <v>3606.85</v>
      </c>
      <c r="L436" s="38">
        <f t="shared" ca="1" si="20"/>
        <v>98997.634999959962</v>
      </c>
      <c r="M436" s="38">
        <f t="shared" ca="1" si="21"/>
        <v>97924.986499960767</v>
      </c>
      <c r="N436" s="39">
        <f t="shared" ca="1" si="22"/>
        <v>97.924986499960767</v>
      </c>
      <c r="P436" s="55">
        <v>3574</v>
      </c>
      <c r="Q436" s="55">
        <v>82761.200000115801</v>
      </c>
    </row>
    <row r="437" spans="8:17" x14ac:dyDescent="0.3">
      <c r="H437" s="45">
        <v>1</v>
      </c>
      <c r="I437" s="55" t="s">
        <v>176</v>
      </c>
      <c r="J437" s="25">
        <v>2006</v>
      </c>
      <c r="K437" s="55">
        <v>3602.78</v>
      </c>
      <c r="L437" s="38">
        <f t="shared" ca="1" si="20"/>
        <v>96852.337999961572</v>
      </c>
      <c r="M437" s="38">
        <f t="shared" ca="1" si="21"/>
        <v>96578.245999993174</v>
      </c>
      <c r="N437" s="39">
        <f t="shared" ca="1" si="22"/>
        <v>88.851986319993728</v>
      </c>
      <c r="P437" s="55">
        <v>3574.5</v>
      </c>
      <c r="Q437" s="55">
        <v>83003.349999946702</v>
      </c>
    </row>
    <row r="438" spans="8:17" x14ac:dyDescent="0.3">
      <c r="H438" s="45">
        <v>1</v>
      </c>
      <c r="I438" s="55" t="s">
        <v>177</v>
      </c>
      <c r="J438" s="25">
        <v>2006</v>
      </c>
      <c r="K438" s="55">
        <v>3601.74</v>
      </c>
      <c r="L438" s="38">
        <f t="shared" ca="1" si="20"/>
        <v>96304.154000024777</v>
      </c>
      <c r="M438" s="38">
        <f t="shared" ca="1" si="21"/>
        <v>97943.434999958612</v>
      </c>
      <c r="N438" s="39">
        <f t="shared" ca="1" si="22"/>
        <v>97.943434999958612</v>
      </c>
      <c r="P438" s="55">
        <v>3575</v>
      </c>
      <c r="Q438" s="55">
        <v>83245.500000024796</v>
      </c>
    </row>
    <row r="439" spans="8:17" x14ac:dyDescent="0.3">
      <c r="H439" s="45">
        <v>1</v>
      </c>
      <c r="I439" s="55" t="s">
        <v>178</v>
      </c>
      <c r="J439" s="25">
        <v>2006</v>
      </c>
      <c r="K439" s="55">
        <v>3607.96</v>
      </c>
      <c r="L439" s="38">
        <f t="shared" ca="1" si="20"/>
        <v>99582.715999892447</v>
      </c>
      <c r="M439" s="38">
        <f t="shared" ca="1" si="21"/>
        <v>99290.175499926205</v>
      </c>
      <c r="N439" s="39">
        <f t="shared" ca="1" si="22"/>
        <v>67.517319339949822</v>
      </c>
      <c r="P439" s="55">
        <v>3575.5</v>
      </c>
      <c r="Q439" s="55">
        <v>83487.650000102803</v>
      </c>
    </row>
    <row r="440" spans="8:17" x14ac:dyDescent="0.3">
      <c r="H440" s="45">
        <v>1</v>
      </c>
      <c r="I440" s="55" t="s">
        <v>179</v>
      </c>
      <c r="J440" s="25">
        <v>2006</v>
      </c>
      <c r="K440" s="55">
        <v>3606.85</v>
      </c>
      <c r="L440" s="38">
        <f t="shared" ca="1" si="20"/>
        <v>98997.634999959962</v>
      </c>
      <c r="M440" s="38">
        <f t="shared" ca="1" si="21"/>
        <v>98085.751999942004</v>
      </c>
      <c r="N440" s="39">
        <f t="shared" ca="1" si="22"/>
        <v>57.870593679965779</v>
      </c>
      <c r="P440" s="55">
        <v>3576</v>
      </c>
      <c r="Q440" s="55">
        <v>83729.799999933806</v>
      </c>
    </row>
    <row r="441" spans="8:17" x14ac:dyDescent="0.3">
      <c r="H441" s="45">
        <v>1</v>
      </c>
      <c r="I441" s="55" t="s">
        <v>180</v>
      </c>
      <c r="J441" s="25">
        <v>2006</v>
      </c>
      <c r="K441" s="55">
        <v>3603.39</v>
      </c>
      <c r="L441" s="38">
        <f t="shared" ca="1" si="20"/>
        <v>97173.868999924045</v>
      </c>
      <c r="M441" s="38">
        <f t="shared" ca="1" si="21"/>
        <v>96161.364499981981</v>
      </c>
      <c r="N441" s="39">
        <f t="shared" ca="1" si="22"/>
        <v>50.00390953999063</v>
      </c>
      <c r="P441" s="55">
        <v>3576.5</v>
      </c>
      <c r="Q441" s="55">
        <v>83971.950000011799</v>
      </c>
    </row>
    <row r="442" spans="8:17" x14ac:dyDescent="0.3">
      <c r="H442" s="45">
        <v>1</v>
      </c>
      <c r="I442" s="55" t="s">
        <v>170</v>
      </c>
      <c r="J442" s="25">
        <v>2007</v>
      </c>
      <c r="K442" s="55">
        <v>3599.51</v>
      </c>
      <c r="L442" s="38">
        <f t="shared" ca="1" si="20"/>
        <v>95148.860000039916</v>
      </c>
      <c r="M442" s="38">
        <f t="shared" ca="1" si="21"/>
        <v>94760.060000024852</v>
      </c>
      <c r="N442" s="39">
        <f t="shared" ca="1" si="22"/>
        <v>35.06122220000919</v>
      </c>
      <c r="P442" s="55">
        <v>3577</v>
      </c>
      <c r="Q442" s="55">
        <v>84214.100000089893</v>
      </c>
    </row>
    <row r="443" spans="8:17" x14ac:dyDescent="0.3">
      <c r="H443" s="45">
        <v>1</v>
      </c>
      <c r="I443" s="55" t="s">
        <v>171</v>
      </c>
      <c r="J443" s="25">
        <v>2007</v>
      </c>
      <c r="K443" s="55">
        <v>3597.91</v>
      </c>
      <c r="L443" s="38">
        <f t="shared" ca="1" si="20"/>
        <v>94371.260000009788</v>
      </c>
      <c r="M443" s="38">
        <f t="shared" ca="1" si="21"/>
        <v>94589.960000012419</v>
      </c>
      <c r="N443" s="39">
        <f t="shared" ca="1" si="22"/>
        <v>25.539289200003353</v>
      </c>
      <c r="P443" s="55">
        <v>3577.5</v>
      </c>
      <c r="Q443" s="55">
        <v>84456.249999920794</v>
      </c>
    </row>
    <row r="444" spans="8:17" x14ac:dyDescent="0.3">
      <c r="H444" s="45">
        <v>1</v>
      </c>
      <c r="I444" s="55" t="s">
        <v>172</v>
      </c>
      <c r="J444" s="25">
        <v>2007</v>
      </c>
      <c r="K444" s="55">
        <v>3598.81</v>
      </c>
      <c r="L444" s="38">
        <f t="shared" ca="1" si="20"/>
        <v>94808.66000001505</v>
      </c>
      <c r="M444" s="38">
        <f t="shared" ca="1" si="21"/>
        <v>95190.072500025271</v>
      </c>
      <c r="N444" s="39">
        <f t="shared" ca="1" si="22"/>
        <v>39.027929725010353</v>
      </c>
      <c r="P444" s="55">
        <v>3578</v>
      </c>
      <c r="Q444" s="55">
        <v>84698.399999998903</v>
      </c>
    </row>
    <row r="445" spans="8:17" x14ac:dyDescent="0.3">
      <c r="H445" s="45">
        <v>1</v>
      </c>
      <c r="I445" s="55" t="s">
        <v>173</v>
      </c>
      <c r="J445" s="25">
        <v>2007</v>
      </c>
      <c r="K445" s="55">
        <v>3600.35</v>
      </c>
      <c r="L445" s="38">
        <f t="shared" ca="1" si="20"/>
        <v>95571.485000035493</v>
      </c>
      <c r="M445" s="38">
        <f t="shared" ca="1" si="21"/>
        <v>98011.958000037004</v>
      </c>
      <c r="N445" s="39">
        <f t="shared" ca="1" si="22"/>
        <v>50.966218160019238</v>
      </c>
      <c r="P445" s="55">
        <v>3578.5</v>
      </c>
      <c r="Q445" s="55">
        <v>84940.550000076895</v>
      </c>
    </row>
    <row r="446" spans="8:17" x14ac:dyDescent="0.3">
      <c r="H446" s="45">
        <v>1</v>
      </c>
      <c r="I446" s="55" t="s">
        <v>164</v>
      </c>
      <c r="J446" s="25">
        <v>2007</v>
      </c>
      <c r="K446" s="55">
        <v>3609.61</v>
      </c>
      <c r="L446" s="38">
        <f t="shared" ca="1" si="20"/>
        <v>100452.43100003852</v>
      </c>
      <c r="M446" s="38">
        <f t="shared" ca="1" si="21"/>
        <v>100950.54049998079</v>
      </c>
      <c r="N446" s="39">
        <f t="shared" ca="1" si="22"/>
        <v>65.617851324987527</v>
      </c>
      <c r="P446" s="55">
        <v>3579</v>
      </c>
      <c r="Q446" s="55">
        <v>85182.699999907796</v>
      </c>
    </row>
    <row r="447" spans="8:17" x14ac:dyDescent="0.3">
      <c r="H447" s="45">
        <v>1</v>
      </c>
      <c r="I447" s="55" t="s">
        <v>174</v>
      </c>
      <c r="J447" s="25">
        <v>2007</v>
      </c>
      <c r="K447" s="55">
        <v>3611.5</v>
      </c>
      <c r="L447" s="38">
        <f t="shared" ca="1" si="20"/>
        <v>101448.64999992307</v>
      </c>
      <c r="M447" s="38">
        <f t="shared" ca="1" si="21"/>
        <v>100354.91749992629</v>
      </c>
      <c r="N447" s="39">
        <f t="shared" ca="1" si="22"/>
        <v>83.294581524938806</v>
      </c>
      <c r="P447" s="55">
        <v>3579.5</v>
      </c>
      <c r="Q447" s="55">
        <v>85424.849999985905</v>
      </c>
    </row>
    <row r="448" spans="8:17" x14ac:dyDescent="0.3">
      <c r="H448" s="45">
        <v>1</v>
      </c>
      <c r="I448" s="55" t="s">
        <v>175</v>
      </c>
      <c r="J448" s="25">
        <v>2007</v>
      </c>
      <c r="K448" s="55">
        <v>3607.35</v>
      </c>
      <c r="L448" s="38">
        <f t="shared" ca="1" si="20"/>
        <v>99261.184999929508</v>
      </c>
      <c r="M448" s="38">
        <f t="shared" ca="1" si="21"/>
        <v>98267.60149992106</v>
      </c>
      <c r="N448" s="39">
        <f t="shared" ca="1" si="22"/>
        <v>98.267601499921057</v>
      </c>
      <c r="P448" s="55">
        <v>3580</v>
      </c>
      <c r="Q448" s="55">
        <v>85667.000000063897</v>
      </c>
    </row>
    <row r="449" spans="8:17" x14ac:dyDescent="0.3">
      <c r="H449" s="45">
        <v>1</v>
      </c>
      <c r="I449" s="55" t="s">
        <v>176</v>
      </c>
      <c r="J449" s="25">
        <v>2007</v>
      </c>
      <c r="K449" s="55">
        <v>3603.58</v>
      </c>
      <c r="L449" s="38">
        <f t="shared" ca="1" si="20"/>
        <v>97274.017999912612</v>
      </c>
      <c r="M449" s="38">
        <f t="shared" ca="1" si="21"/>
        <v>96823.347499964759</v>
      </c>
      <c r="N449" s="39">
        <f t="shared" ca="1" si="22"/>
        <v>89.077479699967583</v>
      </c>
      <c r="P449" s="55">
        <v>3580.5</v>
      </c>
      <c r="Q449" s="55">
        <v>85909.999999905005</v>
      </c>
    </row>
    <row r="450" spans="8:17" x14ac:dyDescent="0.3">
      <c r="H450" s="45">
        <v>1</v>
      </c>
      <c r="I450" s="55" t="s">
        <v>177</v>
      </c>
      <c r="J450" s="25">
        <v>2007</v>
      </c>
      <c r="K450" s="55">
        <v>3601.87</v>
      </c>
      <c r="L450" s="38">
        <f t="shared" ca="1" si="20"/>
        <v>96372.677000016905</v>
      </c>
      <c r="M450" s="38">
        <f t="shared" ca="1" si="21"/>
        <v>96043.23950005509</v>
      </c>
      <c r="N450" s="39">
        <f t="shared" ca="1" si="22"/>
        <v>96.043239500055094</v>
      </c>
      <c r="P450" s="55">
        <v>3581</v>
      </c>
      <c r="Q450" s="55">
        <v>86152.999999993204</v>
      </c>
    </row>
    <row r="451" spans="8:17" x14ac:dyDescent="0.3">
      <c r="H451" s="45">
        <v>1</v>
      </c>
      <c r="I451" s="55" t="s">
        <v>178</v>
      </c>
      <c r="J451" s="25">
        <v>2007</v>
      </c>
      <c r="K451" s="55">
        <v>3600.62</v>
      </c>
      <c r="L451" s="38">
        <f t="shared" ca="1" si="20"/>
        <v>95713.802000093274</v>
      </c>
      <c r="M451" s="38">
        <f t="shared" ca="1" si="21"/>
        <v>95217.491000082809</v>
      </c>
      <c r="N451" s="39">
        <f t="shared" ca="1" si="22"/>
        <v>64.74789388005631</v>
      </c>
      <c r="P451" s="55">
        <v>3581.5</v>
      </c>
      <c r="Q451" s="55">
        <v>86396.000000081302</v>
      </c>
    </row>
    <row r="452" spans="8:17" x14ac:dyDescent="0.3">
      <c r="H452" s="45">
        <v>1</v>
      </c>
      <c r="I452" s="55" t="s">
        <v>179</v>
      </c>
      <c r="J452" s="25">
        <v>2007</v>
      </c>
      <c r="K452" s="55">
        <v>3598.63</v>
      </c>
      <c r="L452" s="38">
        <f t="shared" ca="1" si="20"/>
        <v>94721.180000072345</v>
      </c>
      <c r="M452" s="38">
        <f t="shared" ca="1" si="21"/>
        <v>93751.60999999987</v>
      </c>
      <c r="N452" s="39">
        <f t="shared" ca="1" si="22"/>
        <v>55.313449899999917</v>
      </c>
      <c r="P452" s="55">
        <v>3582</v>
      </c>
      <c r="Q452" s="55">
        <v>86638.999999922395</v>
      </c>
    </row>
    <row r="453" spans="8:17" x14ac:dyDescent="0.3">
      <c r="H453" s="45">
        <v>1</v>
      </c>
      <c r="I453" s="55" t="s">
        <v>180</v>
      </c>
      <c r="J453" s="25">
        <v>2007</v>
      </c>
      <c r="K453" s="55">
        <v>3594.64</v>
      </c>
      <c r="L453" s="38">
        <f t="shared" ca="1" si="20"/>
        <v>92782.039999927394</v>
      </c>
      <c r="M453" s="38">
        <f t="shared" ca="1" si="21"/>
        <v>91814.899999947054</v>
      </c>
      <c r="N453" s="39">
        <f t="shared" ca="1" si="22"/>
        <v>47.74374799997247</v>
      </c>
      <c r="P453" s="55">
        <v>3582.5</v>
      </c>
      <c r="Q453" s="55">
        <v>86882.000000010594</v>
      </c>
    </row>
    <row r="454" spans="8:17" x14ac:dyDescent="0.3">
      <c r="H454" s="45">
        <v>1</v>
      </c>
      <c r="I454" s="55" t="s">
        <v>170</v>
      </c>
      <c r="J454" s="25">
        <v>2008</v>
      </c>
      <c r="K454" s="55">
        <v>3590.66</v>
      </c>
      <c r="L454" s="38">
        <f t="shared" ca="1" si="20"/>
        <v>90847.759999966715</v>
      </c>
      <c r="M454" s="38">
        <f t="shared" ca="1" si="21"/>
        <v>90847.759999966715</v>
      </c>
      <c r="N454" s="39">
        <f t="shared" ca="1" si="22"/>
        <v>33.613671199987685</v>
      </c>
      <c r="P454" s="55">
        <v>3583</v>
      </c>
      <c r="Q454" s="55">
        <v>87125.000000098706</v>
      </c>
    </row>
    <row r="455" spans="8:17" x14ac:dyDescent="0.3">
      <c r="H455" s="45">
        <v>1</v>
      </c>
      <c r="I455" s="55" t="s">
        <v>171</v>
      </c>
      <c r="J455" s="25">
        <v>2008</v>
      </c>
      <c r="K455" s="55">
        <v>3590.66</v>
      </c>
      <c r="L455" s="38">
        <f t="shared" ca="1" si="20"/>
        <v>90847.759999966715</v>
      </c>
      <c r="M455" s="38">
        <f t="shared" ca="1" si="21"/>
        <v>90631.490000011981</v>
      </c>
      <c r="N455" s="39">
        <f t="shared" ca="1" si="22"/>
        <v>24.470502300003236</v>
      </c>
      <c r="P455" s="55">
        <v>3583.5</v>
      </c>
      <c r="Q455" s="55">
        <v>87367.999999939799</v>
      </c>
    </row>
    <row r="456" spans="8:17" x14ac:dyDescent="0.3">
      <c r="H456" s="45">
        <v>1</v>
      </c>
      <c r="I456" s="55" t="s">
        <v>172</v>
      </c>
      <c r="J456" s="25">
        <v>2008</v>
      </c>
      <c r="K456" s="55">
        <v>3589.77</v>
      </c>
      <c r="L456" s="38">
        <f t="shared" ca="1" si="20"/>
        <v>90415.220000057248</v>
      </c>
      <c r="M456" s="38">
        <f t="shared" ca="1" si="21"/>
        <v>91464.980000045151</v>
      </c>
      <c r="N456" s="39">
        <f t="shared" ca="1" si="22"/>
        <v>37.500641800018506</v>
      </c>
      <c r="P456" s="55">
        <v>3584</v>
      </c>
      <c r="Q456" s="55">
        <v>87611.000000027998</v>
      </c>
    </row>
    <row r="457" spans="8:17" x14ac:dyDescent="0.3">
      <c r="H457" s="45">
        <v>1</v>
      </c>
      <c r="I457" s="55" t="s">
        <v>173</v>
      </c>
      <c r="J457" s="25">
        <v>2008</v>
      </c>
      <c r="K457" s="55">
        <v>3594.09</v>
      </c>
      <c r="L457" s="38">
        <f t="shared" ca="1" si="20"/>
        <v>92514.740000033053</v>
      </c>
      <c r="M457" s="38">
        <f t="shared" ca="1" si="21"/>
        <v>96799.845499999239</v>
      </c>
      <c r="N457" s="39">
        <f t="shared" ca="1" si="22"/>
        <v>50.335919659999604</v>
      </c>
      <c r="P457" s="55">
        <v>3584.5</v>
      </c>
      <c r="Q457" s="55">
        <v>87854.000000116095</v>
      </c>
    </row>
    <row r="458" spans="8:17" x14ac:dyDescent="0.3">
      <c r="H458" s="45">
        <v>1</v>
      </c>
      <c r="I458" s="55" t="s">
        <v>164</v>
      </c>
      <c r="J458" s="25">
        <v>2008</v>
      </c>
      <c r="K458" s="55">
        <v>3610.81</v>
      </c>
      <c r="L458" s="38">
        <f t="shared" ref="L458:L521" ca="1" si="23">FORECAST(K458,OFFSET($Q$28:$Q$712,MATCH(K458,$P$28:$P$712,1)-1,0,2), OFFSET($P$28:$P$712,MATCH(K458,$P$28:$P$712,1)-1,0,2))</f>
        <v>101084.95099996543</v>
      </c>
      <c r="M458" s="38">
        <f t="shared" ca="1" si="21"/>
        <v>106856.50649994973</v>
      </c>
      <c r="N458" s="39">
        <f t="shared" ca="1" si="22"/>
        <v>69.456729224967319</v>
      </c>
      <c r="P458" s="55">
        <v>3585</v>
      </c>
      <c r="Q458" s="55">
        <v>88096.999999957203</v>
      </c>
    </row>
    <row r="459" spans="8:17" x14ac:dyDescent="0.3">
      <c r="H459" s="45">
        <v>1</v>
      </c>
      <c r="I459" s="55" t="s">
        <v>174</v>
      </c>
      <c r="J459" s="25">
        <v>2008</v>
      </c>
      <c r="K459" s="55">
        <v>3631.05</v>
      </c>
      <c r="L459" s="38">
        <f t="shared" ca="1" si="23"/>
        <v>112628.06199993403</v>
      </c>
      <c r="M459" s="38">
        <f t="shared" ref="M459:M522" ca="1" si="24">(L459+L460)/2</f>
        <v>113219.15599991137</v>
      </c>
      <c r="N459" s="39">
        <f t="shared" ref="N459:N522" ca="1" si="25">VLOOKUP(I459,$P$10:$Q$21,2,FALSE)*M459/1000</f>
        <v>93.971899479926435</v>
      </c>
      <c r="P459" s="55">
        <v>3585.5</v>
      </c>
      <c r="Q459" s="55">
        <v>88340.0000000453</v>
      </c>
    </row>
    <row r="460" spans="8:17" x14ac:dyDescent="0.3">
      <c r="H460" s="45">
        <v>1</v>
      </c>
      <c r="I460" s="55" t="s">
        <v>175</v>
      </c>
      <c r="J460" s="25">
        <v>2008</v>
      </c>
      <c r="K460" s="55">
        <v>3633</v>
      </c>
      <c r="L460" s="38">
        <f t="shared" ca="1" si="23"/>
        <v>113810.24999988871</v>
      </c>
      <c r="M460" s="38">
        <f t="shared" ca="1" si="24"/>
        <v>112764.46649995446</v>
      </c>
      <c r="N460" s="39">
        <f t="shared" ca="1" si="25"/>
        <v>112.76446649995447</v>
      </c>
      <c r="P460" s="55">
        <v>3586</v>
      </c>
      <c r="Q460" s="55">
        <v>88582.999999886393</v>
      </c>
    </row>
    <row r="461" spans="8:17" x14ac:dyDescent="0.3">
      <c r="H461" s="45">
        <v>1</v>
      </c>
      <c r="I461" s="55" t="s">
        <v>176</v>
      </c>
      <c r="J461" s="25">
        <v>2008</v>
      </c>
      <c r="K461" s="55">
        <v>3629.55</v>
      </c>
      <c r="L461" s="38">
        <f t="shared" ca="1" si="23"/>
        <v>111718.68300002022</v>
      </c>
      <c r="M461" s="38">
        <f t="shared" ca="1" si="24"/>
        <v>110915.40350002167</v>
      </c>
      <c r="N461" s="39">
        <f t="shared" ca="1" si="25"/>
        <v>102.04217122001994</v>
      </c>
      <c r="P461" s="55">
        <v>3586.5</v>
      </c>
      <c r="Q461" s="55">
        <v>88825.999999974607</v>
      </c>
    </row>
    <row r="462" spans="8:17" x14ac:dyDescent="0.3">
      <c r="H462" s="45">
        <v>1</v>
      </c>
      <c r="I462" s="55" t="s">
        <v>177</v>
      </c>
      <c r="J462" s="25">
        <v>2008</v>
      </c>
      <c r="K462" s="55">
        <v>3626.9</v>
      </c>
      <c r="L462" s="38">
        <f t="shared" ca="1" si="23"/>
        <v>110112.12400002312</v>
      </c>
      <c r="M462" s="38">
        <f t="shared" ca="1" si="24"/>
        <v>109178.49860001507</v>
      </c>
      <c r="N462" s="39">
        <f t="shared" ca="1" si="25"/>
        <v>109.17849860001506</v>
      </c>
      <c r="P462" s="55">
        <v>3587</v>
      </c>
      <c r="Q462" s="55">
        <v>89069.000000062704</v>
      </c>
    </row>
    <row r="463" spans="8:17" x14ac:dyDescent="0.3">
      <c r="H463" s="45">
        <v>1</v>
      </c>
      <c r="I463" s="55" t="s">
        <v>178</v>
      </c>
      <c r="J463" s="25">
        <v>2008</v>
      </c>
      <c r="K463" s="55">
        <v>3623.82</v>
      </c>
      <c r="L463" s="38">
        <f t="shared" ca="1" si="23"/>
        <v>108244.87320000702</v>
      </c>
      <c r="M463" s="38">
        <f t="shared" ca="1" si="24"/>
        <v>107662.87360003975</v>
      </c>
      <c r="N463" s="39">
        <f t="shared" ca="1" si="25"/>
        <v>73.210754048027042</v>
      </c>
      <c r="P463" s="55">
        <v>3587.5</v>
      </c>
      <c r="Q463" s="55">
        <v>89311.999999903797</v>
      </c>
    </row>
    <row r="464" spans="8:17" x14ac:dyDescent="0.3">
      <c r="H464" s="45">
        <v>1</v>
      </c>
      <c r="I464" s="55" t="s">
        <v>179</v>
      </c>
      <c r="J464" s="25">
        <v>2008</v>
      </c>
      <c r="K464" s="55">
        <v>3621.9</v>
      </c>
      <c r="L464" s="38">
        <f t="shared" ca="1" si="23"/>
        <v>107080.87400007248</v>
      </c>
      <c r="M464" s="38">
        <f t="shared" ca="1" si="24"/>
        <v>105948.84650004993</v>
      </c>
      <c r="N464" s="39">
        <f t="shared" ca="1" si="25"/>
        <v>62.509819435029449</v>
      </c>
      <c r="P464" s="55">
        <v>3588</v>
      </c>
      <c r="Q464" s="55">
        <v>89554.999999991996</v>
      </c>
    </row>
    <row r="465" spans="8:17" x14ac:dyDescent="0.3">
      <c r="H465" s="45">
        <v>1</v>
      </c>
      <c r="I465" s="55" t="s">
        <v>180</v>
      </c>
      <c r="J465" s="25">
        <v>2008</v>
      </c>
      <c r="K465" s="55">
        <v>3617.89</v>
      </c>
      <c r="L465" s="38">
        <f t="shared" ca="1" si="23"/>
        <v>104816.81900002738</v>
      </c>
      <c r="M465" s="38">
        <f t="shared" ca="1" si="24"/>
        <v>103836.4130000174</v>
      </c>
      <c r="N465" s="39">
        <f t="shared" ca="1" si="25"/>
        <v>53.994934760009052</v>
      </c>
      <c r="P465" s="55">
        <v>3588.5</v>
      </c>
      <c r="Q465" s="55">
        <v>89798.000000080094</v>
      </c>
    </row>
    <row r="466" spans="8:17" x14ac:dyDescent="0.3">
      <c r="H466" s="45">
        <v>1</v>
      </c>
      <c r="I466" s="55" t="s">
        <v>170</v>
      </c>
      <c r="J466" s="25">
        <v>2009</v>
      </c>
      <c r="K466" s="55">
        <v>3614.17</v>
      </c>
      <c r="L466" s="38">
        <f t="shared" ca="1" si="23"/>
        <v>102856.00700000743</v>
      </c>
      <c r="M466" s="38">
        <f t="shared" ca="1" si="24"/>
        <v>102297.28099996108</v>
      </c>
      <c r="N466" s="39">
        <f t="shared" ca="1" si="25"/>
        <v>37.849993969985597</v>
      </c>
      <c r="P466" s="55">
        <v>3589</v>
      </c>
      <c r="Q466" s="55">
        <v>90040.999999921201</v>
      </c>
    </row>
    <row r="467" spans="8:17" x14ac:dyDescent="0.3">
      <c r="H467" s="45">
        <v>1</v>
      </c>
      <c r="I467" s="55" t="s">
        <v>171</v>
      </c>
      <c r="J467" s="25">
        <v>2009</v>
      </c>
      <c r="K467" s="55">
        <v>3612.05</v>
      </c>
      <c r="L467" s="38">
        <f t="shared" ca="1" si="23"/>
        <v>101738.55499991472</v>
      </c>
      <c r="M467" s="38">
        <f t="shared" ca="1" si="24"/>
        <v>101311.60399995151</v>
      </c>
      <c r="N467" s="39">
        <f t="shared" ca="1" si="25"/>
        <v>27.354133079986905</v>
      </c>
      <c r="P467" s="55">
        <v>3589.5</v>
      </c>
      <c r="Q467" s="55">
        <v>90284.000000009401</v>
      </c>
    </row>
    <row r="468" spans="8:17" x14ac:dyDescent="0.3">
      <c r="H468" s="45">
        <v>1</v>
      </c>
      <c r="I468" s="55" t="s">
        <v>172</v>
      </c>
      <c r="J468" s="25">
        <v>2009</v>
      </c>
      <c r="K468" s="55">
        <v>3610.43</v>
      </c>
      <c r="L468" s="38">
        <f t="shared" ca="1" si="23"/>
        <v>100884.65299998829</v>
      </c>
      <c r="M468" s="38">
        <f t="shared" ca="1" si="24"/>
        <v>101103.39949996315</v>
      </c>
      <c r="N468" s="39">
        <f t="shared" ca="1" si="25"/>
        <v>41.452393794984893</v>
      </c>
      <c r="P468" s="55">
        <v>3590</v>
      </c>
      <c r="Q468" s="55">
        <v>90527.000000097498</v>
      </c>
    </row>
    <row r="469" spans="8:17" x14ac:dyDescent="0.3">
      <c r="H469" s="45">
        <v>1</v>
      </c>
      <c r="I469" s="55" t="s">
        <v>173</v>
      </c>
      <c r="J469" s="25">
        <v>2009</v>
      </c>
      <c r="K469" s="55">
        <v>3611.26</v>
      </c>
      <c r="L469" s="38">
        <f t="shared" ca="1" si="23"/>
        <v>101322.14599993802</v>
      </c>
      <c r="M469" s="38">
        <f t="shared" ca="1" si="24"/>
        <v>106380.97879995848</v>
      </c>
      <c r="N469" s="39">
        <f t="shared" ca="1" si="25"/>
        <v>55.318108975978411</v>
      </c>
      <c r="P469" s="55">
        <v>3590.5</v>
      </c>
      <c r="Q469" s="55">
        <v>90769.999999938605</v>
      </c>
    </row>
    <row r="470" spans="8:17" x14ac:dyDescent="0.3">
      <c r="H470" s="45">
        <v>1</v>
      </c>
      <c r="I470" s="55" t="s">
        <v>164</v>
      </c>
      <c r="J470" s="25">
        <v>2009</v>
      </c>
      <c r="K470" s="55">
        <v>3629.09</v>
      </c>
      <c r="L470" s="38">
        <f t="shared" ca="1" si="23"/>
        <v>111439.81159997894</v>
      </c>
      <c r="M470" s="38">
        <f t="shared" ca="1" si="24"/>
        <v>114904.25459994434</v>
      </c>
      <c r="N470" s="39">
        <f t="shared" ca="1" si="25"/>
        <v>74.687765489963823</v>
      </c>
      <c r="P470" s="55">
        <v>3591</v>
      </c>
      <c r="Q470" s="55">
        <v>91013.000000026805</v>
      </c>
    </row>
    <row r="471" spans="8:17" x14ac:dyDescent="0.3">
      <c r="H471" s="45">
        <v>1</v>
      </c>
      <c r="I471" s="55" t="s">
        <v>174</v>
      </c>
      <c r="J471" s="25">
        <v>2009</v>
      </c>
      <c r="K471" s="55">
        <v>3640.49</v>
      </c>
      <c r="L471" s="38">
        <f t="shared" ca="1" si="23"/>
        <v>118368.69759990973</v>
      </c>
      <c r="M471" s="38">
        <f t="shared" ca="1" si="24"/>
        <v>118577.43059994048</v>
      </c>
      <c r="N471" s="39">
        <f t="shared" ca="1" si="25"/>
        <v>98.419267397950591</v>
      </c>
      <c r="P471" s="55">
        <v>3591.5</v>
      </c>
      <c r="Q471" s="55">
        <v>91256.000000114902</v>
      </c>
    </row>
    <row r="472" spans="8:17" x14ac:dyDescent="0.3">
      <c r="H472" s="45">
        <v>1</v>
      </c>
      <c r="I472" s="55" t="s">
        <v>175</v>
      </c>
      <c r="J472" s="25">
        <v>2009</v>
      </c>
      <c r="K472" s="55">
        <v>3641.14</v>
      </c>
      <c r="L472" s="38">
        <f t="shared" ca="1" si="23"/>
        <v>118786.16359997122</v>
      </c>
      <c r="M472" s="38">
        <f t="shared" ca="1" si="24"/>
        <v>117662.2668000441</v>
      </c>
      <c r="N472" s="39">
        <f t="shared" ca="1" si="25"/>
        <v>117.66226680004411</v>
      </c>
      <c r="P472" s="55">
        <v>3592</v>
      </c>
      <c r="Q472" s="55">
        <v>91498.999999955995</v>
      </c>
    </row>
    <row r="473" spans="8:17" x14ac:dyDescent="0.3">
      <c r="H473" s="45">
        <v>1</v>
      </c>
      <c r="I473" s="55" t="s">
        <v>176</v>
      </c>
      <c r="J473" s="25">
        <v>2009</v>
      </c>
      <c r="K473" s="55">
        <v>3637.5</v>
      </c>
      <c r="L473" s="38">
        <f t="shared" ca="1" si="23"/>
        <v>116538.37000011699</v>
      </c>
      <c r="M473" s="38">
        <f t="shared" ca="1" si="24"/>
        <v>115892.71440003719</v>
      </c>
      <c r="N473" s="39">
        <f t="shared" ca="1" si="25"/>
        <v>106.62129724803421</v>
      </c>
      <c r="P473" s="55">
        <v>3592.5</v>
      </c>
      <c r="Q473" s="55">
        <v>91742.000000044194</v>
      </c>
    </row>
    <row r="474" spans="8:17" x14ac:dyDescent="0.3">
      <c r="H474" s="45">
        <v>1</v>
      </c>
      <c r="I474" s="55" t="s">
        <v>177</v>
      </c>
      <c r="J474" s="25">
        <v>2009</v>
      </c>
      <c r="K474" s="55">
        <v>3635.37</v>
      </c>
      <c r="L474" s="38">
        <f t="shared" ca="1" si="23"/>
        <v>115247.05879995739</v>
      </c>
      <c r="M474" s="38">
        <f t="shared" ca="1" si="24"/>
        <v>114686.27699995658</v>
      </c>
      <c r="N474" s="39">
        <f t="shared" ca="1" si="25"/>
        <v>114.68627699995658</v>
      </c>
      <c r="P474" s="55">
        <v>3593</v>
      </c>
      <c r="Q474" s="55">
        <v>91984.9999998852</v>
      </c>
    </row>
    <row r="475" spans="8:17" x14ac:dyDescent="0.3">
      <c r="H475" s="45">
        <v>1</v>
      </c>
      <c r="I475" s="55" t="s">
        <v>178</v>
      </c>
      <c r="J475" s="25">
        <v>2009</v>
      </c>
      <c r="K475" s="55">
        <v>3633.52</v>
      </c>
      <c r="L475" s="38">
        <f t="shared" ca="1" si="23"/>
        <v>114125.49519995577</v>
      </c>
      <c r="M475" s="38">
        <f t="shared" ca="1" si="24"/>
        <v>113391.93459994788</v>
      </c>
      <c r="N475" s="39">
        <f t="shared" ca="1" si="25"/>
        <v>77.106515527964575</v>
      </c>
      <c r="P475" s="55">
        <v>3593.5</v>
      </c>
      <c r="Q475" s="55">
        <v>92227.999999973399</v>
      </c>
    </row>
    <row r="476" spans="8:17" x14ac:dyDescent="0.3">
      <c r="H476" s="45">
        <v>1</v>
      </c>
      <c r="I476" s="55" t="s">
        <v>179</v>
      </c>
      <c r="J476" s="25">
        <v>2009</v>
      </c>
      <c r="K476" s="55">
        <v>3631.1</v>
      </c>
      <c r="L476" s="38">
        <f t="shared" ca="1" si="23"/>
        <v>112658.37399994</v>
      </c>
      <c r="M476" s="38">
        <f t="shared" ca="1" si="24"/>
        <v>111179.12339999666</v>
      </c>
      <c r="N476" s="39">
        <f t="shared" ca="1" si="25"/>
        <v>65.595682805998038</v>
      </c>
      <c r="P476" s="55">
        <v>3594</v>
      </c>
      <c r="Q476" s="55">
        <v>92471.000000061598</v>
      </c>
    </row>
    <row r="477" spans="8:17" x14ac:dyDescent="0.3">
      <c r="H477" s="45">
        <v>1</v>
      </c>
      <c r="I477" s="55" t="s">
        <v>180</v>
      </c>
      <c r="J477" s="25">
        <v>2009</v>
      </c>
      <c r="K477" s="55">
        <v>3626.22</v>
      </c>
      <c r="L477" s="38">
        <f t="shared" ca="1" si="23"/>
        <v>109699.87280005333</v>
      </c>
      <c r="M477" s="38">
        <f t="shared" ca="1" si="24"/>
        <v>108463.12320005358</v>
      </c>
      <c r="N477" s="39">
        <f t="shared" ca="1" si="25"/>
        <v>56.400824064027866</v>
      </c>
      <c r="P477" s="55">
        <v>3594.5</v>
      </c>
      <c r="Q477" s="55">
        <v>92713.999999902604</v>
      </c>
    </row>
    <row r="478" spans="8:17" x14ac:dyDescent="0.3">
      <c r="H478" s="45">
        <v>1</v>
      </c>
      <c r="I478" s="55" t="s">
        <v>170</v>
      </c>
      <c r="J478" s="25">
        <v>2010</v>
      </c>
      <c r="K478" s="55">
        <v>3622.14</v>
      </c>
      <c r="L478" s="38">
        <f t="shared" ca="1" si="23"/>
        <v>107226.37360005383</v>
      </c>
      <c r="M478" s="38">
        <f t="shared" ca="1" si="24"/>
        <v>106626.18599998578</v>
      </c>
      <c r="N478" s="39">
        <f t="shared" ca="1" si="25"/>
        <v>39.451688819994743</v>
      </c>
      <c r="P478" s="55">
        <v>3595</v>
      </c>
      <c r="Q478" s="55">
        <v>92956.999999990803</v>
      </c>
    </row>
    <row r="479" spans="8:17" x14ac:dyDescent="0.3">
      <c r="H479" s="45">
        <v>1</v>
      </c>
      <c r="I479" s="55" t="s">
        <v>171</v>
      </c>
      <c r="J479" s="25">
        <v>2010</v>
      </c>
      <c r="K479" s="55">
        <v>3620.16</v>
      </c>
      <c r="L479" s="38">
        <f t="shared" ca="1" si="23"/>
        <v>106025.99839991773</v>
      </c>
      <c r="M479" s="38">
        <f t="shared" ca="1" si="24"/>
        <v>105822.00469992601</v>
      </c>
      <c r="N479" s="39">
        <f t="shared" ca="1" si="25"/>
        <v>28.571941268980023</v>
      </c>
      <c r="P479" s="55">
        <v>3595.5</v>
      </c>
      <c r="Q479" s="55">
        <v>93200.0000000789</v>
      </c>
    </row>
    <row r="480" spans="8:17" x14ac:dyDescent="0.3">
      <c r="H480" s="45">
        <v>1</v>
      </c>
      <c r="I480" s="55" t="s">
        <v>172</v>
      </c>
      <c r="J480" s="25">
        <v>2010</v>
      </c>
      <c r="K480" s="55">
        <v>3619.41</v>
      </c>
      <c r="L480" s="38">
        <f t="shared" ca="1" si="23"/>
        <v>105618.01099993428</v>
      </c>
      <c r="M480" s="38">
        <f t="shared" ca="1" si="24"/>
        <v>105925.06549994601</v>
      </c>
      <c r="N480" s="39">
        <f t="shared" ca="1" si="25"/>
        <v>43.429276854977864</v>
      </c>
      <c r="P480" s="55">
        <v>3596</v>
      </c>
      <c r="Q480" s="55">
        <v>93442.999999919994</v>
      </c>
    </row>
    <row r="481" spans="8:17" x14ac:dyDescent="0.3">
      <c r="H481" s="45">
        <v>1</v>
      </c>
      <c r="I481" s="55" t="s">
        <v>173</v>
      </c>
      <c r="J481" s="25">
        <v>2010</v>
      </c>
      <c r="K481" s="55">
        <v>3620.5</v>
      </c>
      <c r="L481" s="38">
        <f t="shared" ca="1" si="23"/>
        <v>106232.11999995774</v>
      </c>
      <c r="M481" s="38">
        <f t="shared" ca="1" si="24"/>
        <v>107887.18479999551</v>
      </c>
      <c r="N481" s="39">
        <f t="shared" ca="1" si="25"/>
        <v>56.101336095997667</v>
      </c>
      <c r="P481" s="55">
        <v>3596.5</v>
      </c>
      <c r="Q481" s="55">
        <v>93686.000000008207</v>
      </c>
    </row>
    <row r="482" spans="8:17" x14ac:dyDescent="0.3">
      <c r="H482" s="45">
        <v>1</v>
      </c>
      <c r="I482" s="55" t="s">
        <v>164</v>
      </c>
      <c r="J482" s="25">
        <v>2010</v>
      </c>
      <c r="K482" s="55">
        <v>3625.96</v>
      </c>
      <c r="L482" s="38">
        <f t="shared" ca="1" si="23"/>
        <v>109542.24960003328</v>
      </c>
      <c r="M482" s="38">
        <f t="shared" ca="1" si="24"/>
        <v>113440.4364000397</v>
      </c>
      <c r="N482" s="39">
        <f t="shared" ca="1" si="25"/>
        <v>73.736283660025819</v>
      </c>
      <c r="P482" s="55">
        <v>3597</v>
      </c>
      <c r="Q482" s="55">
        <v>93929.000000096305</v>
      </c>
    </row>
    <row r="483" spans="8:17" x14ac:dyDescent="0.3">
      <c r="H483" s="45">
        <v>1</v>
      </c>
      <c r="I483" s="55" t="s">
        <v>174</v>
      </c>
      <c r="J483" s="25">
        <v>2010</v>
      </c>
      <c r="K483" s="55">
        <v>3638.82</v>
      </c>
      <c r="L483" s="38">
        <f t="shared" ca="1" si="23"/>
        <v>117338.62320004613</v>
      </c>
      <c r="M483" s="38">
        <f t="shared" ca="1" si="24"/>
        <v>116641.4341999708</v>
      </c>
      <c r="N483" s="39">
        <f t="shared" ca="1" si="25"/>
        <v>96.81239038597576</v>
      </c>
      <c r="P483" s="55">
        <v>3597.5</v>
      </c>
      <c r="Q483" s="55">
        <v>94171.999999937398</v>
      </c>
    </row>
    <row r="484" spans="8:17" x14ac:dyDescent="0.3">
      <c r="H484" s="45">
        <v>1</v>
      </c>
      <c r="I484" s="55" t="s">
        <v>175</v>
      </c>
      <c r="J484" s="25">
        <v>2010</v>
      </c>
      <c r="K484" s="55">
        <v>3636.52</v>
      </c>
      <c r="L484" s="38">
        <f t="shared" ca="1" si="23"/>
        <v>115944.24519989546</v>
      </c>
      <c r="M484" s="38">
        <f t="shared" ca="1" si="24"/>
        <v>115347.08909992047</v>
      </c>
      <c r="N484" s="39">
        <f t="shared" ca="1" si="25"/>
        <v>115.34708909992047</v>
      </c>
      <c r="P484" s="55">
        <v>3598</v>
      </c>
      <c r="Q484" s="55">
        <v>94415.000000025597</v>
      </c>
    </row>
    <row r="485" spans="8:17" x14ac:dyDescent="0.3">
      <c r="H485" s="45">
        <v>1</v>
      </c>
      <c r="I485" s="55" t="s">
        <v>176</v>
      </c>
      <c r="J485" s="25">
        <v>2010</v>
      </c>
      <c r="K485" s="55">
        <v>3634.55</v>
      </c>
      <c r="L485" s="38">
        <f t="shared" ca="1" si="23"/>
        <v>114749.93299994548</v>
      </c>
      <c r="M485" s="38">
        <f t="shared" ca="1" si="24"/>
        <v>114480.15229997388</v>
      </c>
      <c r="N485" s="39">
        <f t="shared" ca="1" si="25"/>
        <v>105.32174011597597</v>
      </c>
      <c r="P485" s="55">
        <v>3598.5</v>
      </c>
      <c r="Q485" s="55">
        <v>94658.000000113694</v>
      </c>
    </row>
    <row r="486" spans="8:17" x14ac:dyDescent="0.3">
      <c r="H486" s="45">
        <v>1</v>
      </c>
      <c r="I486" s="55" t="s">
        <v>177</v>
      </c>
      <c r="J486" s="25">
        <v>2010</v>
      </c>
      <c r="K486" s="55">
        <v>3633.66</v>
      </c>
      <c r="L486" s="38">
        <f t="shared" ca="1" si="23"/>
        <v>114210.37160000228</v>
      </c>
      <c r="M486" s="38">
        <f t="shared" ca="1" si="24"/>
        <v>114337.68540004396</v>
      </c>
      <c r="N486" s="39">
        <f t="shared" ca="1" si="25"/>
        <v>114.33768540004397</v>
      </c>
      <c r="P486" s="55">
        <v>3599</v>
      </c>
      <c r="Q486" s="55">
        <v>94900.999999954802</v>
      </c>
    </row>
    <row r="487" spans="8:17" x14ac:dyDescent="0.3">
      <c r="H487" s="45">
        <v>1</v>
      </c>
      <c r="I487" s="55" t="s">
        <v>178</v>
      </c>
      <c r="J487" s="25">
        <v>2010</v>
      </c>
      <c r="K487" s="55">
        <v>3634.08</v>
      </c>
      <c r="L487" s="38">
        <f t="shared" ca="1" si="23"/>
        <v>114464.99920008564</v>
      </c>
      <c r="M487" s="38">
        <f t="shared" ca="1" si="24"/>
        <v>113322.21680003533</v>
      </c>
      <c r="N487" s="39">
        <f t="shared" ca="1" si="25"/>
        <v>77.05910742402402</v>
      </c>
      <c r="P487" s="55">
        <v>3599.5</v>
      </c>
      <c r="Q487" s="55">
        <v>95144.000000043001</v>
      </c>
    </row>
    <row r="488" spans="8:17" x14ac:dyDescent="0.3">
      <c r="H488" s="45">
        <v>1</v>
      </c>
      <c r="I488" s="55" t="s">
        <v>179</v>
      </c>
      <c r="J488" s="25">
        <v>2010</v>
      </c>
      <c r="K488" s="55">
        <v>3630.31</v>
      </c>
      <c r="L488" s="38">
        <f t="shared" ca="1" si="23"/>
        <v>112179.43439998501</v>
      </c>
      <c r="M488" s="38">
        <f t="shared" ca="1" si="24"/>
        <v>111036.65240003297</v>
      </c>
      <c r="N488" s="39">
        <f t="shared" ca="1" si="25"/>
        <v>65.511624916019443</v>
      </c>
      <c r="P488" s="55">
        <v>3600</v>
      </c>
      <c r="Q488" s="55">
        <v>95386.999999884007</v>
      </c>
    </row>
    <row r="489" spans="8:17" x14ac:dyDescent="0.3">
      <c r="H489" s="45">
        <v>1</v>
      </c>
      <c r="I489" s="55" t="s">
        <v>180</v>
      </c>
      <c r="J489" s="25">
        <v>2010</v>
      </c>
      <c r="K489" s="55">
        <v>3626.54</v>
      </c>
      <c r="L489" s="38">
        <f t="shared" ca="1" si="23"/>
        <v>109893.87040008092</v>
      </c>
      <c r="M489" s="38">
        <f t="shared" ca="1" si="24"/>
        <v>108078.15170001541</v>
      </c>
      <c r="N489" s="39">
        <f t="shared" ca="1" si="25"/>
        <v>56.200638884008015</v>
      </c>
      <c r="P489" s="55">
        <v>3600.5</v>
      </c>
      <c r="Q489" s="55">
        <v>95650.5500001006</v>
      </c>
    </row>
    <row r="490" spans="8:17" x14ac:dyDescent="0.3">
      <c r="H490" s="45">
        <v>1</v>
      </c>
      <c r="I490" s="55" t="s">
        <v>170</v>
      </c>
      <c r="J490" s="25">
        <v>2011</v>
      </c>
      <c r="K490" s="55">
        <v>3620.55</v>
      </c>
      <c r="L490" s="38">
        <f t="shared" ca="1" si="23"/>
        <v>106262.4329999499</v>
      </c>
      <c r="M490" s="38">
        <f t="shared" ca="1" si="24"/>
        <v>104764.78899995494</v>
      </c>
      <c r="N490" s="39">
        <f t="shared" ca="1" si="25"/>
        <v>38.762971929983323</v>
      </c>
      <c r="P490" s="55">
        <v>3601</v>
      </c>
      <c r="Q490" s="55">
        <v>95914.100000070102</v>
      </c>
    </row>
    <row r="491" spans="8:17" x14ac:dyDescent="0.3">
      <c r="H491" s="45">
        <v>1</v>
      </c>
      <c r="I491" s="55" t="s">
        <v>171</v>
      </c>
      <c r="J491" s="25">
        <v>2011</v>
      </c>
      <c r="K491" s="55">
        <v>3614.95</v>
      </c>
      <c r="L491" s="38">
        <f t="shared" ca="1" si="23"/>
        <v>103267.14499995997</v>
      </c>
      <c r="M491" s="38">
        <f t="shared" ca="1" si="24"/>
        <v>102154.96399996511</v>
      </c>
      <c r="N491" s="39">
        <f t="shared" ca="1" si="25"/>
        <v>27.581840279990583</v>
      </c>
      <c r="P491" s="55">
        <v>3601.5</v>
      </c>
      <c r="Q491" s="55">
        <v>96177.650000039604</v>
      </c>
    </row>
    <row r="492" spans="8:17" x14ac:dyDescent="0.3">
      <c r="H492" s="45">
        <v>1</v>
      </c>
      <c r="I492" s="55" t="s">
        <v>172</v>
      </c>
      <c r="J492" s="25">
        <v>2011</v>
      </c>
      <c r="K492" s="55">
        <v>3610.73</v>
      </c>
      <c r="L492" s="38">
        <f t="shared" ca="1" si="23"/>
        <v>101042.78299997025</v>
      </c>
      <c r="M492" s="38">
        <f t="shared" ca="1" si="24"/>
        <v>101359.04299993371</v>
      </c>
      <c r="N492" s="39">
        <f t="shared" ca="1" si="25"/>
        <v>41.557207629972815</v>
      </c>
      <c r="P492" s="55">
        <v>3602</v>
      </c>
      <c r="Q492" s="55">
        <v>96441.200000009005</v>
      </c>
    </row>
    <row r="493" spans="8:17" x14ac:dyDescent="0.3">
      <c r="H493" s="45">
        <v>1</v>
      </c>
      <c r="I493" s="55" t="s">
        <v>173</v>
      </c>
      <c r="J493" s="25">
        <v>2011</v>
      </c>
      <c r="K493" s="55">
        <v>3611.93</v>
      </c>
      <c r="L493" s="38">
        <f t="shared" ca="1" si="23"/>
        <v>101675.30299989716</v>
      </c>
      <c r="M493" s="38">
        <f t="shared" ca="1" si="24"/>
        <v>104750.93209996738</v>
      </c>
      <c r="N493" s="39">
        <f t="shared" ca="1" si="25"/>
        <v>54.470484691983039</v>
      </c>
      <c r="P493" s="55">
        <v>3602.5</v>
      </c>
      <c r="Q493" s="55">
        <v>96704.749999978507</v>
      </c>
    </row>
    <row r="494" spans="8:17" x14ac:dyDescent="0.3">
      <c r="H494" s="45">
        <v>1</v>
      </c>
      <c r="I494" s="55" t="s">
        <v>164</v>
      </c>
      <c r="J494" s="25">
        <v>2011</v>
      </c>
      <c r="K494" s="55">
        <v>3623.13</v>
      </c>
      <c r="L494" s="38">
        <f t="shared" ca="1" si="23"/>
        <v>107826.5612000376</v>
      </c>
      <c r="M494" s="38">
        <f t="shared" ca="1" si="24"/>
        <v>115823.98300006916</v>
      </c>
      <c r="N494" s="39">
        <f t="shared" ca="1" si="25"/>
        <v>75.285588950044954</v>
      </c>
      <c r="P494" s="55">
        <v>3603</v>
      </c>
      <c r="Q494" s="55">
        <v>96968.299999947994</v>
      </c>
    </row>
    <row r="495" spans="8:17" x14ac:dyDescent="0.3">
      <c r="H495" s="45">
        <v>1</v>
      </c>
      <c r="I495" s="55" t="s">
        <v>174</v>
      </c>
      <c r="J495" s="25">
        <v>2011</v>
      </c>
      <c r="K495" s="55">
        <v>3648.98</v>
      </c>
      <c r="L495" s="38">
        <f t="shared" ca="1" si="23"/>
        <v>123821.40480010072</v>
      </c>
      <c r="M495" s="38">
        <f t="shared" ca="1" si="24"/>
        <v>127677.2844000957</v>
      </c>
      <c r="N495" s="39">
        <f t="shared" ca="1" si="25"/>
        <v>105.97214605207942</v>
      </c>
      <c r="P495" s="55">
        <v>3603.5</v>
      </c>
      <c r="Q495" s="55">
        <v>97231.849999917496</v>
      </c>
    </row>
    <row r="496" spans="8:17" x14ac:dyDescent="0.3">
      <c r="H496" s="45">
        <v>1</v>
      </c>
      <c r="I496" s="55" t="s">
        <v>175</v>
      </c>
      <c r="J496" s="25">
        <v>2011</v>
      </c>
      <c r="K496" s="55">
        <v>3660.86</v>
      </c>
      <c r="L496" s="38">
        <f t="shared" ca="1" si="23"/>
        <v>131533.16400009068</v>
      </c>
      <c r="M496" s="38">
        <f t="shared" ca="1" si="24"/>
        <v>129719.63780006114</v>
      </c>
      <c r="N496" s="39">
        <f t="shared" ca="1" si="25"/>
        <v>129.71963780006115</v>
      </c>
      <c r="P496" s="55">
        <v>3604</v>
      </c>
      <c r="Q496" s="55">
        <v>97495.399999886897</v>
      </c>
    </row>
    <row r="497" spans="8:17" x14ac:dyDescent="0.3">
      <c r="H497" s="45">
        <v>1</v>
      </c>
      <c r="I497" s="55" t="s">
        <v>176</v>
      </c>
      <c r="J497" s="25">
        <v>2011</v>
      </c>
      <c r="K497" s="55">
        <v>3655.34</v>
      </c>
      <c r="L497" s="38">
        <f t="shared" ca="1" si="23"/>
        <v>127906.11160003161</v>
      </c>
      <c r="M497" s="38">
        <f t="shared" ca="1" si="24"/>
        <v>127157.89200004796</v>
      </c>
      <c r="N497" s="39">
        <f t="shared" ca="1" si="25"/>
        <v>116.98526064004413</v>
      </c>
      <c r="P497" s="55">
        <v>3604.5</v>
      </c>
      <c r="Q497" s="55">
        <v>97758.950000103505</v>
      </c>
    </row>
    <row r="498" spans="8:17" x14ac:dyDescent="0.3">
      <c r="H498" s="45">
        <v>1</v>
      </c>
      <c r="I498" s="55" t="s">
        <v>177</v>
      </c>
      <c r="J498" s="25">
        <v>2011</v>
      </c>
      <c r="K498" s="55">
        <v>3653.01</v>
      </c>
      <c r="L498" s="38">
        <f t="shared" ca="1" si="23"/>
        <v>126409.6724000643</v>
      </c>
      <c r="M498" s="38">
        <f t="shared" ca="1" si="24"/>
        <v>125529.7886000236</v>
      </c>
      <c r="N498" s="39">
        <f t="shared" ca="1" si="25"/>
        <v>125.52978860002361</v>
      </c>
      <c r="P498" s="55">
        <v>3605</v>
      </c>
      <c r="Q498" s="55">
        <v>98022.500000073007</v>
      </c>
    </row>
    <row r="499" spans="8:17" x14ac:dyDescent="0.3">
      <c r="H499" s="45">
        <v>1</v>
      </c>
      <c r="I499" s="55" t="s">
        <v>178</v>
      </c>
      <c r="J499" s="25">
        <v>2011</v>
      </c>
      <c r="K499" s="55">
        <v>3650.27</v>
      </c>
      <c r="L499" s="38">
        <f t="shared" ca="1" si="23"/>
        <v>124649.90479998291</v>
      </c>
      <c r="M499" s="38">
        <f t="shared" ca="1" si="24"/>
        <v>123172.72950001899</v>
      </c>
      <c r="N499" s="39">
        <f t="shared" ca="1" si="25"/>
        <v>83.757456060012913</v>
      </c>
      <c r="P499" s="55">
        <v>3605.5</v>
      </c>
      <c r="Q499" s="55">
        <v>98286.050000042495</v>
      </c>
    </row>
    <row r="500" spans="8:17" x14ac:dyDescent="0.3">
      <c r="H500" s="45">
        <v>1</v>
      </c>
      <c r="I500" s="55" t="s">
        <v>179</v>
      </c>
      <c r="J500" s="25">
        <v>2011</v>
      </c>
      <c r="K500" s="55">
        <v>3645.67</v>
      </c>
      <c r="L500" s="38">
        <f t="shared" ca="1" si="23"/>
        <v>121695.55420005508</v>
      </c>
      <c r="M500" s="38">
        <f t="shared" ca="1" si="24"/>
        <v>119798.99460004608</v>
      </c>
      <c r="N500" s="39">
        <f t="shared" ca="1" si="25"/>
        <v>70.681406814027184</v>
      </c>
      <c r="P500" s="55">
        <v>3606</v>
      </c>
      <c r="Q500" s="55">
        <v>98549.600000011997</v>
      </c>
    </row>
    <row r="501" spans="8:17" x14ac:dyDescent="0.3">
      <c r="H501" s="45">
        <v>1</v>
      </c>
      <c r="I501" s="55" t="s">
        <v>180</v>
      </c>
      <c r="J501" s="25">
        <v>2011</v>
      </c>
      <c r="K501" s="55">
        <v>3639.75</v>
      </c>
      <c r="L501" s="38">
        <f t="shared" ca="1" si="23"/>
        <v>117902.43500003708</v>
      </c>
      <c r="M501" s="38">
        <f t="shared" ca="1" si="24"/>
        <v>117041.56080003188</v>
      </c>
      <c r="N501" s="39">
        <f t="shared" ca="1" si="25"/>
        <v>60.861611616016575</v>
      </c>
      <c r="P501" s="55">
        <v>3606.5</v>
      </c>
      <c r="Q501" s="55">
        <v>98813.149999981397</v>
      </c>
    </row>
    <row r="502" spans="8:17" x14ac:dyDescent="0.3">
      <c r="H502" s="45">
        <v>1</v>
      </c>
      <c r="I502" s="55" t="s">
        <v>170</v>
      </c>
      <c r="J502" s="25">
        <v>2012</v>
      </c>
      <c r="K502" s="55">
        <v>3636.91</v>
      </c>
      <c r="L502" s="38">
        <f t="shared" ca="1" si="23"/>
        <v>116180.68660002667</v>
      </c>
      <c r="M502" s="38">
        <f t="shared" ca="1" si="24"/>
        <v>115686.59190000896</v>
      </c>
      <c r="N502" s="39">
        <f t="shared" ca="1" si="25"/>
        <v>42.804039003003318</v>
      </c>
      <c r="P502" s="55">
        <v>3607</v>
      </c>
      <c r="Q502" s="55">
        <v>99076.699999950899</v>
      </c>
    </row>
    <row r="503" spans="8:17" x14ac:dyDescent="0.3">
      <c r="H503" s="45">
        <v>1</v>
      </c>
      <c r="I503" s="55" t="s">
        <v>171</v>
      </c>
      <c r="J503" s="25">
        <v>2012</v>
      </c>
      <c r="K503" s="55">
        <v>3635.28</v>
      </c>
      <c r="L503" s="38">
        <f t="shared" ca="1" si="23"/>
        <v>115192.49719999125</v>
      </c>
      <c r="M503" s="38">
        <f t="shared" ca="1" si="24"/>
        <v>115207.6531999819</v>
      </c>
      <c r="N503" s="39">
        <f t="shared" ca="1" si="25"/>
        <v>31.106066363995115</v>
      </c>
      <c r="P503" s="55">
        <v>3607.5</v>
      </c>
      <c r="Q503" s="55">
        <v>99340.249999920401</v>
      </c>
    </row>
    <row r="504" spans="8:17" x14ac:dyDescent="0.3">
      <c r="H504" s="45">
        <v>1</v>
      </c>
      <c r="I504" s="55" t="s">
        <v>172</v>
      </c>
      <c r="J504" s="25">
        <v>2012</v>
      </c>
      <c r="K504" s="55">
        <v>3635.33</v>
      </c>
      <c r="L504" s="38">
        <f t="shared" ca="1" si="23"/>
        <v>115222.80919997254</v>
      </c>
      <c r="M504" s="38">
        <f t="shared" ca="1" si="24"/>
        <v>115353.15339998459</v>
      </c>
      <c r="N504" s="39">
        <f t="shared" ca="1" si="25"/>
        <v>47.294792893993673</v>
      </c>
      <c r="P504" s="55">
        <v>3608</v>
      </c>
      <c r="Q504" s="55">
        <v>99603.799999889903</v>
      </c>
    </row>
    <row r="505" spans="8:17" x14ac:dyDescent="0.3">
      <c r="H505" s="45">
        <v>1</v>
      </c>
      <c r="I505" s="55" t="s">
        <v>173</v>
      </c>
      <c r="J505" s="25">
        <v>2012</v>
      </c>
      <c r="K505" s="55">
        <v>3635.76</v>
      </c>
      <c r="L505" s="38">
        <f t="shared" ca="1" si="23"/>
        <v>115483.49759999663</v>
      </c>
      <c r="M505" s="38">
        <f t="shared" ca="1" si="24"/>
        <v>115807.84169999813</v>
      </c>
      <c r="N505" s="39">
        <f t="shared" ca="1" si="25"/>
        <v>60.22007768399903</v>
      </c>
      <c r="P505" s="55">
        <v>3608.5</v>
      </c>
      <c r="Q505" s="55">
        <v>99867.350000106497</v>
      </c>
    </row>
    <row r="506" spans="8:17" x14ac:dyDescent="0.3">
      <c r="H506" s="45">
        <v>1</v>
      </c>
      <c r="I506" s="55" t="s">
        <v>164</v>
      </c>
      <c r="J506" s="25">
        <v>2012</v>
      </c>
      <c r="K506" s="55">
        <v>3636.83</v>
      </c>
      <c r="L506" s="38">
        <f t="shared" ca="1" si="23"/>
        <v>116132.18579999963</v>
      </c>
      <c r="M506" s="38">
        <f t="shared" ca="1" si="24"/>
        <v>115244.02990004106</v>
      </c>
      <c r="N506" s="39">
        <f t="shared" ca="1" si="25"/>
        <v>74.908619435026694</v>
      </c>
      <c r="P506" s="55">
        <v>3609</v>
      </c>
      <c r="Q506" s="55">
        <v>100130.900000076</v>
      </c>
    </row>
    <row r="507" spans="8:17" x14ac:dyDescent="0.3">
      <c r="H507" s="45">
        <v>1</v>
      </c>
      <c r="I507" s="55" t="s">
        <v>174</v>
      </c>
      <c r="J507" s="25">
        <v>2012</v>
      </c>
      <c r="K507" s="55">
        <v>3633.9</v>
      </c>
      <c r="L507" s="38">
        <f t="shared" ca="1" si="23"/>
        <v>114355.87400008249</v>
      </c>
      <c r="M507" s="38">
        <f t="shared" ca="1" si="24"/>
        <v>112703.84100006195</v>
      </c>
      <c r="N507" s="39">
        <f t="shared" ca="1" si="25"/>
        <v>93.544188030051416</v>
      </c>
      <c r="P507" s="55">
        <v>3609.5</v>
      </c>
      <c r="Q507" s="55">
        <v>100394.45000004501</v>
      </c>
    </row>
    <row r="508" spans="8:17" x14ac:dyDescent="0.3">
      <c r="H508" s="45">
        <v>1</v>
      </c>
      <c r="I508" s="55" t="s">
        <v>175</v>
      </c>
      <c r="J508" s="25">
        <v>2012</v>
      </c>
      <c r="K508" s="55">
        <v>3628.45</v>
      </c>
      <c r="L508" s="38">
        <f t="shared" ca="1" si="23"/>
        <v>111051.8080000414</v>
      </c>
      <c r="M508" s="38">
        <f t="shared" ca="1" si="24"/>
        <v>109587.71459999052</v>
      </c>
      <c r="N508" s="39">
        <f t="shared" ca="1" si="25"/>
        <v>109.58771459999052</v>
      </c>
      <c r="P508" s="55">
        <v>3610</v>
      </c>
      <c r="Q508" s="55">
        <v>100658.000000015</v>
      </c>
    </row>
    <row r="509" spans="8:17" x14ac:dyDescent="0.3">
      <c r="H509" s="45">
        <v>1</v>
      </c>
      <c r="I509" s="55" t="s">
        <v>176</v>
      </c>
      <c r="J509" s="25">
        <v>2012</v>
      </c>
      <c r="K509" s="55">
        <v>3623.62</v>
      </c>
      <c r="L509" s="38">
        <f t="shared" ca="1" si="23"/>
        <v>108123.62119993963</v>
      </c>
      <c r="M509" s="38">
        <f t="shared" ca="1" si="24"/>
        <v>107499.18339994934</v>
      </c>
      <c r="N509" s="39">
        <f t="shared" ca="1" si="25"/>
        <v>98.899248727953392</v>
      </c>
      <c r="P509" s="55">
        <v>3610.5</v>
      </c>
      <c r="Q509" s="55">
        <v>100921.549999984</v>
      </c>
    </row>
    <row r="510" spans="8:17" x14ac:dyDescent="0.3">
      <c r="H510" s="45">
        <v>1</v>
      </c>
      <c r="I510" s="55" t="s">
        <v>177</v>
      </c>
      <c r="J510" s="25">
        <v>2012</v>
      </c>
      <c r="K510" s="55">
        <v>3621.56</v>
      </c>
      <c r="L510" s="38">
        <f t="shared" ca="1" si="23"/>
        <v>106874.74559995905</v>
      </c>
      <c r="M510" s="38">
        <f t="shared" ca="1" si="24"/>
        <v>106259.55579994514</v>
      </c>
      <c r="N510" s="39">
        <f t="shared" ca="1" si="25"/>
        <v>106.25955579994515</v>
      </c>
      <c r="P510" s="55">
        <v>3611</v>
      </c>
      <c r="Q510" s="55">
        <v>101185.09999995401</v>
      </c>
    </row>
    <row r="511" spans="8:17" x14ac:dyDescent="0.3">
      <c r="H511" s="45">
        <v>1</v>
      </c>
      <c r="I511" s="55" t="s">
        <v>178</v>
      </c>
      <c r="J511" s="25">
        <v>2012</v>
      </c>
      <c r="K511" s="55">
        <v>3619.46</v>
      </c>
      <c r="L511" s="38">
        <f t="shared" ca="1" si="23"/>
        <v>105644.36599993124</v>
      </c>
      <c r="M511" s="38">
        <f t="shared" ca="1" si="24"/>
        <v>104495.28799994104</v>
      </c>
      <c r="N511" s="39">
        <f t="shared" ca="1" si="25"/>
        <v>71.056795839959918</v>
      </c>
      <c r="P511" s="55">
        <v>3611.5</v>
      </c>
      <c r="Q511" s="55">
        <v>101448.649999923</v>
      </c>
    </row>
    <row r="512" spans="8:17" x14ac:dyDescent="0.3">
      <c r="H512" s="45">
        <v>1</v>
      </c>
      <c r="I512" s="55" t="s">
        <v>179</v>
      </c>
      <c r="J512" s="25">
        <v>2012</v>
      </c>
      <c r="K512" s="55">
        <v>3615.1</v>
      </c>
      <c r="L512" s="38">
        <f t="shared" ca="1" si="23"/>
        <v>103346.20999995084</v>
      </c>
      <c r="M512" s="38">
        <f t="shared" ca="1" si="24"/>
        <v>101954.66599998844</v>
      </c>
      <c r="N512" s="39">
        <f t="shared" ca="1" si="25"/>
        <v>60.15325293999318</v>
      </c>
      <c r="P512" s="55">
        <v>3612</v>
      </c>
      <c r="Q512" s="55">
        <v>101712.199999893</v>
      </c>
    </row>
    <row r="513" spans="8:17" x14ac:dyDescent="0.3">
      <c r="H513" s="45">
        <v>1</v>
      </c>
      <c r="I513" s="55" t="s">
        <v>180</v>
      </c>
      <c r="J513" s="25">
        <v>2012</v>
      </c>
      <c r="K513" s="55">
        <v>3609.82</v>
      </c>
      <c r="L513" s="38">
        <f t="shared" ca="1" si="23"/>
        <v>100563.12200002605</v>
      </c>
      <c r="M513" s="38">
        <f t="shared" ca="1" si="24"/>
        <v>99139.952000047429</v>
      </c>
      <c r="N513" s="39">
        <f t="shared" ca="1" si="25"/>
        <v>51.552775040024663</v>
      </c>
      <c r="P513" s="55">
        <v>3612.5</v>
      </c>
      <c r="Q513" s="55">
        <v>101975.75000010899</v>
      </c>
    </row>
    <row r="514" spans="8:17" x14ac:dyDescent="0.3">
      <c r="H514" s="45">
        <v>1</v>
      </c>
      <c r="I514" s="55" t="s">
        <v>170</v>
      </c>
      <c r="J514" s="25">
        <v>2013</v>
      </c>
      <c r="K514" s="55">
        <v>3604.42</v>
      </c>
      <c r="L514" s="38">
        <f t="shared" ca="1" si="23"/>
        <v>97716.782000068808</v>
      </c>
      <c r="M514" s="38">
        <f t="shared" ca="1" si="24"/>
        <v>96939.309500055038</v>
      </c>
      <c r="N514" s="39">
        <f t="shared" ca="1" si="25"/>
        <v>35.86754451502037</v>
      </c>
      <c r="P514" s="55">
        <v>3613</v>
      </c>
      <c r="Q514" s="55">
        <v>102239.30000007901</v>
      </c>
    </row>
    <row r="515" spans="8:17" x14ac:dyDescent="0.3">
      <c r="H515" s="45">
        <v>1</v>
      </c>
      <c r="I515" s="55" t="s">
        <v>171</v>
      </c>
      <c r="J515" s="25">
        <v>2013</v>
      </c>
      <c r="K515" s="55">
        <v>3601.47</v>
      </c>
      <c r="L515" s="38">
        <f t="shared" ca="1" si="23"/>
        <v>96161.837000041269</v>
      </c>
      <c r="M515" s="38">
        <f t="shared" ca="1" si="24"/>
        <v>95521.698500004364</v>
      </c>
      <c r="N515" s="39">
        <f t="shared" ca="1" si="25"/>
        <v>25.790858595001179</v>
      </c>
      <c r="P515" s="55">
        <v>3613.5</v>
      </c>
      <c r="Q515" s="55">
        <v>102502.850000048</v>
      </c>
    </row>
    <row r="516" spans="8:17" x14ac:dyDescent="0.3">
      <c r="H516" s="45">
        <v>1</v>
      </c>
      <c r="I516" s="55" t="s">
        <v>172</v>
      </c>
      <c r="J516" s="25">
        <v>2013</v>
      </c>
      <c r="K516" s="55">
        <v>3598.96</v>
      </c>
      <c r="L516" s="38">
        <f t="shared" ca="1" si="23"/>
        <v>94881.55999996746</v>
      </c>
      <c r="M516" s="38">
        <f t="shared" ca="1" si="24"/>
        <v>94291.069999990403</v>
      </c>
      <c r="N516" s="39">
        <f t="shared" ca="1" si="25"/>
        <v>38.659338699996063</v>
      </c>
      <c r="P516" s="55">
        <v>3614</v>
      </c>
      <c r="Q516" s="55">
        <v>102766.40000001799</v>
      </c>
    </row>
    <row r="517" spans="8:17" x14ac:dyDescent="0.3">
      <c r="H517" s="45">
        <v>1</v>
      </c>
      <c r="I517" s="55" t="s">
        <v>173</v>
      </c>
      <c r="J517" s="25">
        <v>2013</v>
      </c>
      <c r="K517" s="55">
        <v>3596.53</v>
      </c>
      <c r="L517" s="38">
        <f t="shared" ca="1" si="23"/>
        <v>93700.580000013346</v>
      </c>
      <c r="M517" s="38">
        <f t="shared" ca="1" si="24"/>
        <v>94407.71000002278</v>
      </c>
      <c r="N517" s="39">
        <f t="shared" ca="1" si="25"/>
        <v>49.092009200011844</v>
      </c>
      <c r="P517" s="55">
        <v>3614.5</v>
      </c>
      <c r="Q517" s="55">
        <v>103029.949999987</v>
      </c>
    </row>
    <row r="518" spans="8:17" x14ac:dyDescent="0.3">
      <c r="H518" s="45">
        <v>1</v>
      </c>
      <c r="I518" s="55" t="s">
        <v>164</v>
      </c>
      <c r="J518" s="25">
        <v>2013</v>
      </c>
      <c r="K518" s="55">
        <v>3599.44</v>
      </c>
      <c r="L518" s="38">
        <f t="shared" ca="1" si="23"/>
        <v>95114.840000032214</v>
      </c>
      <c r="M518" s="38">
        <f t="shared" ca="1" si="24"/>
        <v>95269.368499973207</v>
      </c>
      <c r="N518" s="39">
        <f t="shared" ca="1" si="25"/>
        <v>61.925089524982582</v>
      </c>
      <c r="P518" s="55">
        <v>3615</v>
      </c>
      <c r="Q518" s="55">
        <v>103293.499999957</v>
      </c>
    </row>
    <row r="519" spans="8:17" x14ac:dyDescent="0.3">
      <c r="H519" s="45">
        <v>1</v>
      </c>
      <c r="I519" s="55" t="s">
        <v>174</v>
      </c>
      <c r="J519" s="25">
        <v>2013</v>
      </c>
      <c r="K519" s="55">
        <v>3600.07</v>
      </c>
      <c r="L519" s="38">
        <f t="shared" ca="1" si="23"/>
        <v>95423.896999914199</v>
      </c>
      <c r="M519" s="38">
        <f t="shared" ca="1" si="24"/>
        <v>93988.758499960881</v>
      </c>
      <c r="N519" s="39">
        <f t="shared" ca="1" si="25"/>
        <v>78.010669554967521</v>
      </c>
      <c r="P519" s="55">
        <v>3615.5</v>
      </c>
      <c r="Q519" s="55">
        <v>103557.04999992601</v>
      </c>
    </row>
    <row r="520" spans="8:17" x14ac:dyDescent="0.3">
      <c r="H520" s="45">
        <v>1</v>
      </c>
      <c r="I520" s="55" t="s">
        <v>175</v>
      </c>
      <c r="J520" s="25">
        <v>2013</v>
      </c>
      <c r="K520" s="55">
        <v>3594.17</v>
      </c>
      <c r="L520" s="38">
        <f t="shared" ca="1" si="23"/>
        <v>92553.620000007562</v>
      </c>
      <c r="M520" s="38">
        <f t="shared" ca="1" si="24"/>
        <v>91452.830000020913</v>
      </c>
      <c r="N520" s="39">
        <f t="shared" ca="1" si="25"/>
        <v>91.45283000002091</v>
      </c>
      <c r="P520" s="55">
        <v>3616</v>
      </c>
      <c r="Q520" s="55">
        <v>103820.599999896</v>
      </c>
    </row>
    <row r="521" spans="8:17" x14ac:dyDescent="0.3">
      <c r="H521" s="45">
        <v>1</v>
      </c>
      <c r="I521" s="55" t="s">
        <v>176</v>
      </c>
      <c r="J521" s="25">
        <v>2013</v>
      </c>
      <c r="K521" s="55">
        <v>3589.64</v>
      </c>
      <c r="L521" s="38">
        <f t="shared" ca="1" si="23"/>
        <v>90352.040000034263</v>
      </c>
      <c r="M521" s="38">
        <f t="shared" ca="1" si="24"/>
        <v>90743.270000052522</v>
      </c>
      <c r="N521" s="39">
        <f t="shared" ca="1" si="25"/>
        <v>83.483808400048318</v>
      </c>
      <c r="P521" s="55">
        <v>3616.5</v>
      </c>
      <c r="Q521" s="55">
        <v>104084.150000112</v>
      </c>
    </row>
    <row r="522" spans="8:17" x14ac:dyDescent="0.3">
      <c r="H522" s="45">
        <v>1</v>
      </c>
      <c r="I522" s="55" t="s">
        <v>177</v>
      </c>
      <c r="J522" s="25">
        <v>2013</v>
      </c>
      <c r="K522" s="55">
        <v>3591.25</v>
      </c>
      <c r="L522" s="38">
        <f t="shared" ref="L522:L586" ca="1" si="26">FORECAST(K522,OFFSET($Q$28:$Q$712,MATCH(K522,$P$28:$P$712,1)-1,0,2), OFFSET($P$28:$P$712,MATCH(K522,$P$28:$P$712,1)-1,0,2))</f>
        <v>91134.500000070781</v>
      </c>
      <c r="M522" s="38">
        <f t="shared" ca="1" si="24"/>
        <v>91044.590000038268</v>
      </c>
      <c r="N522" s="39">
        <f t="shared" ca="1" si="25"/>
        <v>91.044590000038269</v>
      </c>
      <c r="P522" s="55">
        <v>3617</v>
      </c>
      <c r="Q522" s="55">
        <v>104347.700000082</v>
      </c>
    </row>
    <row r="523" spans="8:17" x14ac:dyDescent="0.3">
      <c r="H523" s="45">
        <v>1</v>
      </c>
      <c r="I523" s="55" t="s">
        <v>178</v>
      </c>
      <c r="J523" s="25">
        <v>2013</v>
      </c>
      <c r="K523" s="55">
        <v>3590.88</v>
      </c>
      <c r="L523" s="38">
        <f t="shared" ca="1" si="26"/>
        <v>90954.680000005756</v>
      </c>
      <c r="M523" s="38">
        <f t="shared" ref="M523:M585" ca="1" si="27">(L523+L524)/2</f>
        <v>90230.539999990026</v>
      </c>
      <c r="N523" s="39">
        <f t="shared" ref="N523:N585" ca="1" si="28">VLOOKUP(I523,$P$10:$Q$21,2,FALSE)*M523/1000</f>
        <v>61.356767199993222</v>
      </c>
      <c r="P523" s="55">
        <v>3617.5</v>
      </c>
      <c r="Q523" s="55">
        <v>104611.250000051</v>
      </c>
    </row>
    <row r="524" spans="8:17" x14ac:dyDescent="0.3">
      <c r="H524" s="45">
        <v>1</v>
      </c>
      <c r="I524" s="55" t="s">
        <v>179</v>
      </c>
      <c r="J524" s="25">
        <v>2013</v>
      </c>
      <c r="K524" s="55">
        <v>3587.9</v>
      </c>
      <c r="L524" s="38">
        <f t="shared" ca="1" si="26"/>
        <v>89506.399999974295</v>
      </c>
      <c r="M524" s="38">
        <f t="shared" ca="1" si="27"/>
        <v>88663.190000038943</v>
      </c>
      <c r="N524" s="39">
        <f t="shared" ca="1" si="28"/>
        <v>52.311282100022972</v>
      </c>
      <c r="P524" s="55">
        <v>3618</v>
      </c>
      <c r="Q524" s="55">
        <v>104874.800000021</v>
      </c>
    </row>
    <row r="525" spans="8:17" x14ac:dyDescent="0.3">
      <c r="H525" s="45">
        <v>1</v>
      </c>
      <c r="I525" s="55" t="s">
        <v>180</v>
      </c>
      <c r="J525" s="25">
        <v>2013</v>
      </c>
      <c r="K525" s="55">
        <v>3584.43</v>
      </c>
      <c r="L525" s="38">
        <f t="shared" ca="1" si="26"/>
        <v>87819.980000103591</v>
      </c>
      <c r="M525" s="38">
        <f t="shared" ca="1" si="27"/>
        <v>86426.273500058101</v>
      </c>
      <c r="N525" s="39">
        <f t="shared" ca="1" si="28"/>
        <v>44.941662220030217</v>
      </c>
      <c r="P525" s="55">
        <v>3618.5</v>
      </c>
      <c r="Q525" s="55">
        <v>105138.34999998999</v>
      </c>
    </row>
    <row r="526" spans="8:17" x14ac:dyDescent="0.3">
      <c r="H526" s="45">
        <v>1</v>
      </c>
      <c r="I526" s="55" t="s">
        <v>170</v>
      </c>
      <c r="J526" s="25">
        <v>2014</v>
      </c>
      <c r="K526" s="55">
        <v>3578.69</v>
      </c>
      <c r="L526" s="38">
        <f t="shared" ca="1" si="26"/>
        <v>85032.567000012612</v>
      </c>
      <c r="M526" s="38">
        <f t="shared" ca="1" si="27"/>
        <v>84272.216000049259</v>
      </c>
      <c r="N526" s="39">
        <f t="shared" ca="1" si="28"/>
        <v>31.180719920018227</v>
      </c>
      <c r="P526" s="55">
        <v>3619</v>
      </c>
      <c r="Q526" s="55">
        <v>105401.89999996001</v>
      </c>
    </row>
    <row r="527" spans="8:17" x14ac:dyDescent="0.3">
      <c r="H527" s="45">
        <v>1</v>
      </c>
      <c r="I527" s="55" t="s">
        <v>171</v>
      </c>
      <c r="J527" s="25">
        <v>2014</v>
      </c>
      <c r="K527" s="55">
        <v>3575.55</v>
      </c>
      <c r="L527" s="38">
        <f t="shared" ca="1" si="26"/>
        <v>83511.865000085905</v>
      </c>
      <c r="M527" s="38">
        <f t="shared" ca="1" si="27"/>
        <v>83320.566500036744</v>
      </c>
      <c r="N527" s="39">
        <f t="shared" ca="1" si="28"/>
        <v>22.496552955009925</v>
      </c>
      <c r="P527" s="55">
        <v>3619.5</v>
      </c>
      <c r="Q527" s="55">
        <v>105665.449999929</v>
      </c>
    </row>
    <row r="528" spans="8:17" x14ac:dyDescent="0.3">
      <c r="H528" s="45">
        <v>1</v>
      </c>
      <c r="I528" s="55" t="s">
        <v>172</v>
      </c>
      <c r="J528" s="25">
        <v>2014</v>
      </c>
      <c r="K528" s="55">
        <v>3574.76</v>
      </c>
      <c r="L528" s="38">
        <f t="shared" ca="1" si="26"/>
        <v>83129.267999987584</v>
      </c>
      <c r="M528" s="38">
        <f t="shared" ca="1" si="27"/>
        <v>83807.287999958848</v>
      </c>
      <c r="N528" s="39">
        <f t="shared" ca="1" si="28"/>
        <v>34.360988079983123</v>
      </c>
      <c r="P528" s="55">
        <v>3620</v>
      </c>
      <c r="Q528" s="55">
        <v>105928.999999899</v>
      </c>
    </row>
    <row r="529" spans="8:17" x14ac:dyDescent="0.3">
      <c r="H529" s="45">
        <v>1</v>
      </c>
      <c r="I529" s="55" t="s">
        <v>173</v>
      </c>
      <c r="J529" s="25">
        <v>2014</v>
      </c>
      <c r="K529" s="55">
        <v>3577.56</v>
      </c>
      <c r="L529" s="38">
        <f t="shared" ca="1" si="26"/>
        <v>84485.307999930112</v>
      </c>
      <c r="M529" s="38">
        <f t="shared" ca="1" si="27"/>
        <v>87355.493999959202</v>
      </c>
      <c r="N529" s="39">
        <f t="shared" ca="1" si="28"/>
        <v>45.42485687997879</v>
      </c>
      <c r="P529" s="55">
        <v>3620.5</v>
      </c>
      <c r="Q529" s="55">
        <v>106232.119999958</v>
      </c>
    </row>
    <row r="530" spans="8:17" x14ac:dyDescent="0.3">
      <c r="H530" s="45">
        <v>1</v>
      </c>
      <c r="I530" s="55" t="s">
        <v>164</v>
      </c>
      <c r="J530" s="25">
        <v>2014</v>
      </c>
      <c r="K530" s="55">
        <v>3589.38</v>
      </c>
      <c r="L530" s="38">
        <f t="shared" ca="1" si="26"/>
        <v>90225.679999988293</v>
      </c>
      <c r="M530" s="38">
        <f t="shared" ca="1" si="27"/>
        <v>95228.364500026335</v>
      </c>
      <c r="N530" s="39">
        <f t="shared" ca="1" si="28"/>
        <v>61.898436925017123</v>
      </c>
      <c r="P530" s="55">
        <v>3621</v>
      </c>
      <c r="Q530" s="55">
        <v>106535.249999879</v>
      </c>
    </row>
    <row r="531" spans="8:17" x14ac:dyDescent="0.3">
      <c r="H531" s="45">
        <v>1</v>
      </c>
      <c r="I531" s="55" t="s">
        <v>174</v>
      </c>
      <c r="J531" s="25">
        <v>2014</v>
      </c>
      <c r="K531" s="55">
        <v>3609.19</v>
      </c>
      <c r="L531" s="38">
        <f t="shared" ca="1" si="26"/>
        <v>100231.04900006438</v>
      </c>
      <c r="M531" s="38">
        <f t="shared" ca="1" si="27"/>
        <v>99930.601999987965</v>
      </c>
      <c r="N531" s="39">
        <f t="shared" ca="1" si="28"/>
        <v>82.942399659990016</v>
      </c>
      <c r="P531" s="55">
        <v>3621.5</v>
      </c>
      <c r="Q531" s="55">
        <v>106838.36999993899</v>
      </c>
    </row>
    <row r="532" spans="8:17" x14ac:dyDescent="0.3">
      <c r="H532" s="45">
        <v>1</v>
      </c>
      <c r="I532" s="55" t="s">
        <v>175</v>
      </c>
      <c r="J532" s="25">
        <v>2014</v>
      </c>
      <c r="K532" s="55">
        <v>3608.05</v>
      </c>
      <c r="L532" s="38">
        <f t="shared" ca="1" si="26"/>
        <v>99630.154999911552</v>
      </c>
      <c r="M532" s="38">
        <f t="shared" ca="1" si="27"/>
        <v>99042.438499967218</v>
      </c>
      <c r="N532" s="39">
        <f t="shared" ca="1" si="28"/>
        <v>99.042438499967218</v>
      </c>
      <c r="P532" s="55">
        <v>3622</v>
      </c>
      <c r="Q532" s="55">
        <v>107141.500000106</v>
      </c>
    </row>
    <row r="533" spans="8:17" x14ac:dyDescent="0.3">
      <c r="H533" s="45">
        <v>1</v>
      </c>
      <c r="I533" s="55" t="s">
        <v>176</v>
      </c>
      <c r="J533" s="25">
        <v>2014</v>
      </c>
      <c r="K533" s="55">
        <v>3605.82</v>
      </c>
      <c r="L533" s="38">
        <f t="shared" ca="1" si="26"/>
        <v>98454.722000022884</v>
      </c>
      <c r="M533" s="38">
        <f t="shared" ca="1" si="27"/>
        <v>98378.292500031763</v>
      </c>
      <c r="N533" s="39">
        <f t="shared" ca="1" si="28"/>
        <v>90.508029100029219</v>
      </c>
      <c r="P533" s="55">
        <v>3622.5</v>
      </c>
      <c r="Q533" s="55">
        <v>107444.619999919</v>
      </c>
    </row>
    <row r="534" spans="8:17" x14ac:dyDescent="0.3">
      <c r="H534" s="45">
        <v>1</v>
      </c>
      <c r="I534" s="55" t="s">
        <v>177</v>
      </c>
      <c r="J534" s="25">
        <v>2014</v>
      </c>
      <c r="K534" s="55">
        <v>3605.53</v>
      </c>
      <c r="L534" s="38">
        <f t="shared" ca="1" si="26"/>
        <v>98301.863000040641</v>
      </c>
      <c r="M534" s="38">
        <f t="shared" ca="1" si="27"/>
        <v>98312.405000039376</v>
      </c>
      <c r="N534" s="39">
        <f t="shared" ca="1" si="28"/>
        <v>98.312405000039377</v>
      </c>
      <c r="P534" s="55">
        <v>3623</v>
      </c>
      <c r="Q534" s="55">
        <v>107747.750000086</v>
      </c>
    </row>
    <row r="535" spans="8:17" x14ac:dyDescent="0.3">
      <c r="H535" s="45">
        <v>1</v>
      </c>
      <c r="I535" s="55" t="s">
        <v>178</v>
      </c>
      <c r="J535" s="25">
        <v>2014</v>
      </c>
      <c r="K535" s="55">
        <v>3605.57</v>
      </c>
      <c r="L535" s="38">
        <f t="shared" ca="1" si="26"/>
        <v>98322.947000038112</v>
      </c>
      <c r="M535" s="38">
        <f t="shared" ca="1" si="27"/>
        <v>97347.812000027508</v>
      </c>
      <c r="N535" s="39">
        <f t="shared" ca="1" si="28"/>
        <v>66.196512160018713</v>
      </c>
      <c r="P535" s="55">
        <v>3623.5</v>
      </c>
      <c r="Q535" s="55">
        <v>108050.86999989901</v>
      </c>
    </row>
    <row r="536" spans="8:17" x14ac:dyDescent="0.3">
      <c r="H536" s="45">
        <v>1</v>
      </c>
      <c r="I536" s="55" t="s">
        <v>179</v>
      </c>
      <c r="J536" s="25">
        <v>2014</v>
      </c>
      <c r="K536" s="55">
        <v>3601.87</v>
      </c>
      <c r="L536" s="38">
        <f t="shared" ca="1" si="26"/>
        <v>96372.677000016905</v>
      </c>
      <c r="M536" s="38">
        <f t="shared" ca="1" si="27"/>
        <v>95333.088499999256</v>
      </c>
      <c r="N536" s="39">
        <f t="shared" ca="1" si="28"/>
        <v>56.246522214999558</v>
      </c>
      <c r="P536" s="55">
        <v>3624</v>
      </c>
      <c r="Q536" s="55">
        <v>108354.000000067</v>
      </c>
    </row>
    <row r="537" spans="8:17" x14ac:dyDescent="0.3">
      <c r="H537" s="45">
        <v>1</v>
      </c>
      <c r="I537" s="55" t="s">
        <v>180</v>
      </c>
      <c r="J537" s="25">
        <v>2014</v>
      </c>
      <c r="K537" s="55">
        <v>3597.75</v>
      </c>
      <c r="L537" s="38">
        <f t="shared" ca="1" si="26"/>
        <v>94293.499999981606</v>
      </c>
      <c r="M537" s="38">
        <f t="shared" ca="1" si="27"/>
        <v>93277.759999983711</v>
      </c>
      <c r="N537" s="39">
        <f t="shared" ca="1" si="28"/>
        <v>48.504435199991534</v>
      </c>
      <c r="P537" s="55">
        <v>3624.5</v>
      </c>
      <c r="Q537" s="55">
        <v>108657.119999879</v>
      </c>
    </row>
    <row r="538" spans="8:17" x14ac:dyDescent="0.3">
      <c r="H538" s="45">
        <v>1</v>
      </c>
      <c r="I538" s="55" t="s">
        <v>170</v>
      </c>
      <c r="J538" s="25">
        <v>2015</v>
      </c>
      <c r="K538" s="55">
        <v>3593.57</v>
      </c>
      <c r="L538" s="38">
        <f t="shared" ca="1" si="26"/>
        <v>92262.019999985816</v>
      </c>
      <c r="M538" s="38">
        <f t="shared" ca="1" si="27"/>
        <v>91936.399999991176</v>
      </c>
      <c r="N538" s="39">
        <f t="shared" ca="1" si="28"/>
        <v>34.016467999996735</v>
      </c>
      <c r="P538" s="55">
        <v>3625</v>
      </c>
      <c r="Q538" s="55">
        <v>108960.250000047</v>
      </c>
    </row>
    <row r="539" spans="8:17" x14ac:dyDescent="0.3">
      <c r="H539" s="45">
        <v>1</v>
      </c>
      <c r="I539" s="55" t="s">
        <v>171</v>
      </c>
      <c r="J539" s="25">
        <v>2015</v>
      </c>
      <c r="K539" s="55">
        <v>3592.23</v>
      </c>
      <c r="L539" s="38">
        <f t="shared" ca="1" si="26"/>
        <v>91610.779999996535</v>
      </c>
      <c r="M539" s="38">
        <f t="shared" ca="1" si="27"/>
        <v>91316.750000013388</v>
      </c>
      <c r="N539" s="39">
        <f t="shared" ca="1" si="28"/>
        <v>24.655522500003617</v>
      </c>
      <c r="P539" s="55">
        <v>3625.5</v>
      </c>
      <c r="Q539" s="55">
        <v>109263.370000107</v>
      </c>
    </row>
    <row r="540" spans="8:17" x14ac:dyDescent="0.3">
      <c r="H540" s="45">
        <v>1</v>
      </c>
      <c r="I540" s="55" t="s">
        <v>172</v>
      </c>
      <c r="J540" s="25">
        <v>2015</v>
      </c>
      <c r="K540" s="55">
        <v>3591.02</v>
      </c>
      <c r="L540" s="38">
        <f t="shared" ca="1" si="26"/>
        <v>91022.72000003024</v>
      </c>
      <c r="M540" s="38">
        <f t="shared" ca="1" si="27"/>
        <v>90818.600000035251</v>
      </c>
      <c r="N540" s="39">
        <f t="shared" ca="1" si="28"/>
        <v>37.235626000014456</v>
      </c>
      <c r="P540" s="55">
        <v>3626</v>
      </c>
      <c r="Q540" s="55">
        <v>109566.50000002699</v>
      </c>
    </row>
    <row r="541" spans="8:17" x14ac:dyDescent="0.3">
      <c r="H541" s="45">
        <v>1</v>
      </c>
      <c r="I541" s="55" t="s">
        <v>173</v>
      </c>
      <c r="J541" s="25">
        <v>2015</v>
      </c>
      <c r="K541" s="55">
        <v>3590.18</v>
      </c>
      <c r="L541" s="38">
        <f t="shared" ca="1" si="26"/>
        <v>90614.480000040261</v>
      </c>
      <c r="M541" s="38">
        <f t="shared" ca="1" si="27"/>
        <v>92337.350000025355</v>
      </c>
      <c r="N541" s="39">
        <f t="shared" ca="1" si="28"/>
        <v>48.015422000013189</v>
      </c>
      <c r="P541" s="55">
        <v>3626.5</v>
      </c>
      <c r="Q541" s="55">
        <v>109869.620000087</v>
      </c>
    </row>
    <row r="542" spans="8:17" x14ac:dyDescent="0.3">
      <c r="H542" s="45">
        <v>1</v>
      </c>
      <c r="I542" s="55" t="s">
        <v>164</v>
      </c>
      <c r="J542" s="25">
        <v>2015</v>
      </c>
      <c r="K542" s="55">
        <v>3597.27</v>
      </c>
      <c r="L542" s="38">
        <f t="shared" ca="1" si="26"/>
        <v>94060.220000010449</v>
      </c>
      <c r="M542" s="38">
        <f t="shared" ca="1" si="27"/>
        <v>98292.077000028105</v>
      </c>
      <c r="N542" s="39">
        <f t="shared" ca="1" si="28"/>
        <v>63.889850050018268</v>
      </c>
      <c r="P542" s="55">
        <v>3627</v>
      </c>
      <c r="Q542" s="55">
        <v>110172.750000007</v>
      </c>
    </row>
    <row r="543" spans="8:17" x14ac:dyDescent="0.3">
      <c r="H543" s="45">
        <v>1</v>
      </c>
      <c r="I543" s="55" t="s">
        <v>174</v>
      </c>
      <c r="J543" s="25">
        <v>2015</v>
      </c>
      <c r="K543" s="55">
        <v>3613.54</v>
      </c>
      <c r="L543" s="38">
        <f t="shared" ca="1" si="26"/>
        <v>102523.93400004576</v>
      </c>
      <c r="M543" s="38">
        <f t="shared" ca="1" si="27"/>
        <v>102281.46800007368</v>
      </c>
      <c r="N543" s="39">
        <f t="shared" ca="1" si="28"/>
        <v>84.893618440061147</v>
      </c>
      <c r="P543" s="55">
        <v>3627.5</v>
      </c>
      <c r="Q543" s="55">
        <v>110475.87000006701</v>
      </c>
    </row>
    <row r="544" spans="8:17" x14ac:dyDescent="0.3">
      <c r="H544" s="45">
        <v>1</v>
      </c>
      <c r="I544" s="55" t="s">
        <v>175</v>
      </c>
      <c r="J544" s="25">
        <v>2015</v>
      </c>
      <c r="K544" s="55">
        <v>3612.62</v>
      </c>
      <c r="L544" s="38">
        <f t="shared" ca="1" si="26"/>
        <v>102039.00200010161</v>
      </c>
      <c r="M544" s="38">
        <f t="shared" ca="1" si="27"/>
        <v>101103.39950008679</v>
      </c>
      <c r="N544" s="39">
        <f t="shared" ca="1" si="28"/>
        <v>101.10339950008678</v>
      </c>
      <c r="P544" s="55">
        <v>3628</v>
      </c>
      <c r="Q544" s="55">
        <v>110778.99999998799</v>
      </c>
    </row>
    <row r="545" spans="8:17" x14ac:dyDescent="0.3">
      <c r="H545" s="45">
        <v>1</v>
      </c>
      <c r="I545" s="55" t="s">
        <v>176</v>
      </c>
      <c r="J545" s="25">
        <v>2015</v>
      </c>
      <c r="K545" s="55">
        <v>3609.07</v>
      </c>
      <c r="L545" s="38">
        <f t="shared" ca="1" si="26"/>
        <v>100167.79700007197</v>
      </c>
      <c r="M545" s="38">
        <f t="shared" ca="1" si="27"/>
        <v>99361.334000041825</v>
      </c>
      <c r="N545" s="39">
        <f t="shared" ca="1" si="28"/>
        <v>91.412427280038486</v>
      </c>
      <c r="P545" s="55">
        <v>3628.5</v>
      </c>
      <c r="Q545" s="55">
        <v>111082.120000047</v>
      </c>
    </row>
    <row r="546" spans="8:17" x14ac:dyDescent="0.3">
      <c r="H546" s="45">
        <v>1</v>
      </c>
      <c r="I546" s="55" t="s">
        <v>177</v>
      </c>
      <c r="J546" s="25">
        <v>2015</v>
      </c>
      <c r="K546" s="55">
        <v>3606.01</v>
      </c>
      <c r="L546" s="38">
        <f t="shared" ca="1" si="26"/>
        <v>98554.871000011684</v>
      </c>
      <c r="M546" s="38">
        <f t="shared" ca="1" si="27"/>
        <v>98668.197499998379</v>
      </c>
      <c r="N546" s="39">
        <f t="shared" ca="1" si="28"/>
        <v>98.668197499998385</v>
      </c>
      <c r="P546" s="55">
        <v>3629</v>
      </c>
      <c r="Q546" s="55">
        <v>111385.249999968</v>
      </c>
    </row>
    <row r="547" spans="8:17" x14ac:dyDescent="0.3">
      <c r="H547" s="45">
        <v>1</v>
      </c>
      <c r="I547" s="55" t="s">
        <v>178</v>
      </c>
      <c r="J547" s="25">
        <v>2015</v>
      </c>
      <c r="K547" s="55">
        <v>3606.44</v>
      </c>
      <c r="L547" s="38">
        <f t="shared" ca="1" si="26"/>
        <v>98781.523999985075</v>
      </c>
      <c r="M547" s="38">
        <f t="shared" ca="1" si="27"/>
        <v>98525.880500014639</v>
      </c>
      <c r="N547" s="39">
        <f t="shared" ca="1" si="28"/>
        <v>66.997598740009948</v>
      </c>
      <c r="P547" s="55">
        <v>3629.5</v>
      </c>
      <c r="Q547" s="55">
        <v>111688.37000002799</v>
      </c>
    </row>
    <row r="548" spans="8:17" x14ac:dyDescent="0.3">
      <c r="H548" s="45">
        <v>1</v>
      </c>
      <c r="I548" s="55" t="s">
        <v>179</v>
      </c>
      <c r="J548" s="25">
        <v>2015</v>
      </c>
      <c r="K548" s="55">
        <v>3605.47</v>
      </c>
      <c r="L548" s="38">
        <f t="shared" ca="1" si="26"/>
        <v>98270.237000044202</v>
      </c>
      <c r="M548" s="38">
        <f t="shared" ca="1" si="27"/>
        <v>97039.45850006328</v>
      </c>
      <c r="N548" s="39">
        <f t="shared" ca="1" si="28"/>
        <v>57.253280515037332</v>
      </c>
      <c r="P548" s="55">
        <v>3630</v>
      </c>
      <c r="Q548" s="55">
        <v>111991.49999994801</v>
      </c>
    </row>
    <row r="549" spans="8:17" x14ac:dyDescent="0.3">
      <c r="H549" s="45">
        <v>1</v>
      </c>
      <c r="I549" s="55" t="s">
        <v>180</v>
      </c>
      <c r="J549" s="25">
        <v>2015</v>
      </c>
      <c r="K549" s="55">
        <v>3600.8</v>
      </c>
      <c r="L549" s="38">
        <f t="shared" ca="1" si="26"/>
        <v>95808.680000082357</v>
      </c>
      <c r="M549" s="38">
        <f t="shared" ca="1" si="27"/>
        <v>94766.780000052182</v>
      </c>
      <c r="N549" s="39">
        <f t="shared" ca="1" si="28"/>
        <v>49.278725600027137</v>
      </c>
      <c r="P549" s="55">
        <v>3630.5</v>
      </c>
      <c r="Q549" s="55">
        <v>112294.620000008</v>
      </c>
    </row>
    <row r="550" spans="8:17" x14ac:dyDescent="0.3">
      <c r="H550" s="45">
        <v>1</v>
      </c>
      <c r="I550" s="55" t="s">
        <v>170</v>
      </c>
      <c r="J550" s="25">
        <v>2016</v>
      </c>
      <c r="K550" s="55">
        <v>3596.58</v>
      </c>
      <c r="L550" s="38">
        <f t="shared" ca="1" si="26"/>
        <v>93724.880000022007</v>
      </c>
      <c r="M550" s="38">
        <f t="shared" ca="1" si="27"/>
        <v>93197.569999976549</v>
      </c>
      <c r="N550" s="39">
        <f t="shared" ca="1" si="28"/>
        <v>34.483100899991328</v>
      </c>
      <c r="P550" s="55">
        <v>3631</v>
      </c>
      <c r="Q550" s="55">
        <v>112597.749999928</v>
      </c>
    </row>
    <row r="551" spans="8:17" x14ac:dyDescent="0.3">
      <c r="H551" s="45">
        <v>1</v>
      </c>
      <c r="I551" s="55" t="s">
        <v>171</v>
      </c>
      <c r="J551" s="25">
        <v>2016</v>
      </c>
      <c r="K551" s="55">
        <v>3594.41</v>
      </c>
      <c r="L551" s="38">
        <f t="shared" ca="1" si="26"/>
        <v>92670.259999931091</v>
      </c>
      <c r="M551" s="38">
        <f t="shared" ca="1" si="27"/>
        <v>92128.369999959366</v>
      </c>
      <c r="N551" s="39">
        <f t="shared" ca="1" si="28"/>
        <v>24.87465989998903</v>
      </c>
      <c r="P551" s="55">
        <v>3631.5</v>
      </c>
      <c r="Q551" s="55">
        <v>112900.869999988</v>
      </c>
    </row>
    <row r="552" spans="8:17" x14ac:dyDescent="0.3">
      <c r="H552" s="45">
        <v>1</v>
      </c>
      <c r="I552" s="55" t="s">
        <v>172</v>
      </c>
      <c r="J552" s="25">
        <v>2016</v>
      </c>
      <c r="K552" s="55">
        <v>3592.18</v>
      </c>
      <c r="L552" s="38">
        <f t="shared" ca="1" si="26"/>
        <v>91586.479999987641</v>
      </c>
      <c r="M552" s="38">
        <f t="shared" ca="1" si="27"/>
        <v>91571.899999982328</v>
      </c>
      <c r="N552" s="39">
        <f t="shared" ca="1" si="28"/>
        <v>37.544478999992755</v>
      </c>
      <c r="P552" s="55">
        <v>3632</v>
      </c>
      <c r="Q552" s="55">
        <v>113203.99999990901</v>
      </c>
    </row>
    <row r="553" spans="8:17" x14ac:dyDescent="0.3">
      <c r="H553" s="45">
        <v>1</v>
      </c>
      <c r="I553" s="55" t="s">
        <v>173</v>
      </c>
      <c r="J553" s="25">
        <v>2016</v>
      </c>
      <c r="K553" s="55">
        <v>3592.12</v>
      </c>
      <c r="L553" s="38">
        <f t="shared" ca="1" si="26"/>
        <v>91557.319999977015</v>
      </c>
      <c r="M553" s="38">
        <f t="shared" ca="1" si="27"/>
        <v>94492.098499935935</v>
      </c>
      <c r="N553" s="39">
        <f t="shared" ca="1" si="28"/>
        <v>49.135891219966688</v>
      </c>
      <c r="P553" s="55">
        <v>3632.5</v>
      </c>
      <c r="Q553" s="55">
        <v>113507.119999968</v>
      </c>
    </row>
    <row r="554" spans="8:17" x14ac:dyDescent="0.3">
      <c r="H554" s="45">
        <v>1</v>
      </c>
      <c r="I554" s="55" t="s">
        <v>164</v>
      </c>
      <c r="J554" s="25">
        <v>2016</v>
      </c>
      <c r="K554" s="55">
        <v>3603.87</v>
      </c>
      <c r="L554" s="38">
        <f t="shared" ca="1" si="26"/>
        <v>97426.876999894856</v>
      </c>
      <c r="M554" s="38">
        <f t="shared" ca="1" si="27"/>
        <v>101680.96969989757</v>
      </c>
      <c r="N554" s="39">
        <f t="shared" ca="1" si="28"/>
        <v>66.092630304933422</v>
      </c>
      <c r="P554" s="55">
        <v>3633</v>
      </c>
      <c r="Q554" s="55">
        <v>113810.249999889</v>
      </c>
    </row>
    <row r="555" spans="8:17" x14ac:dyDescent="0.3">
      <c r="H555" s="45">
        <v>1</v>
      </c>
      <c r="I555" s="55" t="s">
        <v>174</v>
      </c>
      <c r="J555" s="25">
        <v>2016</v>
      </c>
      <c r="K555" s="55">
        <v>3620.01</v>
      </c>
      <c r="L555" s="38">
        <f t="shared" ca="1" si="26"/>
        <v>105935.06239990029</v>
      </c>
      <c r="M555" s="38">
        <f t="shared" ca="1" si="27"/>
        <v>105462.9121999538</v>
      </c>
      <c r="N555" s="39">
        <f t="shared" ca="1" si="28"/>
        <v>87.534217125961661</v>
      </c>
      <c r="P555" s="55">
        <v>3633.5</v>
      </c>
      <c r="Q555" s="55">
        <v>114113.36999994901</v>
      </c>
    </row>
    <row r="556" spans="8:17" x14ac:dyDescent="0.3">
      <c r="H556" s="45">
        <v>1</v>
      </c>
      <c r="I556" s="55" t="s">
        <v>175</v>
      </c>
      <c r="J556" s="25">
        <v>2016</v>
      </c>
      <c r="K556" s="55">
        <v>3618.22</v>
      </c>
      <c r="L556" s="38">
        <f t="shared" ca="1" si="26"/>
        <v>104990.76200000732</v>
      </c>
      <c r="M556" s="38">
        <f t="shared" ca="1" si="27"/>
        <v>103759.98350002628</v>
      </c>
      <c r="N556" s="39">
        <f t="shared" ca="1" si="28"/>
        <v>103.75998350002628</v>
      </c>
      <c r="P556" s="55">
        <v>3634</v>
      </c>
      <c r="Q556" s="55">
        <v>114416.50000011599</v>
      </c>
    </row>
    <row r="557" spans="8:17" x14ac:dyDescent="0.3">
      <c r="H557" s="45">
        <v>1</v>
      </c>
      <c r="I557" s="55" t="s">
        <v>176</v>
      </c>
      <c r="J557" s="25">
        <v>2016</v>
      </c>
      <c r="K557" s="55">
        <v>3613.55</v>
      </c>
      <c r="L557" s="38">
        <f t="shared" ca="1" si="26"/>
        <v>102529.20500004524</v>
      </c>
      <c r="M557" s="38">
        <f t="shared" ca="1" si="27"/>
        <v>101838.70400000166</v>
      </c>
      <c r="N557" s="39">
        <f t="shared" ca="1" si="28"/>
        <v>93.691607680001525</v>
      </c>
      <c r="P557" s="55">
        <v>3634.5</v>
      </c>
      <c r="Q557" s="55">
        <v>114719.619999929</v>
      </c>
    </row>
    <row r="558" spans="8:17" x14ac:dyDescent="0.3">
      <c r="H558" s="45">
        <v>1</v>
      </c>
      <c r="I558" s="55" t="s">
        <v>177</v>
      </c>
      <c r="J558" s="25">
        <v>2016</v>
      </c>
      <c r="K558" s="55">
        <v>3610.93</v>
      </c>
      <c r="L558" s="38">
        <f t="shared" ca="1" si="26"/>
        <v>101148.20299995807</v>
      </c>
      <c r="M558" s="38">
        <f t="shared" ca="1" si="27"/>
        <v>100766.05550000223</v>
      </c>
      <c r="N558" s="39">
        <f t="shared" ca="1" si="28"/>
        <v>100.76605550000222</v>
      </c>
      <c r="P558" s="55">
        <v>3635</v>
      </c>
      <c r="Q558" s="55">
        <v>115022.750000096</v>
      </c>
    </row>
    <row r="559" spans="8:17" x14ac:dyDescent="0.3">
      <c r="H559" s="45">
        <v>1</v>
      </c>
      <c r="I559" s="55" t="s">
        <v>178</v>
      </c>
      <c r="J559" s="25">
        <v>2016</v>
      </c>
      <c r="K559" s="55">
        <v>3609.48</v>
      </c>
      <c r="L559" s="38">
        <f t="shared" ca="1" si="26"/>
        <v>100383.90800004639</v>
      </c>
      <c r="M559" s="38">
        <f t="shared" ca="1" si="27"/>
        <v>99416.679500034894</v>
      </c>
      <c r="N559" s="39">
        <f t="shared" ca="1" si="28"/>
        <v>67.603342060023735</v>
      </c>
      <c r="P559" s="55">
        <v>3635.5</v>
      </c>
      <c r="Q559" s="55">
        <v>115325.869999909</v>
      </c>
    </row>
    <row r="560" spans="8:17" x14ac:dyDescent="0.3">
      <c r="H560" s="45">
        <v>1</v>
      </c>
      <c r="I560" s="55" t="s">
        <v>179</v>
      </c>
      <c r="J560" s="25">
        <v>2016</v>
      </c>
      <c r="K560" s="55">
        <v>3605.81</v>
      </c>
      <c r="L560" s="38">
        <f t="shared" ca="1" si="26"/>
        <v>98449.4510000234</v>
      </c>
      <c r="M560" s="38">
        <f t="shared" ca="1" si="27"/>
        <v>97047.365000059712</v>
      </c>
      <c r="N560" s="39">
        <f t="shared" ca="1" si="28"/>
        <v>57.257945350035222</v>
      </c>
      <c r="P560" s="55">
        <v>3636</v>
      </c>
      <c r="Q560" s="55">
        <v>115629.00000007699</v>
      </c>
    </row>
    <row r="561" spans="8:17" x14ac:dyDescent="0.3">
      <c r="H561" s="45">
        <v>1</v>
      </c>
      <c r="I561" s="55" t="s">
        <v>180</v>
      </c>
      <c r="J561" s="25">
        <v>2016</v>
      </c>
      <c r="K561" s="55">
        <v>3600.49</v>
      </c>
      <c r="L561" s="38">
        <f t="shared" ca="1" si="26"/>
        <v>95645.279000096023</v>
      </c>
      <c r="M561" s="38">
        <f t="shared" ca="1" si="27"/>
        <v>94510.119500030414</v>
      </c>
      <c r="N561" s="39">
        <f t="shared" ca="1" si="28"/>
        <v>49.145262140015816</v>
      </c>
      <c r="P561" s="55">
        <v>3636.5</v>
      </c>
      <c r="Q561" s="55">
        <v>115932.11999988899</v>
      </c>
    </row>
    <row r="562" spans="8:17" x14ac:dyDescent="0.3">
      <c r="H562" s="45">
        <v>1</v>
      </c>
      <c r="I562" s="55" t="s">
        <v>170</v>
      </c>
      <c r="J562" s="25">
        <v>2017</v>
      </c>
      <c r="K562" s="55">
        <v>3595.86</v>
      </c>
      <c r="L562" s="38">
        <f t="shared" ca="1" si="26"/>
        <v>93374.959999964805</v>
      </c>
      <c r="M562" s="38">
        <f t="shared" ca="1" si="27"/>
        <v>93003.169999960694</v>
      </c>
      <c r="N562" s="39">
        <f t="shared" ca="1" si="28"/>
        <v>34.411172899985452</v>
      </c>
      <c r="P562" s="55">
        <v>3637</v>
      </c>
      <c r="Q562" s="55">
        <v>116235.250000057</v>
      </c>
    </row>
    <row r="563" spans="8:17" x14ac:dyDescent="0.3">
      <c r="H563" s="45">
        <v>1</v>
      </c>
      <c r="I563" s="55" t="s">
        <v>171</v>
      </c>
      <c r="J563" s="25">
        <v>2017</v>
      </c>
      <c r="K563" s="55">
        <v>3594.33</v>
      </c>
      <c r="L563" s="38">
        <f t="shared" ca="1" si="26"/>
        <v>92631.379999956582</v>
      </c>
      <c r="M563" s="38">
        <f t="shared" ca="1" si="27"/>
        <v>93015.319999952684</v>
      </c>
      <c r="N563" s="39">
        <f t="shared" ca="1" si="28"/>
        <v>25.114136399987228</v>
      </c>
      <c r="P563" s="55">
        <v>3637.5</v>
      </c>
      <c r="Q563" s="55">
        <v>116538.37000011699</v>
      </c>
    </row>
    <row r="564" spans="8:17" x14ac:dyDescent="0.3">
      <c r="H564" s="45">
        <v>1</v>
      </c>
      <c r="I564" s="55" t="s">
        <v>172</v>
      </c>
      <c r="J564" s="25">
        <v>2017</v>
      </c>
      <c r="K564" s="55">
        <v>3595.91</v>
      </c>
      <c r="L564" s="38">
        <f t="shared" ca="1" si="26"/>
        <v>93399.259999948787</v>
      </c>
      <c r="M564" s="38">
        <f t="shared" ca="1" si="27"/>
        <v>95484.226999948034</v>
      </c>
      <c r="N564" s="39">
        <f t="shared" ca="1" si="28"/>
        <v>39.148533069978697</v>
      </c>
      <c r="P564" s="55">
        <v>3638</v>
      </c>
      <c r="Q564" s="55">
        <v>116841.50000003701</v>
      </c>
    </row>
    <row r="565" spans="8:17" x14ac:dyDescent="0.3">
      <c r="H565" s="45">
        <v>1</v>
      </c>
      <c r="I565" s="55" t="s">
        <v>173</v>
      </c>
      <c r="J565" s="25">
        <v>2017</v>
      </c>
      <c r="K565" s="55">
        <v>3604.14</v>
      </c>
      <c r="L565" s="38">
        <f t="shared" ca="1" si="26"/>
        <v>97569.193999947282</v>
      </c>
      <c r="M565" s="38">
        <f t="shared" ca="1" si="27"/>
        <v>101509.26649995078</v>
      </c>
      <c r="N565" s="39">
        <f t="shared" ca="1" si="28"/>
        <v>52.784818579974413</v>
      </c>
      <c r="P565" s="55">
        <v>3638.5</v>
      </c>
      <c r="Q565" s="55">
        <v>117144.620000097</v>
      </c>
    </row>
    <row r="566" spans="8:17" x14ac:dyDescent="0.3">
      <c r="H566" s="45">
        <v>1</v>
      </c>
      <c r="I566" s="55" t="s">
        <v>164</v>
      </c>
      <c r="J566" s="25">
        <v>2017</v>
      </c>
      <c r="K566" s="55">
        <v>3619.09</v>
      </c>
      <c r="L566" s="38">
        <f t="shared" ca="1" si="26"/>
        <v>105449.33899995429</v>
      </c>
      <c r="M566" s="38">
        <f t="shared" ca="1" si="27"/>
        <v>110202.7002000066</v>
      </c>
      <c r="N566" s="39">
        <f t="shared" ca="1" si="28"/>
        <v>71.631755130004294</v>
      </c>
      <c r="P566" s="55">
        <v>3639</v>
      </c>
      <c r="Q566" s="55">
        <v>117447.750000017</v>
      </c>
    </row>
    <row r="567" spans="8:17" x14ac:dyDescent="0.3">
      <c r="H567" s="45">
        <v>1</v>
      </c>
      <c r="I567" s="55" t="s">
        <v>174</v>
      </c>
      <c r="J567" s="25">
        <v>2017</v>
      </c>
      <c r="K567" s="55">
        <v>3634.89</v>
      </c>
      <c r="L567" s="38">
        <f t="shared" ca="1" si="26"/>
        <v>114956.06140005891</v>
      </c>
      <c r="M567" s="38">
        <f t="shared" ca="1" si="27"/>
        <v>114895.43540002569</v>
      </c>
      <c r="N567" s="39">
        <f t="shared" ca="1" si="28"/>
        <v>95.363211382021319</v>
      </c>
      <c r="P567" s="55">
        <v>3639.5</v>
      </c>
      <c r="Q567" s="55">
        <v>117750.870000077</v>
      </c>
    </row>
    <row r="568" spans="8:17" x14ac:dyDescent="0.3">
      <c r="H568" s="45">
        <v>1</v>
      </c>
      <c r="I568" s="55" t="s">
        <v>175</v>
      </c>
      <c r="J568" s="25">
        <v>2017</v>
      </c>
      <c r="K568" s="55">
        <v>3634.69</v>
      </c>
      <c r="L568" s="38">
        <f t="shared" ca="1" si="26"/>
        <v>114834.80939999246</v>
      </c>
      <c r="M568" s="38">
        <f t="shared" ca="1" si="27"/>
        <v>113679.90409996978</v>
      </c>
      <c r="N568" s="39">
        <f t="shared" ca="1" si="28"/>
        <v>113.67990409996978</v>
      </c>
      <c r="P568" s="55">
        <v>3640</v>
      </c>
      <c r="Q568" s="55">
        <v>118053.999999997</v>
      </c>
    </row>
    <row r="569" spans="8:17" x14ac:dyDescent="0.3">
      <c r="H569" s="45">
        <v>1</v>
      </c>
      <c r="I569" s="55" t="s">
        <v>176</v>
      </c>
      <c r="J569" s="25">
        <v>2017</v>
      </c>
      <c r="K569" s="55">
        <v>3630.88</v>
      </c>
      <c r="L569" s="38">
        <f t="shared" ca="1" si="26"/>
        <v>112524.99879994709</v>
      </c>
      <c r="M569" s="38">
        <f t="shared" ca="1" si="27"/>
        <v>111745.96659998584</v>
      </c>
      <c r="N569" s="39">
        <f t="shared" ca="1" si="28"/>
        <v>102.80628927198698</v>
      </c>
      <c r="P569" s="55">
        <v>3640.5</v>
      </c>
      <c r="Q569" s="55">
        <v>118375.119999908</v>
      </c>
    </row>
    <row r="570" spans="8:17" x14ac:dyDescent="0.3">
      <c r="H570" s="45">
        <v>1</v>
      </c>
      <c r="I570" s="55" t="s">
        <v>177</v>
      </c>
      <c r="J570" s="25">
        <v>2017</v>
      </c>
      <c r="K570" s="55">
        <v>3628.31</v>
      </c>
      <c r="L570" s="38">
        <f t="shared" ca="1" si="26"/>
        <v>110966.93440002459</v>
      </c>
      <c r="M570" s="38">
        <f t="shared" ca="1" si="27"/>
        <v>110597.12300002133</v>
      </c>
      <c r="N570" s="39">
        <f t="shared" ca="1" si="28"/>
        <v>110.59712300002133</v>
      </c>
      <c r="P570" s="55">
        <v>3641</v>
      </c>
      <c r="Q570" s="55">
        <v>118696.24999992699</v>
      </c>
    </row>
    <row r="571" spans="8:17" x14ac:dyDescent="0.3">
      <c r="H571" s="45">
        <v>1</v>
      </c>
      <c r="I571" s="55" t="s">
        <v>178</v>
      </c>
      <c r="J571" s="25">
        <v>2017</v>
      </c>
      <c r="K571" s="55">
        <v>3627.09</v>
      </c>
      <c r="L571" s="38">
        <f t="shared" ca="1" si="26"/>
        <v>110227.31160001806</v>
      </c>
      <c r="M571" s="38">
        <f t="shared" ca="1" si="27"/>
        <v>109681.68560004991</v>
      </c>
      <c r="N571" s="39">
        <f t="shared" ca="1" si="28"/>
        <v>74.583546208033951</v>
      </c>
      <c r="P571" s="55">
        <v>3641.5</v>
      </c>
      <c r="Q571" s="55">
        <v>119017.37000008499</v>
      </c>
    </row>
    <row r="572" spans="8:17" x14ac:dyDescent="0.3">
      <c r="H572" s="45">
        <v>1</v>
      </c>
      <c r="I572" s="55" t="s">
        <v>179</v>
      </c>
      <c r="J572" s="25">
        <v>2017</v>
      </c>
      <c r="K572" s="55">
        <v>3625.29</v>
      </c>
      <c r="L572" s="38">
        <f t="shared" ca="1" si="26"/>
        <v>109136.05960008176</v>
      </c>
      <c r="M572" s="38">
        <f t="shared" ca="1" si="27"/>
        <v>108396.43530005869</v>
      </c>
      <c r="N572" s="39">
        <f t="shared" ca="1" si="28"/>
        <v>63.953896827034626</v>
      </c>
      <c r="P572" s="55">
        <v>3642</v>
      </c>
      <c r="Q572" s="55">
        <v>119338.500000103</v>
      </c>
    </row>
    <row r="573" spans="8:17" x14ac:dyDescent="0.3">
      <c r="H573" s="45">
        <v>1</v>
      </c>
      <c r="I573" s="55" t="s">
        <v>180</v>
      </c>
      <c r="J573" s="25">
        <v>2017</v>
      </c>
      <c r="K573" s="55">
        <v>3622.85</v>
      </c>
      <c r="L573" s="38">
        <f t="shared" ca="1" si="26"/>
        <v>107656.81100003561</v>
      </c>
      <c r="M573" s="38">
        <f t="shared" ca="1" si="27"/>
        <v>106566.25249999331</v>
      </c>
      <c r="N573" s="39">
        <f t="shared" ca="1" si="28"/>
        <v>55.414451299996522</v>
      </c>
      <c r="P573" s="55">
        <v>3642.5</v>
      </c>
      <c r="Q573" s="55">
        <v>119659.62000001399</v>
      </c>
    </row>
    <row r="574" spans="8:17" x14ac:dyDescent="0.3">
      <c r="H574" s="45">
        <v>1</v>
      </c>
      <c r="I574" s="55" t="s">
        <v>170</v>
      </c>
      <c r="J574" s="25">
        <v>2018</v>
      </c>
      <c r="K574" s="55">
        <v>3619.14</v>
      </c>
      <c r="L574" s="38">
        <f t="shared" ca="1" si="26"/>
        <v>105475.69399995101</v>
      </c>
      <c r="M574" s="38">
        <f t="shared" ca="1" si="27"/>
        <v>104653.41799992777</v>
      </c>
      <c r="N574" s="39">
        <f t="shared" ca="1" si="28"/>
        <v>38.721764659973275</v>
      </c>
      <c r="P574" s="55">
        <v>3643</v>
      </c>
      <c r="Q574" s="55">
        <v>119980.750000032</v>
      </c>
    </row>
    <row r="575" spans="8:17" x14ac:dyDescent="0.3">
      <c r="H575" s="45">
        <v>1</v>
      </c>
      <c r="I575" s="55" t="s">
        <v>171</v>
      </c>
      <c r="J575" s="25">
        <v>2018</v>
      </c>
      <c r="K575" s="55">
        <v>3616.02</v>
      </c>
      <c r="L575" s="38">
        <f t="shared" ca="1" si="26"/>
        <v>103831.14199990453</v>
      </c>
      <c r="M575" s="38">
        <f t="shared" ca="1" si="27"/>
        <v>102832.28749994852</v>
      </c>
      <c r="N575" s="39">
        <f t="shared" ca="1" si="28"/>
        <v>27.764717624986105</v>
      </c>
      <c r="P575" s="55">
        <v>3643.5</v>
      </c>
      <c r="Q575" s="55">
        <v>120301.869999943</v>
      </c>
    </row>
    <row r="576" spans="8:17" x14ac:dyDescent="0.3">
      <c r="H576" s="45">
        <v>1</v>
      </c>
      <c r="I576" s="55" t="s">
        <v>172</v>
      </c>
      <c r="J576" s="25">
        <v>2018</v>
      </c>
      <c r="K576" s="55">
        <v>3612.23</v>
      </c>
      <c r="L576" s="38">
        <f t="shared" ca="1" si="26"/>
        <v>101833.43299999251</v>
      </c>
      <c r="M576" s="38">
        <f t="shared" ca="1" si="27"/>
        <v>101084.95100002224</v>
      </c>
      <c r="N576" s="39">
        <f t="shared" ca="1" si="28"/>
        <v>41.444829910009119</v>
      </c>
      <c r="P576" s="55">
        <v>3644</v>
      </c>
      <c r="Q576" s="55">
        <v>120622.999999961</v>
      </c>
    </row>
    <row r="577" spans="8:17" x14ac:dyDescent="0.3">
      <c r="H577" s="45">
        <v>1</v>
      </c>
      <c r="I577" s="55" t="s">
        <v>173</v>
      </c>
      <c r="J577" s="25">
        <v>2018</v>
      </c>
      <c r="K577" s="55">
        <v>3609.39</v>
      </c>
      <c r="L577" s="38">
        <f t="shared" ca="1" si="26"/>
        <v>100336.46900005196</v>
      </c>
      <c r="M577" s="38">
        <f t="shared" ca="1" si="27"/>
        <v>100903.10149998625</v>
      </c>
      <c r="N577" s="39">
        <f t="shared" ca="1" si="28"/>
        <v>52.46961277999285</v>
      </c>
      <c r="P577" s="55">
        <v>3644.5</v>
      </c>
      <c r="Q577" s="55">
        <v>120944.120000119</v>
      </c>
    </row>
    <row r="578" spans="8:17" x14ac:dyDescent="0.3">
      <c r="H578" s="45">
        <v>1</v>
      </c>
      <c r="I578" s="55" t="s">
        <v>164</v>
      </c>
      <c r="J578" s="25">
        <v>2018</v>
      </c>
      <c r="K578" s="55">
        <v>3611.54</v>
      </c>
      <c r="L578" s="38">
        <f t="shared" ca="1" si="26"/>
        <v>101469.73399992054</v>
      </c>
      <c r="M578" s="38">
        <f t="shared" ca="1" si="27"/>
        <v>101058.59599996847</v>
      </c>
      <c r="N578" s="39">
        <f t="shared" ca="1" si="28"/>
        <v>65.688087399979509</v>
      </c>
      <c r="P578" s="55">
        <v>3645</v>
      </c>
      <c r="Q578" s="55">
        <v>121265.24999989101</v>
      </c>
    </row>
    <row r="579" spans="8:17" x14ac:dyDescent="0.3">
      <c r="H579" s="45">
        <v>1</v>
      </c>
      <c r="I579" s="55" t="s">
        <v>174</v>
      </c>
      <c r="J579" s="25">
        <v>2018</v>
      </c>
      <c r="K579" s="55">
        <v>3609.98</v>
      </c>
      <c r="L579" s="38">
        <f t="shared" ca="1" si="26"/>
        <v>100647.4580000164</v>
      </c>
      <c r="M579" s="38">
        <f t="shared" ca="1" si="27"/>
        <v>99018.718999957899</v>
      </c>
      <c r="N579" s="39">
        <f t="shared" ca="1" si="28"/>
        <v>82.185536769965054</v>
      </c>
      <c r="P579" s="55">
        <v>3645.5</v>
      </c>
      <c r="Q579" s="55">
        <v>121586.37000004901</v>
      </c>
    </row>
    <row r="580" spans="8:17" x14ac:dyDescent="0.3">
      <c r="H580" s="45">
        <v>1</v>
      </c>
      <c r="I580" s="55" t="s">
        <v>175</v>
      </c>
      <c r="J580" s="25">
        <v>2018</v>
      </c>
      <c r="K580" s="55">
        <v>3603.8</v>
      </c>
      <c r="L580" s="38">
        <f t="shared" ca="1" si="26"/>
        <v>97389.979999899399</v>
      </c>
      <c r="M580" s="38">
        <f t="shared" ca="1" si="27"/>
        <v>95688.649999978719</v>
      </c>
      <c r="N580" s="39">
        <f t="shared" ca="1" si="28"/>
        <v>95.688649999978722</v>
      </c>
      <c r="P580" s="55">
        <v>3646</v>
      </c>
      <c r="Q580" s="55">
        <v>121907.500000067</v>
      </c>
    </row>
    <row r="581" spans="8:17" x14ac:dyDescent="0.3">
      <c r="H581" s="45">
        <v>1</v>
      </c>
      <c r="I581" s="55" t="s">
        <v>176</v>
      </c>
      <c r="J581" s="25">
        <v>2018</v>
      </c>
      <c r="K581" s="55">
        <v>3597.12</v>
      </c>
      <c r="L581" s="38">
        <f t="shared" ca="1" si="26"/>
        <v>93987.32000005804</v>
      </c>
      <c r="M581" s="38">
        <f t="shared" ca="1" si="27"/>
        <v>92811.200000031735</v>
      </c>
      <c r="N581" s="39">
        <f t="shared" ca="1" si="28"/>
        <v>85.386304000029199</v>
      </c>
      <c r="P581" s="55">
        <v>3646.5</v>
      </c>
      <c r="Q581" s="55">
        <v>122228.61999997799</v>
      </c>
    </row>
    <row r="582" spans="8:17" x14ac:dyDescent="0.3">
      <c r="H582" s="45">
        <v>1</v>
      </c>
      <c r="I582" s="55" t="s">
        <v>177</v>
      </c>
      <c r="J582" s="25">
        <v>2018</v>
      </c>
      <c r="K582" s="55">
        <v>3592.28</v>
      </c>
      <c r="L582" s="38">
        <f t="shared" ca="1" si="26"/>
        <v>91635.08000000543</v>
      </c>
      <c r="M582" s="38">
        <f t="shared" ca="1" si="27"/>
        <v>91192.819999978412</v>
      </c>
      <c r="N582" s="39">
        <f t="shared" ca="1" si="28"/>
        <v>91.192819999978411</v>
      </c>
      <c r="P582" s="55">
        <v>3647</v>
      </c>
      <c r="Q582" s="55">
        <v>122549.749999996</v>
      </c>
    </row>
    <row r="583" spans="8:17" x14ac:dyDescent="0.3">
      <c r="H583" s="45">
        <v>1</v>
      </c>
      <c r="I583" s="55" t="s">
        <v>178</v>
      </c>
      <c r="J583" s="25">
        <v>2018</v>
      </c>
      <c r="K583" s="55">
        <v>3590.46</v>
      </c>
      <c r="L583" s="38">
        <f t="shared" ca="1" si="26"/>
        <v>90750.559999951394</v>
      </c>
      <c r="M583" s="38">
        <f t="shared" ca="1" si="27"/>
        <v>89788.279999963008</v>
      </c>
      <c r="N583" s="39">
        <f t="shared" ca="1" si="28"/>
        <v>61.056030399974851</v>
      </c>
      <c r="P583" s="55">
        <v>3647.5</v>
      </c>
      <c r="Q583" s="55">
        <v>122870.86999990699</v>
      </c>
    </row>
    <row r="584" spans="8:17" x14ac:dyDescent="0.3">
      <c r="H584" s="45">
        <v>1</v>
      </c>
      <c r="I584" s="55" t="s">
        <v>179</v>
      </c>
      <c r="J584" s="25">
        <v>2018</v>
      </c>
      <c r="K584" s="55">
        <v>3586.5</v>
      </c>
      <c r="L584" s="38">
        <f t="shared" ca="1" si="26"/>
        <v>88825.999999974621</v>
      </c>
      <c r="M584" s="38">
        <f t="shared" ca="1" si="27"/>
        <v>87696.04999997234</v>
      </c>
      <c r="N584" s="39">
        <f t="shared" ca="1" si="28"/>
        <v>51.740669499983674</v>
      </c>
      <c r="P584" s="55">
        <v>3648</v>
      </c>
      <c r="Q584" s="55">
        <v>123191.999999926</v>
      </c>
    </row>
    <row r="585" spans="8:17" x14ac:dyDescent="0.3">
      <c r="H585" s="45">
        <v>1</v>
      </c>
      <c r="I585" s="55" t="s">
        <v>180</v>
      </c>
      <c r="J585" s="25">
        <v>2018</v>
      </c>
      <c r="K585" s="55">
        <v>3581.85</v>
      </c>
      <c r="L585" s="38">
        <f t="shared" ca="1" si="26"/>
        <v>86566.099999970058</v>
      </c>
      <c r="M585" s="38">
        <f t="shared" ca="1" si="27"/>
        <v>85230.280999978422</v>
      </c>
      <c r="N585" s="39">
        <f t="shared" ca="1" si="28"/>
        <v>44.319746119988785</v>
      </c>
      <c r="P585" s="55">
        <v>3648.5</v>
      </c>
      <c r="Q585" s="55">
        <v>123513.120000083</v>
      </c>
    </row>
    <row r="586" spans="8:17" x14ac:dyDescent="0.3">
      <c r="H586" s="45">
        <v>1</v>
      </c>
      <c r="I586" s="55" t="s">
        <v>170</v>
      </c>
      <c r="J586" s="25">
        <v>2019</v>
      </c>
      <c r="K586" s="55">
        <v>3576.34</v>
      </c>
      <c r="L586" s="38">
        <f t="shared" ca="1" si="26"/>
        <v>83894.461999986786</v>
      </c>
      <c r="M586" s="38"/>
      <c r="P586" s="55">
        <v>3649</v>
      </c>
      <c r="Q586" s="55">
        <v>123834.25000010199</v>
      </c>
    </row>
    <row r="587" spans="8:17" x14ac:dyDescent="0.3">
      <c r="P587" s="55">
        <v>3649.5</v>
      </c>
      <c r="Q587" s="55">
        <v>124155.370000013</v>
      </c>
    </row>
    <row r="588" spans="8:17" x14ac:dyDescent="0.3">
      <c r="P588" s="55">
        <v>3650</v>
      </c>
      <c r="Q588" s="55">
        <v>124476.500000031</v>
      </c>
    </row>
    <row r="589" spans="8:17" x14ac:dyDescent="0.3">
      <c r="P589" s="55">
        <v>3650.5</v>
      </c>
      <c r="Q589" s="55">
        <v>124797.61999994201</v>
      </c>
    </row>
    <row r="590" spans="8:17" x14ac:dyDescent="0.3">
      <c r="P590" s="55">
        <v>3651</v>
      </c>
      <c r="Q590" s="55">
        <v>125118.74999996</v>
      </c>
    </row>
    <row r="591" spans="8:17" x14ac:dyDescent="0.3">
      <c r="P591" s="55">
        <v>3651.5</v>
      </c>
      <c r="Q591" s="55">
        <v>125439.870000118</v>
      </c>
    </row>
    <row r="592" spans="8:17" x14ac:dyDescent="0.3">
      <c r="P592" s="55">
        <v>3652</v>
      </c>
      <c r="Q592" s="55">
        <v>125760.99999989</v>
      </c>
    </row>
    <row r="593" spans="16:17" x14ac:dyDescent="0.3">
      <c r="P593" s="55">
        <v>3652.5</v>
      </c>
      <c r="Q593" s="55">
        <v>126082.120000047</v>
      </c>
    </row>
    <row r="594" spans="16:17" x14ac:dyDescent="0.3">
      <c r="P594" s="55">
        <v>3653</v>
      </c>
      <c r="Q594" s="55">
        <v>126403.25000006599</v>
      </c>
    </row>
    <row r="595" spans="16:17" x14ac:dyDescent="0.3">
      <c r="P595" s="55">
        <v>3653.5</v>
      </c>
      <c r="Q595" s="55">
        <v>126724.369999977</v>
      </c>
    </row>
    <row r="596" spans="16:17" x14ac:dyDescent="0.3">
      <c r="P596" s="55">
        <v>3654</v>
      </c>
      <c r="Q596" s="55">
        <v>127045.49999999499</v>
      </c>
    </row>
    <row r="597" spans="16:17" x14ac:dyDescent="0.3">
      <c r="P597" s="55">
        <v>3654.5</v>
      </c>
      <c r="Q597" s="55">
        <v>127366.619999906</v>
      </c>
    </row>
    <row r="598" spans="16:17" x14ac:dyDescent="0.3">
      <c r="P598" s="55">
        <v>3655</v>
      </c>
      <c r="Q598" s="55">
        <v>127687.749999924</v>
      </c>
    </row>
    <row r="599" spans="16:17" x14ac:dyDescent="0.3">
      <c r="P599" s="55">
        <v>3655.5</v>
      </c>
      <c r="Q599" s="55">
        <v>128008.870000082</v>
      </c>
    </row>
    <row r="600" spans="16:17" x14ac:dyDescent="0.3">
      <c r="P600" s="55">
        <v>3656</v>
      </c>
      <c r="Q600" s="55">
        <v>128330.000000101</v>
      </c>
    </row>
    <row r="601" spans="16:17" x14ac:dyDescent="0.3">
      <c r="P601" s="55">
        <v>3656.5</v>
      </c>
      <c r="Q601" s="55">
        <v>128651.120000011</v>
      </c>
    </row>
    <row r="602" spans="16:17" x14ac:dyDescent="0.3">
      <c r="P602" s="55">
        <v>3657</v>
      </c>
      <c r="Q602" s="55">
        <v>128972.25000003001</v>
      </c>
    </row>
    <row r="603" spans="16:17" x14ac:dyDescent="0.3">
      <c r="P603" s="55">
        <v>3657.5</v>
      </c>
      <c r="Q603" s="55">
        <v>129293.369999941</v>
      </c>
    </row>
    <row r="604" spans="16:17" x14ac:dyDescent="0.3">
      <c r="P604" s="55">
        <v>3658</v>
      </c>
      <c r="Q604" s="55">
        <v>129614.49999995901</v>
      </c>
    </row>
    <row r="605" spans="16:17" x14ac:dyDescent="0.3">
      <c r="P605" s="55">
        <v>3658.5</v>
      </c>
      <c r="Q605" s="55">
        <v>129935.62000011699</v>
      </c>
    </row>
    <row r="606" spans="16:17" x14ac:dyDescent="0.3">
      <c r="P606" s="55">
        <v>3659</v>
      </c>
      <c r="Q606" s="55">
        <v>130256.74999988799</v>
      </c>
    </row>
    <row r="607" spans="16:17" x14ac:dyDescent="0.3">
      <c r="P607" s="55">
        <v>3659.5</v>
      </c>
      <c r="Q607" s="55">
        <v>130577.87000004599</v>
      </c>
    </row>
    <row r="608" spans="16:17" x14ac:dyDescent="0.3">
      <c r="P608" s="55">
        <v>3660</v>
      </c>
      <c r="Q608" s="55">
        <v>130899.000000065</v>
      </c>
    </row>
    <row r="609" spans="16:17" x14ac:dyDescent="0.3">
      <c r="P609" s="55">
        <v>3660.5</v>
      </c>
      <c r="Q609" s="55">
        <v>131267.70000007999</v>
      </c>
    </row>
    <row r="610" spans="16:17" x14ac:dyDescent="0.3">
      <c r="P610" s="55">
        <v>3661</v>
      </c>
      <c r="Q610" s="55">
        <v>131636.40000009499</v>
      </c>
    </row>
    <row r="611" spans="16:17" x14ac:dyDescent="0.3">
      <c r="P611" s="55">
        <v>3661.5</v>
      </c>
      <c r="Q611" s="55">
        <v>132005.10000010999</v>
      </c>
    </row>
    <row r="612" spans="16:17" x14ac:dyDescent="0.3">
      <c r="P612" s="55">
        <v>3662</v>
      </c>
      <c r="Q612" s="55">
        <v>132373.79999987801</v>
      </c>
    </row>
    <row r="613" spans="16:17" x14ac:dyDescent="0.3">
      <c r="P613" s="55">
        <v>3662.5</v>
      </c>
      <c r="Q613" s="55">
        <v>132742.49999989301</v>
      </c>
    </row>
    <row r="614" spans="16:17" x14ac:dyDescent="0.3">
      <c r="P614" s="55">
        <v>3663</v>
      </c>
      <c r="Q614" s="55">
        <v>133111.19999990801</v>
      </c>
    </row>
    <row r="615" spans="16:17" x14ac:dyDescent="0.3">
      <c r="P615" s="55">
        <v>3663.5</v>
      </c>
      <c r="Q615" s="55">
        <v>133479.89999992301</v>
      </c>
    </row>
    <row r="616" spans="16:17" x14ac:dyDescent="0.3">
      <c r="P616" s="55">
        <v>3664</v>
      </c>
      <c r="Q616" s="55">
        <v>133848.59999993799</v>
      </c>
    </row>
    <row r="617" spans="16:17" x14ac:dyDescent="0.3">
      <c r="P617" s="55">
        <v>3664.5</v>
      </c>
      <c r="Q617" s="55">
        <v>134217.29999995299</v>
      </c>
    </row>
    <row r="618" spans="16:17" x14ac:dyDescent="0.3">
      <c r="P618" s="55">
        <v>3665</v>
      </c>
      <c r="Q618" s="55">
        <v>134585.999999969</v>
      </c>
    </row>
    <row r="619" spans="16:17" x14ac:dyDescent="0.3">
      <c r="P619" s="55">
        <v>3665.5</v>
      </c>
      <c r="Q619" s="55">
        <v>134954.699999984</v>
      </c>
    </row>
    <row r="620" spans="16:17" x14ac:dyDescent="0.3">
      <c r="P620" s="55">
        <v>3666</v>
      </c>
      <c r="Q620" s="55">
        <v>135323.399999999</v>
      </c>
    </row>
    <row r="621" spans="16:17" x14ac:dyDescent="0.3">
      <c r="P621" s="55">
        <v>3666.5</v>
      </c>
      <c r="Q621" s="55">
        <v>135692.100000014</v>
      </c>
    </row>
    <row r="622" spans="16:17" x14ac:dyDescent="0.3">
      <c r="P622" s="55">
        <v>3667</v>
      </c>
      <c r="Q622" s="55">
        <v>136060.800000029</v>
      </c>
    </row>
    <row r="623" spans="16:17" x14ac:dyDescent="0.3">
      <c r="P623" s="55">
        <v>3667.5</v>
      </c>
      <c r="Q623" s="55">
        <v>136429.500000044</v>
      </c>
    </row>
    <row r="624" spans="16:17" x14ac:dyDescent="0.3">
      <c r="P624" s="55">
        <v>3668</v>
      </c>
      <c r="Q624" s="55">
        <v>136798.20000005901</v>
      </c>
    </row>
    <row r="625" spans="16:17" x14ac:dyDescent="0.3">
      <c r="P625" s="55">
        <v>3668.5</v>
      </c>
      <c r="Q625" s="55">
        <v>137166.90000007401</v>
      </c>
    </row>
    <row r="626" spans="16:17" x14ac:dyDescent="0.3">
      <c r="P626" s="55">
        <v>3669</v>
      </c>
      <c r="Q626" s="55">
        <v>137535.60000008901</v>
      </c>
    </row>
    <row r="627" spans="16:17" x14ac:dyDescent="0.3">
      <c r="P627" s="55">
        <v>3669.5</v>
      </c>
      <c r="Q627" s="55">
        <v>137904.30000010499</v>
      </c>
    </row>
    <row r="628" spans="16:17" x14ac:dyDescent="0.3">
      <c r="P628" s="55">
        <v>3670</v>
      </c>
      <c r="Q628" s="55">
        <v>138273.00000012</v>
      </c>
    </row>
    <row r="629" spans="16:17" x14ac:dyDescent="0.3">
      <c r="P629" s="55">
        <v>3670.5</v>
      </c>
      <c r="Q629" s="55">
        <v>138641.69999988799</v>
      </c>
    </row>
    <row r="630" spans="16:17" x14ac:dyDescent="0.3">
      <c r="P630" s="55">
        <v>3671</v>
      </c>
      <c r="Q630" s="55">
        <v>139010.39999990299</v>
      </c>
    </row>
    <row r="631" spans="16:17" x14ac:dyDescent="0.3">
      <c r="P631" s="55">
        <v>3671.5</v>
      </c>
      <c r="Q631" s="55">
        <v>139379.09999991799</v>
      </c>
    </row>
    <row r="632" spans="16:17" x14ac:dyDescent="0.3">
      <c r="P632" s="55">
        <v>3672</v>
      </c>
      <c r="Q632" s="55">
        <v>139747.79999993299</v>
      </c>
    </row>
    <row r="633" spans="16:17" x14ac:dyDescent="0.3">
      <c r="P633" s="55">
        <v>3672.5</v>
      </c>
      <c r="Q633" s="55">
        <v>140116.49999994799</v>
      </c>
    </row>
    <row r="634" spans="16:17" x14ac:dyDescent="0.3">
      <c r="P634" s="55">
        <v>3673</v>
      </c>
      <c r="Q634" s="55">
        <v>140485.19999996299</v>
      </c>
    </row>
    <row r="635" spans="16:17" x14ac:dyDescent="0.3">
      <c r="P635" s="55">
        <v>3673.5</v>
      </c>
      <c r="Q635" s="55">
        <v>140853.89999997799</v>
      </c>
    </row>
    <row r="636" spans="16:17" x14ac:dyDescent="0.3">
      <c r="P636" s="55">
        <v>3674</v>
      </c>
      <c r="Q636" s="55">
        <v>141222.59999999299</v>
      </c>
    </row>
    <row r="637" spans="16:17" x14ac:dyDescent="0.3">
      <c r="P637" s="55">
        <v>3674.5</v>
      </c>
      <c r="Q637" s="55">
        <v>141591.30000000799</v>
      </c>
    </row>
    <row r="638" spans="16:17" x14ac:dyDescent="0.3">
      <c r="P638" s="55">
        <v>3675</v>
      </c>
      <c r="Q638" s="55">
        <v>141960.00000002401</v>
      </c>
    </row>
    <row r="639" spans="16:17" x14ac:dyDescent="0.3">
      <c r="P639" s="55">
        <v>3675.5</v>
      </c>
      <c r="Q639" s="55">
        <v>142328.70000003901</v>
      </c>
    </row>
    <row r="640" spans="16:17" x14ac:dyDescent="0.3">
      <c r="P640" s="55">
        <v>3676</v>
      </c>
      <c r="Q640" s="55">
        <v>142697.40000005401</v>
      </c>
    </row>
    <row r="641" spans="16:17" x14ac:dyDescent="0.3">
      <c r="P641" s="55">
        <v>3676.5</v>
      </c>
      <c r="Q641" s="55">
        <v>143066.10000006901</v>
      </c>
    </row>
    <row r="642" spans="16:17" x14ac:dyDescent="0.3">
      <c r="P642" s="55">
        <v>3677</v>
      </c>
      <c r="Q642" s="55">
        <v>143434.80000008401</v>
      </c>
    </row>
    <row r="643" spans="16:17" x14ac:dyDescent="0.3">
      <c r="P643" s="55">
        <v>3677.5</v>
      </c>
      <c r="Q643" s="55">
        <v>143803.50000009901</v>
      </c>
    </row>
    <row r="644" spans="16:17" x14ac:dyDescent="0.3">
      <c r="P644" s="55">
        <v>3678</v>
      </c>
      <c r="Q644" s="55">
        <v>144172.20000011401</v>
      </c>
    </row>
    <row r="645" spans="16:17" x14ac:dyDescent="0.3">
      <c r="P645" s="55">
        <v>3678.5</v>
      </c>
      <c r="Q645" s="55">
        <v>144540.89999988201</v>
      </c>
    </row>
    <row r="646" spans="16:17" x14ac:dyDescent="0.3">
      <c r="P646" s="55">
        <v>3679</v>
      </c>
      <c r="Q646" s="55">
        <v>144909.59999989701</v>
      </c>
    </row>
    <row r="647" spans="16:17" x14ac:dyDescent="0.3">
      <c r="P647" s="55">
        <v>3679.5</v>
      </c>
      <c r="Q647" s="55">
        <v>145278.29999991201</v>
      </c>
    </row>
    <row r="648" spans="16:17" x14ac:dyDescent="0.3">
      <c r="P648" s="55">
        <v>3680</v>
      </c>
      <c r="Q648" s="55">
        <v>145646.99999992701</v>
      </c>
    </row>
    <row r="649" spans="16:17" x14ac:dyDescent="0.3">
      <c r="P649" s="55">
        <v>3680.5</v>
      </c>
      <c r="Q649" s="55">
        <v>146025.42000008401</v>
      </c>
    </row>
    <row r="650" spans="16:17" x14ac:dyDescent="0.3">
      <c r="P650" s="55">
        <v>3681</v>
      </c>
      <c r="Q650" s="55">
        <v>146403.85000010199</v>
      </c>
    </row>
    <row r="651" spans="16:17" x14ac:dyDescent="0.3">
      <c r="P651" s="55">
        <v>3681.5</v>
      </c>
      <c r="Q651" s="55">
        <v>146782.27000001201</v>
      </c>
    </row>
    <row r="652" spans="16:17" x14ac:dyDescent="0.3">
      <c r="P652" s="55">
        <v>3682</v>
      </c>
      <c r="Q652" s="55">
        <v>147160.70000002999</v>
      </c>
    </row>
    <row r="653" spans="16:17" x14ac:dyDescent="0.3">
      <c r="P653" s="55">
        <v>3682.5</v>
      </c>
      <c r="Q653" s="55">
        <v>147539.11999993899</v>
      </c>
    </row>
    <row r="654" spans="16:17" x14ac:dyDescent="0.3">
      <c r="P654" s="55">
        <v>3683</v>
      </c>
      <c r="Q654" s="55">
        <v>147917.549999957</v>
      </c>
    </row>
    <row r="655" spans="16:17" x14ac:dyDescent="0.3">
      <c r="P655" s="55">
        <v>3683.5</v>
      </c>
      <c r="Q655" s="55">
        <v>148295.970000114</v>
      </c>
    </row>
    <row r="656" spans="16:17" x14ac:dyDescent="0.3">
      <c r="P656" s="55">
        <v>3684</v>
      </c>
      <c r="Q656" s="55">
        <v>148674.39999988399</v>
      </c>
    </row>
    <row r="657" spans="16:17" x14ac:dyDescent="0.3">
      <c r="P657" s="55">
        <v>3684.5</v>
      </c>
      <c r="Q657" s="55">
        <v>149052.820000042</v>
      </c>
    </row>
    <row r="658" spans="16:17" x14ac:dyDescent="0.3">
      <c r="P658" s="55">
        <v>3685</v>
      </c>
      <c r="Q658" s="55">
        <v>149431.25000005899</v>
      </c>
    </row>
    <row r="659" spans="16:17" x14ac:dyDescent="0.3">
      <c r="P659" s="55">
        <v>3685.5</v>
      </c>
      <c r="Q659" s="55">
        <v>149809.66999996899</v>
      </c>
    </row>
    <row r="660" spans="16:17" x14ac:dyDescent="0.3">
      <c r="P660" s="55">
        <v>3686</v>
      </c>
      <c r="Q660" s="55">
        <v>150188.099999987</v>
      </c>
    </row>
    <row r="661" spans="16:17" x14ac:dyDescent="0.3">
      <c r="P661" s="55">
        <v>3686.5</v>
      </c>
      <c r="Q661" s="55">
        <v>150566.519999896</v>
      </c>
    </row>
    <row r="662" spans="16:17" x14ac:dyDescent="0.3">
      <c r="P662" s="55">
        <v>3687</v>
      </c>
      <c r="Q662" s="55">
        <v>150944.94999991401</v>
      </c>
    </row>
    <row r="663" spans="16:17" x14ac:dyDescent="0.3">
      <c r="P663" s="55">
        <v>3687.5</v>
      </c>
      <c r="Q663" s="55">
        <v>151323.37000007101</v>
      </c>
    </row>
    <row r="664" spans="16:17" x14ac:dyDescent="0.3">
      <c r="P664" s="55">
        <v>3688</v>
      </c>
      <c r="Q664" s="55">
        <v>151701.80000008899</v>
      </c>
    </row>
    <row r="665" spans="16:17" x14ac:dyDescent="0.3">
      <c r="P665" s="55">
        <v>3688.5</v>
      </c>
      <c r="Q665" s="55">
        <v>152080.21999999901</v>
      </c>
    </row>
    <row r="666" spans="16:17" x14ac:dyDescent="0.3">
      <c r="P666" s="55">
        <v>3689</v>
      </c>
      <c r="Q666" s="55">
        <v>152458.650000016</v>
      </c>
    </row>
    <row r="667" spans="16:17" x14ac:dyDescent="0.3">
      <c r="P667" s="55">
        <v>3689.5</v>
      </c>
      <c r="Q667" s="55">
        <v>152837.069999926</v>
      </c>
    </row>
    <row r="668" spans="16:17" x14ac:dyDescent="0.3">
      <c r="P668" s="55">
        <v>3690</v>
      </c>
      <c r="Q668" s="55">
        <v>153215.499999944</v>
      </c>
    </row>
    <row r="669" spans="16:17" x14ac:dyDescent="0.3">
      <c r="P669" s="55">
        <v>3690.5</v>
      </c>
      <c r="Q669" s="55">
        <v>153593.920000101</v>
      </c>
    </row>
    <row r="670" spans="16:17" x14ac:dyDescent="0.3">
      <c r="P670" s="55">
        <v>3691</v>
      </c>
      <c r="Q670" s="55">
        <v>153972.35000011799</v>
      </c>
    </row>
    <row r="671" spans="16:17" x14ac:dyDescent="0.3">
      <c r="P671" s="55">
        <v>3691.5</v>
      </c>
      <c r="Q671" s="55">
        <v>154350.77000002799</v>
      </c>
    </row>
    <row r="672" spans="16:17" x14ac:dyDescent="0.3">
      <c r="P672" s="55">
        <v>3692</v>
      </c>
      <c r="Q672" s="55">
        <v>154729.200000046</v>
      </c>
    </row>
    <row r="673" spans="16:17" x14ac:dyDescent="0.3">
      <c r="P673" s="55">
        <v>3692.5</v>
      </c>
      <c r="Q673" s="55">
        <v>155107.61999995599</v>
      </c>
    </row>
    <row r="674" spans="16:17" x14ac:dyDescent="0.3">
      <c r="P674" s="55">
        <v>3693</v>
      </c>
      <c r="Q674" s="55">
        <v>155486.04999997301</v>
      </c>
    </row>
    <row r="675" spans="16:17" x14ac:dyDescent="0.3">
      <c r="P675" s="55">
        <v>3693.5</v>
      </c>
      <c r="Q675" s="55">
        <v>155864.469999883</v>
      </c>
    </row>
    <row r="676" spans="16:17" x14ac:dyDescent="0.3">
      <c r="P676" s="55">
        <v>3694</v>
      </c>
      <c r="Q676" s="55">
        <v>156242.89999990101</v>
      </c>
    </row>
    <row r="677" spans="16:17" x14ac:dyDescent="0.3">
      <c r="P677" s="55">
        <v>3694.5</v>
      </c>
      <c r="Q677" s="55">
        <v>156621.32000005801</v>
      </c>
    </row>
    <row r="678" spans="16:17" x14ac:dyDescent="0.3">
      <c r="P678" s="55">
        <v>3695</v>
      </c>
      <c r="Q678" s="55">
        <v>156999.750000075</v>
      </c>
    </row>
    <row r="679" spans="16:17" x14ac:dyDescent="0.3">
      <c r="P679" s="55">
        <v>3695.5</v>
      </c>
      <c r="Q679" s="55">
        <v>157378.169999985</v>
      </c>
    </row>
    <row r="680" spans="16:17" x14ac:dyDescent="0.3">
      <c r="P680" s="55">
        <v>3696</v>
      </c>
      <c r="Q680" s="55">
        <v>157756.600000003</v>
      </c>
    </row>
    <row r="681" spans="16:17" x14ac:dyDescent="0.3">
      <c r="P681" s="55">
        <v>3696.5</v>
      </c>
      <c r="Q681" s="55">
        <v>158135.019999913</v>
      </c>
    </row>
    <row r="682" spans="16:17" x14ac:dyDescent="0.3">
      <c r="P682" s="55">
        <v>3697</v>
      </c>
      <c r="Q682" s="55">
        <v>158513.44999992999</v>
      </c>
    </row>
    <row r="683" spans="16:17" x14ac:dyDescent="0.3">
      <c r="P683" s="55">
        <v>3697.5</v>
      </c>
      <c r="Q683" s="55">
        <v>158891.87000008699</v>
      </c>
    </row>
    <row r="684" spans="16:17" x14ac:dyDescent="0.3">
      <c r="P684" s="55">
        <v>3698</v>
      </c>
      <c r="Q684" s="55">
        <v>159270.30000010499</v>
      </c>
    </row>
    <row r="685" spans="16:17" x14ac:dyDescent="0.3">
      <c r="P685" s="55">
        <v>3698.5</v>
      </c>
      <c r="Q685" s="55">
        <v>159648.72000001499</v>
      </c>
    </row>
    <row r="686" spans="16:17" x14ac:dyDescent="0.3">
      <c r="P686" s="55">
        <v>3699</v>
      </c>
      <c r="Q686" s="55">
        <v>160027.15000003201</v>
      </c>
    </row>
    <row r="687" spans="16:17" x14ac:dyDescent="0.3">
      <c r="P687" s="55">
        <v>3699.5</v>
      </c>
      <c r="Q687" s="55">
        <v>160405.569999942</v>
      </c>
    </row>
    <row r="688" spans="16:17" x14ac:dyDescent="0.3">
      <c r="P688" s="55">
        <v>3700</v>
      </c>
      <c r="Q688" s="55">
        <v>160783.99999996001</v>
      </c>
    </row>
    <row r="689" spans="16:17" x14ac:dyDescent="0.3">
      <c r="P689" s="55">
        <v>3700.5</v>
      </c>
      <c r="Q689" s="55">
        <v>161191.12000003699</v>
      </c>
    </row>
    <row r="690" spans="16:17" x14ac:dyDescent="0.3">
      <c r="P690" s="55">
        <v>3701</v>
      </c>
      <c r="Q690" s="55">
        <v>161598.249999975</v>
      </c>
    </row>
    <row r="691" spans="16:17" x14ac:dyDescent="0.3">
      <c r="P691" s="55">
        <v>3701.5</v>
      </c>
      <c r="Q691" s="55">
        <v>162005.370000052</v>
      </c>
    </row>
    <row r="692" spans="16:17" x14ac:dyDescent="0.3">
      <c r="P692" s="55">
        <v>3702</v>
      </c>
      <c r="Q692" s="55">
        <v>162412.49999998999</v>
      </c>
    </row>
    <row r="693" spans="16:17" x14ac:dyDescent="0.3">
      <c r="P693" s="55">
        <v>3702.5</v>
      </c>
      <c r="Q693" s="55">
        <v>162819.62000006699</v>
      </c>
    </row>
    <row r="694" spans="16:17" x14ac:dyDescent="0.3">
      <c r="P694" s="55">
        <v>3703</v>
      </c>
      <c r="Q694" s="55">
        <v>163226.75000000501</v>
      </c>
    </row>
    <row r="695" spans="16:17" x14ac:dyDescent="0.3">
      <c r="P695" s="55">
        <v>3703.5</v>
      </c>
      <c r="Q695" s="55">
        <v>163633.87000008201</v>
      </c>
    </row>
    <row r="696" spans="16:17" x14ac:dyDescent="0.3">
      <c r="P696" s="55">
        <v>3704</v>
      </c>
      <c r="Q696" s="55">
        <v>164041.00000001999</v>
      </c>
    </row>
    <row r="697" spans="16:17" x14ac:dyDescent="0.3">
      <c r="P697" s="55">
        <v>3704.5</v>
      </c>
      <c r="Q697" s="55">
        <v>164448.120000097</v>
      </c>
    </row>
    <row r="698" spans="16:17" x14ac:dyDescent="0.3">
      <c r="P698" s="55">
        <v>3705</v>
      </c>
      <c r="Q698" s="55">
        <v>164855.25000003501</v>
      </c>
    </row>
    <row r="699" spans="16:17" x14ac:dyDescent="0.3">
      <c r="P699" s="55">
        <v>3705.5</v>
      </c>
      <c r="Q699" s="55">
        <v>165262.37000011199</v>
      </c>
    </row>
    <row r="700" spans="16:17" x14ac:dyDescent="0.3">
      <c r="P700" s="55">
        <v>3706</v>
      </c>
      <c r="Q700" s="55">
        <v>165669.50000005</v>
      </c>
    </row>
    <row r="701" spans="16:17" x14ac:dyDescent="0.3">
      <c r="P701" s="55">
        <v>3706.5</v>
      </c>
      <c r="Q701" s="55">
        <v>166076.61999988</v>
      </c>
    </row>
    <row r="702" spans="16:17" x14ac:dyDescent="0.3">
      <c r="P702" s="55">
        <v>3707</v>
      </c>
      <c r="Q702" s="55">
        <v>166483.75000006499</v>
      </c>
    </row>
    <row r="703" spans="16:17" x14ac:dyDescent="0.3">
      <c r="P703" s="55">
        <v>3707.5</v>
      </c>
      <c r="Q703" s="55">
        <v>166890.86999989499</v>
      </c>
    </row>
    <row r="704" spans="16:17" x14ac:dyDescent="0.3">
      <c r="P704" s="55">
        <v>3708</v>
      </c>
      <c r="Q704" s="55">
        <v>167298.00000008001</v>
      </c>
    </row>
    <row r="705" spans="16:17" x14ac:dyDescent="0.3">
      <c r="P705" s="55">
        <v>3708.5</v>
      </c>
      <c r="Q705" s="55">
        <v>167705.11999991001</v>
      </c>
    </row>
    <row r="706" spans="16:17" x14ac:dyDescent="0.3">
      <c r="P706" s="55">
        <v>3709</v>
      </c>
      <c r="Q706" s="55">
        <v>168112.25000009499</v>
      </c>
    </row>
    <row r="707" spans="16:17" x14ac:dyDescent="0.3">
      <c r="P707" s="55">
        <v>3709.5</v>
      </c>
      <c r="Q707" s="55">
        <v>168519.36999992499</v>
      </c>
    </row>
    <row r="708" spans="16:17" x14ac:dyDescent="0.3">
      <c r="P708" s="55">
        <v>3710</v>
      </c>
      <c r="Q708" s="55">
        <v>168926.50000011001</v>
      </c>
    </row>
    <row r="709" spans="16:17" x14ac:dyDescent="0.3">
      <c r="P709" s="55">
        <v>3710.5</v>
      </c>
      <c r="Q709" s="55">
        <v>169333.61999994001</v>
      </c>
    </row>
    <row r="710" spans="16:17" x14ac:dyDescent="0.3">
      <c r="P710" s="55">
        <v>3711</v>
      </c>
      <c r="Q710" s="55">
        <v>169740.749999878</v>
      </c>
    </row>
    <row r="711" spans="16:17" x14ac:dyDescent="0.3">
      <c r="P711" s="55">
        <v>3711.5</v>
      </c>
      <c r="Q711" s="55">
        <v>170147.869999955</v>
      </c>
    </row>
    <row r="712" spans="16:17" x14ac:dyDescent="0.3">
      <c r="P712" s="55">
        <v>3800</v>
      </c>
      <c r="Q712" s="55">
        <v>250000</v>
      </c>
    </row>
  </sheetData>
  <hyperlinks>
    <hyperlink ref="Q8" r:id="rId1" xr:uid="{F9A3E48B-D63E-4A5A-89A4-C90EB78B98C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96FF0-D352-4E61-891B-1D04215E0B01}">
  <dimension ref="A3:D111"/>
  <sheetViews>
    <sheetView topLeftCell="A45" workbookViewId="0">
      <selection activeCell="D46" sqref="D46"/>
    </sheetView>
  </sheetViews>
  <sheetFormatPr defaultRowHeight="14.4" x14ac:dyDescent="0.3"/>
  <cols>
    <col min="1" max="1" width="8.6640625" customWidth="1"/>
    <col min="2" max="2" width="13.109375" bestFit="1" customWidth="1"/>
    <col min="3" max="4" width="13.77734375" bestFit="1" customWidth="1"/>
  </cols>
  <sheetData>
    <row r="3" spans="1:4" x14ac:dyDescent="0.3">
      <c r="A3" s="40" t="s">
        <v>95</v>
      </c>
      <c r="B3" s="55" t="s">
        <v>264</v>
      </c>
      <c r="C3" s="55" t="s">
        <v>263</v>
      </c>
      <c r="D3" s="55" t="s">
        <v>262</v>
      </c>
    </row>
    <row r="4" spans="1:4" x14ac:dyDescent="0.3">
      <c r="A4" s="25" t="s">
        <v>54</v>
      </c>
      <c r="B4" s="55" t="s">
        <v>261</v>
      </c>
      <c r="C4" s="55" t="s">
        <v>261</v>
      </c>
      <c r="D4" s="55" t="s">
        <v>261</v>
      </c>
    </row>
    <row r="5" spans="1:4" x14ac:dyDescent="0.3">
      <c r="A5" s="25">
        <v>1970</v>
      </c>
      <c r="B5" s="11"/>
      <c r="C5" s="11"/>
      <c r="D5" s="11"/>
    </row>
    <row r="6" spans="1:4" x14ac:dyDescent="0.3">
      <c r="A6" s="40">
        <v>1971</v>
      </c>
      <c r="B6" s="11">
        <f ca="1">'CRSP evap (lowest gross rate)'!F10/1000</f>
        <v>0.4947289998119736</v>
      </c>
      <c r="C6" s="11">
        <f ca="1">'CRSP evap (midium gross rate)'!F10/1000</f>
        <v>0.65776770993097966</v>
      </c>
      <c r="D6" s="11">
        <f ca="1">'CRSP evap (highest gross rate)'!F10/1000</f>
        <v>0.86993305840596968</v>
      </c>
    </row>
    <row r="7" spans="1:4" x14ac:dyDescent="0.3">
      <c r="A7" s="25">
        <v>1972</v>
      </c>
      <c r="B7" s="11">
        <f ca="1">'CRSP evap (lowest gross rate)'!F11/1000</f>
        <v>0.49862030433994026</v>
      </c>
      <c r="C7" s="11">
        <f ca="1">'CRSP evap (midium gross rate)'!F11/1000</f>
        <v>0.65938285672494945</v>
      </c>
      <c r="D7" s="11">
        <f ca="1">'CRSP evap (highest gross rate)'!F11/1000</f>
        <v>0.86880114954493626</v>
      </c>
    </row>
    <row r="8" spans="1:4" x14ac:dyDescent="0.3">
      <c r="A8" s="25">
        <v>1973</v>
      </c>
      <c r="B8" s="11">
        <f ca="1">'CRSP evap (lowest gross rate)'!F12/1000</f>
        <v>0.5568084633840712</v>
      </c>
      <c r="C8" s="11">
        <f ca="1">'CRSP evap (midium gross rate)'!F12/1000</f>
        <v>0.74196417390711533</v>
      </c>
      <c r="D8" s="11">
        <f ca="1">'CRSP evap (highest gross rate)'!F12/1000</f>
        <v>0.98068025252716373</v>
      </c>
    </row>
    <row r="9" spans="1:4" x14ac:dyDescent="0.3">
      <c r="A9" s="25">
        <v>1974</v>
      </c>
      <c r="B9" s="11">
        <f ca="1">'CRSP evap (lowest gross rate)'!F13/1000</f>
        <v>0.61494766803998879</v>
      </c>
      <c r="C9" s="11">
        <f ca="1">'CRSP evap (midium gross rate)'!F13/1000</f>
        <v>0.81774917777299116</v>
      </c>
      <c r="D9" s="11">
        <f ca="1">'CRSP evap (highest gross rate)'!F13/1000</f>
        <v>1.0827828669559854</v>
      </c>
    </row>
    <row r="10" spans="1:4" x14ac:dyDescent="0.3">
      <c r="A10" s="25">
        <v>1975</v>
      </c>
      <c r="B10" s="11">
        <f ca="1">'CRSP evap (lowest gross rate)'!F14/1000</f>
        <v>0.64187255706609248</v>
      </c>
      <c r="C10" s="11">
        <f ca="1">'CRSP evap (midium gross rate)'!F14/1000</f>
        <v>0.85654922552113322</v>
      </c>
      <c r="D10" s="11">
        <f ca="1">'CRSP evap (highest gross rate)'!F14/1000</f>
        <v>1.1355571011991821</v>
      </c>
    </row>
    <row r="11" spans="1:4" x14ac:dyDescent="0.3">
      <c r="A11" s="25">
        <v>1976</v>
      </c>
      <c r="B11" s="11">
        <f ca="1">'CRSP evap (lowest gross rate)'!F15/1000</f>
        <v>0.64221979091195536</v>
      </c>
      <c r="C11" s="11">
        <f ca="1">'CRSP evap (midium gross rate)'!F15/1000</f>
        <v>0.85590583186895008</v>
      </c>
      <c r="D11" s="11">
        <f ca="1">'CRSP evap (highest gross rate)'!F15/1000</f>
        <v>1.1349442105389345</v>
      </c>
    </row>
    <row r="12" spans="1:4" x14ac:dyDescent="0.3">
      <c r="A12" s="25">
        <v>1977</v>
      </c>
      <c r="B12" s="11">
        <f ca="1">'CRSP evap (lowest gross rate)'!F16/1000</f>
        <v>0.56167315761598047</v>
      </c>
      <c r="C12" s="11">
        <f ca="1">'CRSP evap (midium gross rate)'!F16/1000</f>
        <v>0.75251482277796911</v>
      </c>
      <c r="D12" s="11">
        <f ca="1">'CRSP evap (highest gross rate)'!F16/1000</f>
        <v>1.0024482431169623</v>
      </c>
    </row>
    <row r="13" spans="1:4" x14ac:dyDescent="0.3">
      <c r="A13" s="25">
        <v>1978</v>
      </c>
      <c r="B13" s="11">
        <f ca="1">'CRSP evap (lowest gross rate)'!F17/1000</f>
        <v>0.55644276062302755</v>
      </c>
      <c r="C13" s="11">
        <f ca="1">'CRSP evap (midium gross rate)'!F17/1000</f>
        <v>0.74281987569604824</v>
      </c>
      <c r="D13" s="11">
        <f ca="1">'CRSP evap (highest gross rate)'!F17/1000</f>
        <v>0.98605985915806416</v>
      </c>
    </row>
    <row r="14" spans="1:4" x14ac:dyDescent="0.3">
      <c r="A14" s="25">
        <v>1979</v>
      </c>
      <c r="B14" s="11">
        <f ca="1">'CRSP evap (lowest gross rate)'!F18/1000</f>
        <v>0.64514099696809746</v>
      </c>
      <c r="C14" s="11">
        <f ca="1">'CRSP evap (midium gross rate)'!F18/1000</f>
        <v>0.86585030174013133</v>
      </c>
      <c r="D14" s="11">
        <f ca="1">'CRSP evap (highest gross rate)'!F18/1000</f>
        <v>1.1529095846341719</v>
      </c>
    </row>
    <row r="15" spans="1:4" x14ac:dyDescent="0.3">
      <c r="A15" s="25">
        <v>1980</v>
      </c>
      <c r="B15" s="11">
        <f ca="1">'CRSP evap (lowest gross rate)'!F19/1000</f>
        <v>0.70059010443010494</v>
      </c>
      <c r="C15" s="11">
        <f ca="1">'CRSP evap (midium gross rate)'!F19/1000</f>
        <v>0.94065325463912541</v>
      </c>
      <c r="D15" s="11">
        <f ca="1">'CRSP evap (highest gross rate)'!F19/1000</f>
        <v>1.2539876056311625</v>
      </c>
    </row>
    <row r="16" spans="1:4" x14ac:dyDescent="0.3">
      <c r="A16" s="25">
        <v>1981</v>
      </c>
      <c r="B16" s="11">
        <f ca="1">'CRSP evap (lowest gross rate)'!F20/1000</f>
        <v>0.65984173307307825</v>
      </c>
      <c r="C16" s="11">
        <f ca="1">'CRSP evap (midium gross rate)'!F20/1000</f>
        <v>0.88551784276907586</v>
      </c>
      <c r="D16" s="11">
        <f ca="1">'CRSP evap (highest gross rate)'!F20/1000</f>
        <v>1.1797530392841049</v>
      </c>
    </row>
    <row r="17" spans="1:4" x14ac:dyDescent="0.3">
      <c r="A17" s="25">
        <v>1982</v>
      </c>
      <c r="B17" s="11">
        <f ca="1">'CRSP evap (lowest gross rate)'!F21/1000</f>
        <v>0.68740889861798726</v>
      </c>
      <c r="C17" s="11">
        <f ca="1">'CRSP evap (midium gross rate)'!F21/1000</f>
        <v>0.92270156495497779</v>
      </c>
      <c r="D17" s="11">
        <f ca="1">'CRSP evap (highest gross rate)'!F21/1000</f>
        <v>1.2278057900539709</v>
      </c>
    </row>
    <row r="18" spans="1:4" x14ac:dyDescent="0.3">
      <c r="A18" s="25">
        <v>1983</v>
      </c>
      <c r="B18" s="11">
        <f ca="1">'CRSP evap (lowest gross rate)'!F22/1000</f>
        <v>0.74171876044904383</v>
      </c>
      <c r="C18" s="11">
        <f ca="1">'CRSP evap (midium gross rate)'!F22/1000</f>
        <v>0.99204937390805048</v>
      </c>
      <c r="D18" s="11">
        <f ca="1">'CRSP evap (highest gross rate)'!F22/1000</f>
        <v>1.318868112770065</v>
      </c>
    </row>
    <row r="19" spans="1:4" x14ac:dyDescent="0.3">
      <c r="A19" s="25">
        <v>1984</v>
      </c>
      <c r="B19" s="11">
        <f ca="1">'CRSP evap (lowest gross rate)'!F23/1000</f>
        <v>0.72560152095305941</v>
      </c>
      <c r="C19" s="11">
        <f ca="1">'CRSP evap (midium gross rate)'!F23/1000</f>
        <v>0.9714551106620718</v>
      </c>
      <c r="D19" s="11">
        <f ca="1">'CRSP evap (highest gross rate)'!F23/1000</f>
        <v>1.2915463389361013</v>
      </c>
    </row>
    <row r="20" spans="1:4" x14ac:dyDescent="0.3">
      <c r="A20" s="25">
        <v>1985</v>
      </c>
      <c r="B20" s="11">
        <f ca="1">'CRSP evap (lowest gross rate)'!F24/1000</f>
        <v>0.71397291478699909</v>
      </c>
      <c r="C20" s="11">
        <f ca="1">'CRSP evap (midium gross rate)'!F24/1000</f>
        <v>0.95634018708698254</v>
      </c>
      <c r="D20" s="11">
        <f ca="1">'CRSP evap (highest gross rate)'!F24/1000</f>
        <v>1.2728334819649754</v>
      </c>
    </row>
    <row r="21" spans="1:4" x14ac:dyDescent="0.3">
      <c r="A21" s="25">
        <v>1986</v>
      </c>
      <c r="B21" s="11">
        <f ca="1">'CRSP evap (lowest gross rate)'!F25/1000</f>
        <v>0.715342022880046</v>
      </c>
      <c r="C21" s="11">
        <f ca="1">'CRSP evap (midium gross rate)'!F25/1000</f>
        <v>0.95904355507307038</v>
      </c>
      <c r="D21" s="11">
        <f ca="1">'CRSP evap (highest gross rate)'!F25/1000</f>
        <v>1.2764398564640935</v>
      </c>
    </row>
    <row r="22" spans="1:4" x14ac:dyDescent="0.3">
      <c r="A22" s="25">
        <v>1987</v>
      </c>
      <c r="B22" s="11">
        <f ca="1">'CRSP evap (lowest gross rate)'!F26/1000</f>
        <v>0.71576009912213578</v>
      </c>
      <c r="C22" s="11">
        <f ca="1">'CRSP evap (midium gross rate)'!F26/1000</f>
        <v>0.95864250927819339</v>
      </c>
      <c r="D22" s="11">
        <f ca="1">'CRSP evap (highest gross rate)'!F26/1000</f>
        <v>1.2754017495932581</v>
      </c>
    </row>
    <row r="23" spans="1:4" x14ac:dyDescent="0.3">
      <c r="A23" s="25">
        <v>1988</v>
      </c>
      <c r="B23" s="11">
        <f ca="1">'CRSP evap (lowest gross rate)'!F27/1000</f>
        <v>0.69876302514309974</v>
      </c>
      <c r="C23" s="11">
        <f ca="1">'CRSP evap (midium gross rate)'!F27/1000</f>
        <v>0.93769932282011526</v>
      </c>
      <c r="D23" s="11">
        <f ca="1">'CRSP evap (highest gross rate)'!F27/1000</f>
        <v>1.2492186834591541</v>
      </c>
    </row>
    <row r="24" spans="1:4" x14ac:dyDescent="0.3">
      <c r="A24" s="25">
        <v>1989</v>
      </c>
      <c r="B24" s="11">
        <f ca="1">'CRSP evap (lowest gross rate)'!F28/1000</f>
        <v>0.64638501235218504</v>
      </c>
      <c r="C24" s="11">
        <f ca="1">'CRSP evap (midium gross rate)'!F28/1000</f>
        <v>0.86529786522424612</v>
      </c>
      <c r="D24" s="11">
        <f ca="1">'CRSP evap (highest gross rate)'!F28/1000</f>
        <v>1.1516543741823324</v>
      </c>
    </row>
    <row r="25" spans="1:4" x14ac:dyDescent="0.3">
      <c r="A25" s="25">
        <v>1990</v>
      </c>
      <c r="B25" s="11">
        <f ca="1">'CRSP evap (lowest gross rate)'!F29/1000</f>
        <v>0.57511406001902676</v>
      </c>
      <c r="C25" s="11">
        <f ca="1">'CRSP evap (midium gross rate)'!F29/1000</f>
        <v>0.76622345646604884</v>
      </c>
      <c r="D25" s="11">
        <f ca="1">'CRSP evap (highest gross rate)'!F29/1000</f>
        <v>1.0159291423440673</v>
      </c>
    </row>
    <row r="26" spans="1:4" x14ac:dyDescent="0.3">
      <c r="A26" s="25">
        <v>1991</v>
      </c>
      <c r="B26" s="11">
        <f ca="1">'CRSP evap (lowest gross rate)'!F30/1000</f>
        <v>0.54850004169295197</v>
      </c>
      <c r="C26" s="11">
        <f ca="1">'CRSP evap (midium gross rate)'!F30/1000</f>
        <v>0.7270104986359458</v>
      </c>
      <c r="D26" s="11">
        <f ca="1">'CRSP evap (highest gross rate)'!F30/1000</f>
        <v>0.95984250540492244</v>
      </c>
    </row>
    <row r="27" spans="1:4" x14ac:dyDescent="0.3">
      <c r="A27" s="25">
        <v>1992</v>
      </c>
      <c r="B27" s="11">
        <f ca="1">'CRSP evap (lowest gross rate)'!F31/1000</f>
        <v>0.53199338437095622</v>
      </c>
      <c r="C27" s="11">
        <f ca="1">'CRSP evap (midium gross rate)'!F31/1000</f>
        <v>0.70443007019390824</v>
      </c>
      <c r="D27" s="11">
        <f ca="1">'CRSP evap (highest gross rate)'!F31/1000</f>
        <v>0.92962921547385979</v>
      </c>
    </row>
    <row r="28" spans="1:4" x14ac:dyDescent="0.3">
      <c r="A28" s="25">
        <v>1993</v>
      </c>
      <c r="B28" s="11">
        <f ca="1">'CRSP evap (lowest gross rate)'!F32/1000</f>
        <v>0.6134432265929386</v>
      </c>
      <c r="C28" s="11">
        <f ca="1">'CRSP evap (midium gross rate)'!F32/1000</f>
        <v>0.81710788956192792</v>
      </c>
      <c r="D28" s="11">
        <f ca="1">'CRSP evap (highest gross rate)'!F32/1000</f>
        <v>1.0813984972489106</v>
      </c>
    </row>
    <row r="29" spans="1:4" x14ac:dyDescent="0.3">
      <c r="A29" s="25">
        <v>1994</v>
      </c>
      <c r="B29" s="11">
        <f ca="1">'CRSP evap (lowest gross rate)'!F33/1000</f>
        <v>0.61114424775197584</v>
      </c>
      <c r="C29" s="11">
        <f ca="1">'CRSP evap (midium gross rate)'!F33/1000</f>
        <v>0.8160702348389588</v>
      </c>
      <c r="D29" s="11">
        <f ca="1">'CRSP evap (highest gross rate)'!F33/1000</f>
        <v>1.0833948307319419</v>
      </c>
    </row>
    <row r="30" spans="1:4" x14ac:dyDescent="0.3">
      <c r="A30" s="40">
        <v>1995</v>
      </c>
      <c r="B30" s="11">
        <f ca="1">'CRSP evap (lowest gross rate)'!F34/1000</f>
        <v>0.67784289832094624</v>
      </c>
      <c r="C30" s="11">
        <f ca="1">'CRSP evap (midium gross rate)'!F34/1000</f>
        <v>0.90780068154293869</v>
      </c>
      <c r="D30" s="11">
        <f ca="1">'CRSP evap (highest gross rate)'!F34/1000</f>
        <v>1.2059268271579209</v>
      </c>
    </row>
    <row r="31" spans="1:4" x14ac:dyDescent="0.3">
      <c r="A31" s="25">
        <v>1996</v>
      </c>
      <c r="B31" s="11">
        <f ca="1">'CRSP evap (lowest gross rate)'!F35/1000</f>
        <v>0.68420366709301306</v>
      </c>
      <c r="C31" s="11">
        <f ca="1">'CRSP evap (midium gross rate)'!F35/1000</f>
        <v>0.9160114619590477</v>
      </c>
      <c r="D31" s="11">
        <f ca="1">'CRSP evap (highest gross rate)'!F35/1000</f>
        <v>1.2180543968040678</v>
      </c>
    </row>
    <row r="32" spans="1:4" x14ac:dyDescent="0.3">
      <c r="A32" s="25">
        <v>1997</v>
      </c>
      <c r="B32" s="11">
        <f ca="1">'CRSP evap (lowest gross rate)'!F36/1000</f>
        <v>0.7021454069209031</v>
      </c>
      <c r="C32" s="11">
        <f ca="1">'CRSP evap (midium gross rate)'!F36/1000</f>
        <v>0.94011937409787161</v>
      </c>
      <c r="D32" s="11">
        <f ca="1">'CRSP evap (highest gross rate)'!F36/1000</f>
        <v>1.2493442300468158</v>
      </c>
    </row>
    <row r="33" spans="1:4" x14ac:dyDescent="0.3">
      <c r="A33" s="25">
        <v>1998</v>
      </c>
      <c r="B33" s="11">
        <f ca="1">'CRSP evap (lowest gross rate)'!F37/1000</f>
        <v>0.70976639443706124</v>
      </c>
      <c r="C33" s="11">
        <f ca="1">'CRSP evap (midium gross rate)'!F37/1000</f>
        <v>0.95007801019606208</v>
      </c>
      <c r="D33" s="11">
        <f ca="1">'CRSP evap (highest gross rate)'!F37/1000</f>
        <v>1.2632427860340771</v>
      </c>
    </row>
    <row r="34" spans="1:4" x14ac:dyDescent="0.3">
      <c r="A34" s="25">
        <v>1999</v>
      </c>
      <c r="B34" s="11">
        <f ca="1">'CRSP evap (lowest gross rate)'!F38/1000</f>
        <v>0.70906688190091249</v>
      </c>
      <c r="C34" s="11">
        <f ca="1">'CRSP evap (midium gross rate)'!F38/1000</f>
        <v>0.95014955043189797</v>
      </c>
      <c r="D34" s="11">
        <f ca="1">'CRSP evap (highest gross rate)'!F38/1000</f>
        <v>1.2638728094328682</v>
      </c>
    </row>
    <row r="35" spans="1:4" x14ac:dyDescent="0.3">
      <c r="A35" s="25">
        <v>2000</v>
      </c>
      <c r="B35" s="11">
        <f ca="1">'CRSP evap (lowest gross rate)'!F39/1000</f>
        <v>0.67379309120415631</v>
      </c>
      <c r="C35" s="11">
        <f ca="1">'CRSP evap (midium gross rate)'!F39/1000</f>
        <v>0.90321688407022449</v>
      </c>
      <c r="D35" s="11">
        <f ca="1">'CRSP evap (highest gross rate)'!F39/1000</f>
        <v>1.2021991709003077</v>
      </c>
    </row>
    <row r="36" spans="1:4" x14ac:dyDescent="0.3">
      <c r="A36" s="25">
        <v>2001</v>
      </c>
      <c r="B36" s="11">
        <f ca="1">'CRSP evap (lowest gross rate)'!F40/1000</f>
        <v>0.6335156394940038</v>
      </c>
      <c r="C36" s="11">
        <f ca="1">'CRSP evap (midium gross rate)'!F40/1000</f>
        <v>0.84756096729399311</v>
      </c>
      <c r="D36" s="11">
        <f ca="1">'CRSP evap (highest gross rate)'!F40/1000</f>
        <v>1.1268152002359886</v>
      </c>
    </row>
    <row r="37" spans="1:4" x14ac:dyDescent="0.3">
      <c r="A37" s="25">
        <v>2002</v>
      </c>
      <c r="B37" s="11">
        <f ca="1">'CRSP evap (lowest gross rate)'!F41/1000</f>
        <v>0.54169703674205461</v>
      </c>
      <c r="C37" s="11">
        <f ca="1">'CRSP evap (midium gross rate)'!F41/1000</f>
        <v>0.72250313007705302</v>
      </c>
      <c r="D37" s="11">
        <f ca="1">'CRSP evap (highest gross rate)'!F41/1000</f>
        <v>0.95914271711106347</v>
      </c>
    </row>
    <row r="38" spans="1:4" x14ac:dyDescent="0.3">
      <c r="A38" s="25">
        <v>2003</v>
      </c>
      <c r="B38" s="11">
        <f ca="1">'CRSP evap (lowest gross rate)'!F42/1000</f>
        <v>0.47792658089494988</v>
      </c>
      <c r="C38" s="11">
        <f ca="1">'CRSP evap (midium gross rate)'!F42/1000</f>
        <v>0.63470805025494237</v>
      </c>
      <c r="D38" s="11">
        <f ca="1">'CRSP evap (highest gross rate)'!F42/1000</f>
        <v>0.8393360589349248</v>
      </c>
    </row>
    <row r="39" spans="1:4" x14ac:dyDescent="0.3">
      <c r="A39" s="25">
        <v>2004</v>
      </c>
      <c r="B39" s="11">
        <f ca="1">'CRSP evap (lowest gross rate)'!F43/1000</f>
        <v>0.4194216306550676</v>
      </c>
      <c r="C39" s="11">
        <f ca="1">'CRSP evap (midium gross rate)'!F43/1000</f>
        <v>0.55252951813011342</v>
      </c>
      <c r="D39" s="11">
        <f ca="1">'CRSP evap (highest gross rate)'!F43/1000</f>
        <v>0.72675695544016417</v>
      </c>
    </row>
    <row r="40" spans="1:4" x14ac:dyDescent="0.3">
      <c r="A40" s="41">
        <v>2005</v>
      </c>
      <c r="B40" s="11">
        <f ca="1">'CRSP evap (lowest gross rate)'!F44/1000</f>
        <v>0.46499106963792175</v>
      </c>
      <c r="C40" s="11">
        <f ca="1">'CRSP evap (midium gross rate)'!F44/1000</f>
        <v>0.61307572069289329</v>
      </c>
      <c r="D40" s="11">
        <f ca="1">'CRSP evap (highest gross rate)'!F44/1000</f>
        <v>0.80503308191885448</v>
      </c>
    </row>
    <row r="41" spans="1:4" x14ac:dyDescent="0.3">
      <c r="A41" s="25">
        <v>2006</v>
      </c>
      <c r="B41" s="11">
        <f ca="1">'CRSP evap (lowest gross rate)'!F45/1000</f>
        <v>0.48226548550490006</v>
      </c>
      <c r="C41" s="11">
        <f ca="1">'CRSP evap (midium gross rate)'!F45/1000</f>
        <v>0.63733607746985377</v>
      </c>
      <c r="D41" s="11">
        <f ca="1">'CRSP evap (highest gross rate)'!F45/1000</f>
        <v>0.8387247242797975</v>
      </c>
    </row>
    <row r="42" spans="1:4" x14ac:dyDescent="0.3">
      <c r="A42" s="25">
        <v>2007</v>
      </c>
      <c r="B42" s="11">
        <f ca="1">'CRSP evap (lowest gross rate)'!F46/1000</f>
        <v>0.48206428192494594</v>
      </c>
      <c r="C42" s="11">
        <f ca="1">'CRSP evap (midium gross rate)'!F46/1000</f>
        <v>0.63597879343995312</v>
      </c>
      <c r="D42" s="11">
        <f ca="1">'CRSP evap (highest gross rate)'!F46/1000</f>
        <v>0.83680050461494093</v>
      </c>
    </row>
    <row r="43" spans="1:4" x14ac:dyDescent="0.3">
      <c r="A43" s="25">
        <v>2008</v>
      </c>
      <c r="B43" s="11">
        <f ca="1">'CRSP evap (lowest gross rate)'!F47/1000</f>
        <v>0.51905565521196295</v>
      </c>
      <c r="C43" s="11">
        <f ca="1">'CRSP evap (midium gross rate)'!F47/1000</f>
        <v>0.68786653381596863</v>
      </c>
      <c r="D43" s="11">
        <f ca="1">'CRSP evap (highest gross rate)'!F47/1000</f>
        <v>0.90735000822795775</v>
      </c>
    </row>
    <row r="44" spans="1:4" x14ac:dyDescent="0.3">
      <c r="A44" s="25">
        <v>2009</v>
      </c>
      <c r="B44" s="11">
        <f ca="1">'CRSP evap (lowest gross rate)'!F48/1000</f>
        <v>0.55012885157494118</v>
      </c>
      <c r="C44" s="11">
        <f ca="1">'CRSP evap (midium gross rate)'!F48/1000</f>
        <v>0.72932969749290999</v>
      </c>
      <c r="D44" s="11">
        <f ca="1">'CRSP evap (highest gross rate)'!F48/1000</f>
        <v>0.9624545261548757</v>
      </c>
    </row>
    <row r="45" spans="1:4" x14ac:dyDescent="0.3">
      <c r="A45" s="25">
        <v>2010</v>
      </c>
      <c r="B45" s="11">
        <f ca="1">'CRSP evap (lowest gross rate)'!F49/1000</f>
        <v>0.54704073231796202</v>
      </c>
      <c r="C45" s="11">
        <f ca="1">'CRSP evap (midium gross rate)'!F49/1000</f>
        <v>0.72636258389695874</v>
      </c>
      <c r="D45" s="11">
        <f ca="1">'CRSP evap (highest gross rate)'!F49/1000</f>
        <v>0.95948080292594373</v>
      </c>
    </row>
    <row r="46" spans="1:4" x14ac:dyDescent="0.3">
      <c r="A46" s="25">
        <v>2011</v>
      </c>
      <c r="B46" s="11">
        <f ca="1">'CRSP evap (lowest gross rate)'!F50/1000</f>
        <v>0.58198885895313934</v>
      </c>
      <c r="C46" s="11">
        <f ca="1">'CRSP evap (midium gross rate)'!F50/1000</f>
        <v>0.77343439630818211</v>
      </c>
      <c r="D46" s="11">
        <f ca="1">'CRSP evap (highest gross rate)'!F50/1000</f>
        <v>1.0218654010642398</v>
      </c>
    </row>
    <row r="47" spans="1:4" x14ac:dyDescent="0.3">
      <c r="A47" s="25">
        <v>2012</v>
      </c>
      <c r="B47" s="11">
        <f ca="1">'CRSP evap (lowest gross rate)'!F51/1000</f>
        <v>0.53155561007297636</v>
      </c>
      <c r="C47" s="11">
        <f ca="1">'CRSP evap (midium gross rate)'!F51/1000</f>
        <v>0.70497327575595137</v>
      </c>
      <c r="D47" s="11">
        <f ca="1">'CRSP evap (highest gross rate)'!F51/1000</f>
        <v>0.93198712635793612</v>
      </c>
    </row>
    <row r="48" spans="1:4" x14ac:dyDescent="0.3">
      <c r="A48" s="25">
        <v>2013</v>
      </c>
      <c r="B48" s="11">
        <f ca="1">'CRSP evap (lowest gross rate)'!F52/1000</f>
        <v>0.45570125872506784</v>
      </c>
      <c r="C48" s="11">
        <f ca="1">'CRSP evap (midium gross rate)'!F52/1000</f>
        <v>0.60247681236009498</v>
      </c>
      <c r="D48" s="11">
        <f ca="1">'CRSP evap (highest gross rate)'!F52/1000</f>
        <v>0.79383645001013348</v>
      </c>
    </row>
    <row r="49" spans="1:4" x14ac:dyDescent="0.3">
      <c r="A49" s="25">
        <v>2014</v>
      </c>
      <c r="B49" s="11">
        <f ca="1">'CRSP evap (lowest gross rate)'!F53/1000</f>
        <v>0.47591548709001474</v>
      </c>
      <c r="C49" s="11">
        <f ca="1">'CRSP evap (midium gross rate)'!F53/1000</f>
        <v>0.62752987597503374</v>
      </c>
      <c r="D49" s="11">
        <f ca="1">'CRSP evap (highest gross rate)'!F53/1000</f>
        <v>0.82431429659504285</v>
      </c>
    </row>
    <row r="50" spans="1:4" x14ac:dyDescent="0.3">
      <c r="A50" s="25">
        <v>2015</v>
      </c>
      <c r="B50" s="11">
        <f ca="1">'CRSP evap (lowest gross rate)'!F54/1000</f>
        <v>0.49063949644516996</v>
      </c>
      <c r="C50" s="11">
        <f ca="1">'CRSP evap (midium gross rate)'!F54/1000</f>
        <v>0.646421208590225</v>
      </c>
      <c r="D50" s="11">
        <f ca="1">'CRSP evap (highest gross rate)'!F54/1000</f>
        <v>0.84892013612530548</v>
      </c>
    </row>
    <row r="51" spans="1:4" x14ac:dyDescent="0.3">
      <c r="A51" s="25">
        <v>2016</v>
      </c>
      <c r="B51" s="11">
        <f ca="1">'CRSP evap (lowest gross rate)'!F55/1000</f>
        <v>0.49645898078695233</v>
      </c>
      <c r="C51" s="11">
        <f ca="1">'CRSP evap (midium gross rate)'!F55/1000</f>
        <v>0.65480287990095165</v>
      </c>
      <c r="D51" s="11">
        <f ca="1">'CRSP evap (highest gross rate)'!F55/1000</f>
        <v>0.86098917468093972</v>
      </c>
    </row>
    <row r="52" spans="1:4" x14ac:dyDescent="0.3">
      <c r="A52" s="25">
        <v>2017</v>
      </c>
      <c r="B52" s="11">
        <f ca="1">'CRSP evap (lowest gross rate)'!F56/1000</f>
        <v>0.53459032494498937</v>
      </c>
      <c r="C52" s="11">
        <f ca="1">'CRSP evap (midium gross rate)'!F56/1000</f>
        <v>0.70671630100899741</v>
      </c>
      <c r="D52" s="11">
        <f ca="1">'CRSP evap (highest gross rate)'!F56/1000</f>
        <v>0.93068883816899473</v>
      </c>
    </row>
    <row r="53" spans="1:4" x14ac:dyDescent="0.3">
      <c r="A53" s="25">
        <v>2018</v>
      </c>
      <c r="B53" s="11">
        <f ca="1">'CRSP evap (lowest gross rate)'!F57/1000</f>
        <v>0.47856076932992775</v>
      </c>
      <c r="C53" s="11">
        <f ca="1">'CRSP evap (midium gross rate)'!F57/1000</f>
        <v>0.62942177233488816</v>
      </c>
      <c r="D53" s="11">
        <f ca="1">'CRSP evap (highest gross rate)'!F57/1000</f>
        <v>0.82715876916483955</v>
      </c>
    </row>
    <row r="54" spans="1:4" x14ac:dyDescent="0.3">
      <c r="A54" s="25">
        <v>2019</v>
      </c>
      <c r="B54" s="11"/>
      <c r="C54" s="11"/>
      <c r="D54" s="11"/>
    </row>
    <row r="55" spans="1:4" x14ac:dyDescent="0.3">
      <c r="A55" s="25">
        <v>2020</v>
      </c>
      <c r="B55" s="11"/>
      <c r="C55" s="11"/>
      <c r="D55" s="11"/>
    </row>
    <row r="59" spans="1:4" x14ac:dyDescent="0.3">
      <c r="A59" s="40" t="s">
        <v>95</v>
      </c>
      <c r="B59" s="57" t="s">
        <v>264</v>
      </c>
      <c r="C59" s="57" t="s">
        <v>263</v>
      </c>
      <c r="D59" s="57" t="s">
        <v>262</v>
      </c>
    </row>
    <row r="60" spans="1:4" x14ac:dyDescent="0.3">
      <c r="A60" s="25" t="s">
        <v>54</v>
      </c>
      <c r="B60" s="57" t="s">
        <v>261</v>
      </c>
      <c r="C60" s="57" t="s">
        <v>261</v>
      </c>
      <c r="D60" s="57" t="s">
        <v>261</v>
      </c>
    </row>
    <row r="61" spans="1:4" x14ac:dyDescent="0.3">
      <c r="A61" s="25">
        <v>1970</v>
      </c>
      <c r="B61" s="11"/>
      <c r="C61" s="11"/>
      <c r="D61" s="11"/>
    </row>
    <row r="62" spans="1:4" x14ac:dyDescent="0.3">
      <c r="A62" s="40">
        <v>1971</v>
      </c>
      <c r="B62" s="11">
        <f ca="1">'CRSP evap (lowest gross rate)'!E10/1000</f>
        <v>0.41812899981197366</v>
      </c>
      <c r="C62" s="11">
        <f ca="1">'CRSP evap (midium gross rate)'!E10/1000</f>
        <v>0.58116770993097966</v>
      </c>
      <c r="D62" s="11">
        <f ca="1">'CRSP evap (highest gross rate)'!E10/1000</f>
        <v>0.79333305840596957</v>
      </c>
    </row>
    <row r="63" spans="1:4" x14ac:dyDescent="0.3">
      <c r="A63" s="25">
        <v>1972</v>
      </c>
      <c r="B63" s="11">
        <f ca="1">'CRSP evap (lowest gross rate)'!E11/1000</f>
        <v>0.41152030433994025</v>
      </c>
      <c r="C63" s="11">
        <f ca="1">'CRSP evap (midium gross rate)'!E11/1000</f>
        <v>0.57228285672494938</v>
      </c>
      <c r="D63" s="11">
        <f ca="1">'CRSP evap (highest gross rate)'!E11/1000</f>
        <v>0.78170114954493619</v>
      </c>
    </row>
    <row r="64" spans="1:4" x14ac:dyDescent="0.3">
      <c r="A64" s="25">
        <v>1973</v>
      </c>
      <c r="B64" s="11">
        <f ca="1">'CRSP evap (lowest gross rate)'!E12/1000</f>
        <v>0.4701084633840712</v>
      </c>
      <c r="C64" s="11">
        <f ca="1">'CRSP evap (midium gross rate)'!E12/1000</f>
        <v>0.65526417390711522</v>
      </c>
      <c r="D64" s="11">
        <f ca="1">'CRSP evap (highest gross rate)'!E12/1000</f>
        <v>0.89398025252716362</v>
      </c>
    </row>
    <row r="65" spans="1:4" x14ac:dyDescent="0.3">
      <c r="A65" s="25">
        <v>1974</v>
      </c>
      <c r="B65" s="11">
        <f ca="1">'CRSP evap (lowest gross rate)'!E13/1000</f>
        <v>0.52304766803998881</v>
      </c>
      <c r="C65" s="11">
        <f ca="1">'CRSP evap (midium gross rate)'!E13/1000</f>
        <v>0.72584917777299118</v>
      </c>
      <c r="D65" s="11">
        <f ca="1">'CRSP evap (highest gross rate)'!E13/1000</f>
        <v>0.99088286695598538</v>
      </c>
    </row>
    <row r="66" spans="1:4" x14ac:dyDescent="0.3">
      <c r="A66" s="25">
        <v>1975</v>
      </c>
      <c r="B66" s="11">
        <f ca="1">'CRSP evap (lowest gross rate)'!E14/1000</f>
        <v>0.54997255706609249</v>
      </c>
      <c r="C66" s="11">
        <f ca="1">'CRSP evap (midium gross rate)'!E14/1000</f>
        <v>0.76464922552113324</v>
      </c>
      <c r="D66" s="11">
        <f ca="1">'CRSP evap (highest gross rate)'!E14/1000</f>
        <v>1.043657101199182</v>
      </c>
    </row>
    <row r="67" spans="1:4" x14ac:dyDescent="0.3">
      <c r="A67" s="25">
        <v>1976</v>
      </c>
      <c r="B67" s="11">
        <f ca="1">'CRSP evap (lowest gross rate)'!E15/1000</f>
        <v>0.54981979091195532</v>
      </c>
      <c r="C67" s="11">
        <f ca="1">'CRSP evap (midium gross rate)'!E15/1000</f>
        <v>0.76350583186895005</v>
      </c>
      <c r="D67" s="11">
        <f ca="1">'CRSP evap (highest gross rate)'!E15/1000</f>
        <v>1.0425442105389342</v>
      </c>
    </row>
    <row r="68" spans="1:4" x14ac:dyDescent="0.3">
      <c r="A68" s="25">
        <v>1977</v>
      </c>
      <c r="B68" s="11">
        <f ca="1">'CRSP evap (lowest gross rate)'!E16/1000</f>
        <v>0.49227315761598045</v>
      </c>
      <c r="C68" s="11">
        <f ca="1">'CRSP evap (midium gross rate)'!E16/1000</f>
        <v>0.6831148227779692</v>
      </c>
      <c r="D68" s="11">
        <f ca="1">'CRSP evap (highest gross rate)'!E16/1000</f>
        <v>0.93304824311696233</v>
      </c>
    </row>
    <row r="69" spans="1:4" x14ac:dyDescent="0.3">
      <c r="A69" s="25">
        <v>1978</v>
      </c>
      <c r="B69" s="11">
        <f ca="1">'CRSP evap (lowest gross rate)'!E17/1000</f>
        <v>0.48104276062302753</v>
      </c>
      <c r="C69" s="11">
        <f ca="1">'CRSP evap (midium gross rate)'!E17/1000</f>
        <v>0.66741987569604833</v>
      </c>
      <c r="D69" s="11">
        <f ca="1">'CRSP evap (highest gross rate)'!E17/1000</f>
        <v>0.91065985915806413</v>
      </c>
    </row>
    <row r="70" spans="1:4" x14ac:dyDescent="0.3">
      <c r="A70" s="25">
        <v>1979</v>
      </c>
      <c r="B70" s="11">
        <f ca="1">'CRSP evap (lowest gross rate)'!E18/1000</f>
        <v>0.56924099696809749</v>
      </c>
      <c r="C70" s="11">
        <f ca="1">'CRSP evap (midium gross rate)'!E18/1000</f>
        <v>0.78995030174013137</v>
      </c>
      <c r="D70" s="11">
        <f ca="1">'CRSP evap (highest gross rate)'!E18/1000</f>
        <v>1.0770095846341718</v>
      </c>
    </row>
    <row r="71" spans="1:4" x14ac:dyDescent="0.3">
      <c r="A71" s="25">
        <v>1980</v>
      </c>
      <c r="B71" s="11">
        <f ca="1">'CRSP evap (lowest gross rate)'!E19/1000</f>
        <v>0.61919010443010492</v>
      </c>
      <c r="C71" s="11">
        <f ca="1">'CRSP evap (midium gross rate)'!E19/1000</f>
        <v>0.85925325463912539</v>
      </c>
      <c r="D71" s="11">
        <f ca="1">'CRSP evap (highest gross rate)'!E19/1000</f>
        <v>1.1725876056311624</v>
      </c>
    </row>
    <row r="72" spans="1:4" x14ac:dyDescent="0.3">
      <c r="A72" s="25">
        <v>1981</v>
      </c>
      <c r="B72" s="11">
        <f ca="1">'CRSP evap (lowest gross rate)'!E20/1000</f>
        <v>0.57824173307307825</v>
      </c>
      <c r="C72" s="11">
        <f ca="1">'CRSP evap (midium gross rate)'!E20/1000</f>
        <v>0.80391784276907585</v>
      </c>
      <c r="D72" s="11">
        <f ca="1">'CRSP evap (highest gross rate)'!E20/1000</f>
        <v>1.098153039284105</v>
      </c>
    </row>
    <row r="73" spans="1:4" x14ac:dyDescent="0.3">
      <c r="A73" s="25">
        <v>1982</v>
      </c>
      <c r="B73" s="11">
        <f ca="1">'CRSP evap (lowest gross rate)'!E21/1000</f>
        <v>0.60070889861798726</v>
      </c>
      <c r="C73" s="11">
        <f ca="1">'CRSP evap (midium gross rate)'!E21/1000</f>
        <v>0.8360015649549779</v>
      </c>
      <c r="D73" s="11">
        <f ca="1">'CRSP evap (highest gross rate)'!E21/1000</f>
        <v>1.1411057900539709</v>
      </c>
    </row>
    <row r="74" spans="1:4" x14ac:dyDescent="0.3">
      <c r="A74" s="25">
        <v>1983</v>
      </c>
      <c r="B74" s="11">
        <f ca="1">'CRSP evap (lowest gross rate)'!E22/1000</f>
        <v>0.64661876044904387</v>
      </c>
      <c r="C74" s="11">
        <f ca="1">'CRSP evap (midium gross rate)'!E22/1000</f>
        <v>0.89694937390805041</v>
      </c>
      <c r="D74" s="11">
        <f ca="1">'CRSP evap (highest gross rate)'!E22/1000</f>
        <v>1.223768112770065</v>
      </c>
    </row>
    <row r="75" spans="1:4" x14ac:dyDescent="0.3">
      <c r="A75" s="25">
        <v>1984</v>
      </c>
      <c r="B75" s="11">
        <f ca="1">'CRSP evap (lowest gross rate)'!E23/1000</f>
        <v>0.63240152095305935</v>
      </c>
      <c r="C75" s="11">
        <f ca="1">'CRSP evap (midium gross rate)'!E23/1000</f>
        <v>0.87825511066207174</v>
      </c>
      <c r="D75" s="11">
        <f ca="1">'CRSP evap (highest gross rate)'!E23/1000</f>
        <v>1.1983463389361011</v>
      </c>
    </row>
    <row r="76" spans="1:4" x14ac:dyDescent="0.3">
      <c r="A76" s="25">
        <v>1985</v>
      </c>
      <c r="B76" s="11">
        <f ca="1">'CRSP evap (lowest gross rate)'!E24/1000</f>
        <v>0.62437291478699908</v>
      </c>
      <c r="C76" s="11">
        <f ca="1">'CRSP evap (midium gross rate)'!E24/1000</f>
        <v>0.86674018708698253</v>
      </c>
      <c r="D76" s="11">
        <f ca="1">'CRSP evap (highest gross rate)'!E24/1000</f>
        <v>1.1832334819649755</v>
      </c>
    </row>
    <row r="77" spans="1:4" x14ac:dyDescent="0.3">
      <c r="A77" s="25">
        <v>1986</v>
      </c>
      <c r="B77" s="11">
        <f ca="1">'CRSP evap (lowest gross rate)'!E25/1000</f>
        <v>0.62504202288004607</v>
      </c>
      <c r="C77" s="11">
        <f ca="1">'CRSP evap (midium gross rate)'!E25/1000</f>
        <v>0.86874355507307044</v>
      </c>
      <c r="D77" s="11">
        <f ca="1">'CRSP evap (highest gross rate)'!E25/1000</f>
        <v>1.1861398564640935</v>
      </c>
    </row>
    <row r="78" spans="1:4" x14ac:dyDescent="0.3">
      <c r="A78" s="25">
        <v>1987</v>
      </c>
      <c r="B78" s="11">
        <f ca="1">'CRSP evap (lowest gross rate)'!E26/1000</f>
        <v>0.62476009912213581</v>
      </c>
      <c r="C78" s="11">
        <f ca="1">'CRSP evap (midium gross rate)'!E26/1000</f>
        <v>0.86764250927819342</v>
      </c>
      <c r="D78" s="11">
        <f ca="1">'CRSP evap (highest gross rate)'!E26/1000</f>
        <v>1.1844017495932579</v>
      </c>
    </row>
    <row r="79" spans="1:4" x14ac:dyDescent="0.3">
      <c r="A79" s="25">
        <v>1988</v>
      </c>
      <c r="B79" s="11">
        <f ca="1">'CRSP evap (lowest gross rate)'!E27/1000</f>
        <v>0.61356302514309968</v>
      </c>
      <c r="C79" s="11">
        <f ca="1">'CRSP evap (midium gross rate)'!E27/1000</f>
        <v>0.8524993228201152</v>
      </c>
      <c r="D79" s="11">
        <f ca="1">'CRSP evap (highest gross rate)'!E27/1000</f>
        <v>1.1640186834591542</v>
      </c>
    </row>
    <row r="80" spans="1:4" x14ac:dyDescent="0.3">
      <c r="A80" s="25">
        <v>1989</v>
      </c>
      <c r="B80" s="11">
        <f ca="1">'CRSP evap (lowest gross rate)'!E28/1000</f>
        <v>0.56388501235218502</v>
      </c>
      <c r="C80" s="11">
        <f ca="1">'CRSP evap (midium gross rate)'!E28/1000</f>
        <v>0.7827978652242461</v>
      </c>
      <c r="D80" s="11">
        <f ca="1">'CRSP evap (highest gross rate)'!E28/1000</f>
        <v>1.0691543741823326</v>
      </c>
    </row>
    <row r="81" spans="1:4" x14ac:dyDescent="0.3">
      <c r="A81" s="25">
        <v>1990</v>
      </c>
      <c r="B81" s="11">
        <f ca="1">'CRSP evap (lowest gross rate)'!E29/1000</f>
        <v>0.49051406001902675</v>
      </c>
      <c r="C81" s="11">
        <f ca="1">'CRSP evap (midium gross rate)'!E29/1000</f>
        <v>0.68162345646604872</v>
      </c>
      <c r="D81" s="11">
        <f ca="1">'CRSP evap (highest gross rate)'!E29/1000</f>
        <v>0.93132914234406727</v>
      </c>
    </row>
    <row r="82" spans="1:4" x14ac:dyDescent="0.3">
      <c r="A82" s="25">
        <v>1991</v>
      </c>
      <c r="B82" s="11">
        <f ca="1">'CRSP evap (lowest gross rate)'!E30/1000</f>
        <v>0.45840004169295195</v>
      </c>
      <c r="C82" s="11">
        <f ca="1">'CRSP evap (midium gross rate)'!E30/1000</f>
        <v>0.63691049863594584</v>
      </c>
      <c r="D82" s="11">
        <f ca="1">'CRSP evap (highest gross rate)'!E30/1000</f>
        <v>0.86974250540492248</v>
      </c>
    </row>
    <row r="83" spans="1:4" x14ac:dyDescent="0.3">
      <c r="A83" s="25">
        <v>1992</v>
      </c>
      <c r="B83" s="11">
        <f ca="1">'CRSP evap (lowest gross rate)'!E31/1000</f>
        <v>0.44429338437095628</v>
      </c>
      <c r="C83" s="11">
        <f ca="1">'CRSP evap (midium gross rate)'!E31/1000</f>
        <v>0.61673007019390824</v>
      </c>
      <c r="D83" s="11">
        <f ca="1">'CRSP evap (highest gross rate)'!E31/1000</f>
        <v>0.84192921547385968</v>
      </c>
    </row>
    <row r="84" spans="1:4" x14ac:dyDescent="0.3">
      <c r="A84" s="25">
        <v>1993</v>
      </c>
      <c r="B84" s="11">
        <f ca="1">'CRSP evap (lowest gross rate)'!E32/1000</f>
        <v>0.5236432265929386</v>
      </c>
      <c r="C84" s="11">
        <f ca="1">'CRSP evap (midium gross rate)'!E32/1000</f>
        <v>0.72730788956192793</v>
      </c>
      <c r="D84" s="11">
        <f ca="1">'CRSP evap (highest gross rate)'!E32/1000</f>
        <v>0.99159849724891058</v>
      </c>
    </row>
    <row r="85" spans="1:4" x14ac:dyDescent="0.3">
      <c r="A85" s="25">
        <v>1994</v>
      </c>
      <c r="B85" s="11">
        <f ca="1">'CRSP evap (lowest gross rate)'!E33/1000</f>
        <v>0.52634424775197586</v>
      </c>
      <c r="C85" s="11">
        <f ca="1">'CRSP evap (midium gross rate)'!E33/1000</f>
        <v>0.73127023483895881</v>
      </c>
      <c r="D85" s="11">
        <f ca="1">'CRSP evap (highest gross rate)'!E33/1000</f>
        <v>0.99859483073194188</v>
      </c>
    </row>
    <row r="86" spans="1:4" x14ac:dyDescent="0.3">
      <c r="A86" s="40">
        <v>1995</v>
      </c>
      <c r="B86" s="11">
        <f ca="1">'CRSP evap (lowest gross rate)'!E34/1000</f>
        <v>0.58914289832094624</v>
      </c>
      <c r="C86" s="11">
        <f ca="1">'CRSP evap (midium gross rate)'!E34/1000</f>
        <v>0.81910068154293869</v>
      </c>
      <c r="D86" s="11">
        <f ca="1">'CRSP evap (highest gross rate)'!E34/1000</f>
        <v>1.1172268271579207</v>
      </c>
    </row>
    <row r="87" spans="1:4" x14ac:dyDescent="0.3">
      <c r="A87" s="25">
        <v>1996</v>
      </c>
      <c r="B87" s="11">
        <f ca="1">'CRSP evap (lowest gross rate)'!E35/1000</f>
        <v>0.59480366709301313</v>
      </c>
      <c r="C87" s="11">
        <f ca="1">'CRSP evap (midium gross rate)'!E35/1000</f>
        <v>0.82661146195904767</v>
      </c>
      <c r="D87" s="11">
        <f ca="1">'CRSP evap (highest gross rate)'!E35/1000</f>
        <v>1.1286543968040679</v>
      </c>
    </row>
    <row r="88" spans="1:4" x14ac:dyDescent="0.3">
      <c r="A88" s="25">
        <v>1997</v>
      </c>
      <c r="B88" s="11">
        <f ca="1">'CRSP evap (lowest gross rate)'!E36/1000</f>
        <v>0.61034540692090322</v>
      </c>
      <c r="C88" s="11">
        <f ca="1">'CRSP evap (midium gross rate)'!E36/1000</f>
        <v>0.84831937409787173</v>
      </c>
      <c r="D88" s="11">
        <f ca="1">'CRSP evap (highest gross rate)'!E36/1000</f>
        <v>1.1575442300468159</v>
      </c>
    </row>
    <row r="89" spans="1:4" x14ac:dyDescent="0.3">
      <c r="A89" s="25">
        <v>1998</v>
      </c>
      <c r="B89" s="11">
        <f ca="1">'CRSP evap (lowest gross rate)'!E37/1000</f>
        <v>0.61776639443706116</v>
      </c>
      <c r="C89" s="11">
        <f ca="1">'CRSP evap (midium gross rate)'!E37/1000</f>
        <v>0.85807801019606211</v>
      </c>
      <c r="D89" s="11">
        <f ca="1">'CRSP evap (highest gross rate)'!E37/1000</f>
        <v>1.1712427860340773</v>
      </c>
    </row>
    <row r="90" spans="1:4" x14ac:dyDescent="0.3">
      <c r="A90" s="25">
        <v>1999</v>
      </c>
      <c r="B90" s="11">
        <f ca="1">'CRSP evap (lowest gross rate)'!E38/1000</f>
        <v>0.61836688190091238</v>
      </c>
      <c r="C90" s="11">
        <f ca="1">'CRSP evap (midium gross rate)'!E38/1000</f>
        <v>0.85944955043189797</v>
      </c>
      <c r="D90" s="11">
        <f ca="1">'CRSP evap (highest gross rate)'!E38/1000</f>
        <v>1.1731728094328682</v>
      </c>
    </row>
    <row r="91" spans="1:4" x14ac:dyDescent="0.3">
      <c r="A91" s="25">
        <v>2000</v>
      </c>
      <c r="B91" s="11">
        <f ca="1">'CRSP evap (lowest gross rate)'!E39/1000</f>
        <v>0.58839309120415639</v>
      </c>
      <c r="C91" s="11">
        <f ca="1">'CRSP evap (midium gross rate)'!E39/1000</f>
        <v>0.81781688407022457</v>
      </c>
      <c r="D91" s="11">
        <f ca="1">'CRSP evap (highest gross rate)'!E39/1000</f>
        <v>1.1167991709003078</v>
      </c>
    </row>
    <row r="92" spans="1:4" x14ac:dyDescent="0.3">
      <c r="A92" s="25">
        <v>2001</v>
      </c>
      <c r="B92" s="11">
        <f ca="1">'CRSP evap (lowest gross rate)'!E40/1000</f>
        <v>0.55021563949400387</v>
      </c>
      <c r="C92" s="11">
        <f ca="1">'CRSP evap (midium gross rate)'!E40/1000</f>
        <v>0.76426096729399318</v>
      </c>
      <c r="D92" s="11">
        <f ca="1">'CRSP evap (highest gross rate)'!E40/1000</f>
        <v>1.0435152002359886</v>
      </c>
    </row>
    <row r="93" spans="1:4" x14ac:dyDescent="0.3">
      <c r="A93" s="25">
        <v>2002</v>
      </c>
      <c r="B93" s="11">
        <f ca="1">'CRSP evap (lowest gross rate)'!E41/1000</f>
        <v>0.4645970367420546</v>
      </c>
      <c r="C93" s="11">
        <f ca="1">'CRSP evap (midium gross rate)'!E41/1000</f>
        <v>0.64540313007705297</v>
      </c>
      <c r="D93" s="11">
        <f ca="1">'CRSP evap (highest gross rate)'!E41/1000</f>
        <v>0.88204271711106341</v>
      </c>
    </row>
    <row r="94" spans="1:4" x14ac:dyDescent="0.3">
      <c r="A94" s="25">
        <v>2003</v>
      </c>
      <c r="B94" s="11">
        <f ca="1">'CRSP evap (lowest gross rate)'!E42/1000</f>
        <v>0.40252658089494991</v>
      </c>
      <c r="C94" s="11">
        <f ca="1">'CRSP evap (midium gross rate)'!E42/1000</f>
        <v>0.55930805025494235</v>
      </c>
      <c r="D94" s="11">
        <f ca="1">'CRSP evap (highest gross rate)'!E42/1000</f>
        <v>0.76393605893492489</v>
      </c>
    </row>
    <row r="95" spans="1:4" x14ac:dyDescent="0.3">
      <c r="A95" s="25">
        <v>2004</v>
      </c>
      <c r="B95" s="11">
        <f ca="1">'CRSP evap (lowest gross rate)'!E43/1000</f>
        <v>0.34262163065506757</v>
      </c>
      <c r="C95" s="11">
        <f ca="1">'CRSP evap (midium gross rate)'!E43/1000</f>
        <v>0.47572951813011338</v>
      </c>
      <c r="D95" s="11">
        <f ca="1">'CRSP evap (highest gross rate)'!E43/1000</f>
        <v>0.64995695544016419</v>
      </c>
    </row>
    <row r="96" spans="1:4" x14ac:dyDescent="0.3">
      <c r="A96" s="41">
        <v>2005</v>
      </c>
      <c r="B96" s="11">
        <f ca="1">'CRSP evap (lowest gross rate)'!E44/1000</f>
        <v>0.37999106963792173</v>
      </c>
      <c r="C96" s="11">
        <f ca="1">'CRSP evap (midium gross rate)'!E44/1000</f>
        <v>0.52807572069289321</v>
      </c>
      <c r="D96" s="11">
        <f ca="1">'CRSP evap (highest gross rate)'!E44/1000</f>
        <v>0.72003308191885451</v>
      </c>
    </row>
    <row r="97" spans="1:4" x14ac:dyDescent="0.3">
      <c r="A97" s="25">
        <v>2006</v>
      </c>
      <c r="B97" s="11">
        <f ca="1">'CRSP evap (lowest gross rate)'!E45/1000</f>
        <v>0.39616548550490005</v>
      </c>
      <c r="C97" s="11">
        <f ca="1">'CRSP evap (midium gross rate)'!E45/1000</f>
        <v>0.5512360774698537</v>
      </c>
      <c r="D97" s="11">
        <f ca="1">'CRSP evap (highest gross rate)'!E45/1000</f>
        <v>0.75262472427979743</v>
      </c>
    </row>
    <row r="98" spans="1:4" x14ac:dyDescent="0.3">
      <c r="A98" s="25">
        <v>2007</v>
      </c>
      <c r="B98" s="11">
        <f ca="1">'CRSP evap (lowest gross rate)'!E46/1000</f>
        <v>0.39596428192494593</v>
      </c>
      <c r="C98" s="11">
        <f ca="1">'CRSP evap (midium gross rate)'!E46/1000</f>
        <v>0.54987879343995316</v>
      </c>
      <c r="D98" s="11">
        <f ca="1">'CRSP evap (highest gross rate)'!E46/1000</f>
        <v>0.75070050461494087</v>
      </c>
    </row>
    <row r="99" spans="1:4" x14ac:dyDescent="0.3">
      <c r="A99" s="25">
        <v>2008</v>
      </c>
      <c r="B99" s="11">
        <f ca="1">'CRSP evap (lowest gross rate)'!E47/1000</f>
        <v>0.43475565521196297</v>
      </c>
      <c r="C99" s="11">
        <f ca="1">'CRSP evap (midium gross rate)'!E47/1000</f>
        <v>0.6035665338159687</v>
      </c>
      <c r="D99" s="11">
        <f ca="1">'CRSP evap (highest gross rate)'!E47/1000</f>
        <v>0.82305000822795782</v>
      </c>
    </row>
    <row r="100" spans="1:4" x14ac:dyDescent="0.3">
      <c r="A100" s="25">
        <v>2009</v>
      </c>
      <c r="B100" s="11">
        <f ca="1">'CRSP evap (lowest gross rate)'!E48/1000</f>
        <v>0.46082885157494119</v>
      </c>
      <c r="C100" s="11">
        <f ca="1">'CRSP evap (midium gross rate)'!E48/1000</f>
        <v>0.64002969749291005</v>
      </c>
      <c r="D100" s="11">
        <f ca="1">'CRSP evap (highest gross rate)'!E48/1000</f>
        <v>0.87315452615487577</v>
      </c>
    </row>
    <row r="101" spans="1:4" x14ac:dyDescent="0.3">
      <c r="A101" s="25">
        <v>2010</v>
      </c>
      <c r="B101" s="11">
        <f ca="1">'CRSP evap (lowest gross rate)'!E49/1000</f>
        <v>0.45944073231796201</v>
      </c>
      <c r="C101" s="11">
        <f ca="1">'CRSP evap (midium gross rate)'!E49/1000</f>
        <v>0.63876258389695872</v>
      </c>
      <c r="D101" s="11">
        <f ca="1">'CRSP evap (highest gross rate)'!E49/1000</f>
        <v>0.87188080292594372</v>
      </c>
    </row>
    <row r="102" spans="1:4" x14ac:dyDescent="0.3">
      <c r="A102" s="25">
        <v>2011</v>
      </c>
      <c r="B102" s="11">
        <f ca="1">'CRSP evap (lowest gross rate)'!E50/1000</f>
        <v>0.49128885895313928</v>
      </c>
      <c r="C102" s="11">
        <f ca="1">'CRSP evap (midium gross rate)'!E50/1000</f>
        <v>0.68273439630818211</v>
      </c>
      <c r="D102" s="11">
        <f ca="1">'CRSP evap (highest gross rate)'!E50/1000</f>
        <v>0.93116540106423973</v>
      </c>
    </row>
    <row r="103" spans="1:4" x14ac:dyDescent="0.3">
      <c r="A103" s="25">
        <v>2012</v>
      </c>
      <c r="B103" s="11">
        <f ca="1">'CRSP evap (lowest gross rate)'!E51/1000</f>
        <v>0.44695561007297641</v>
      </c>
      <c r="C103" s="11">
        <f ca="1">'CRSP evap (midium gross rate)'!E51/1000</f>
        <v>0.62037327575595136</v>
      </c>
      <c r="D103" s="11">
        <f ca="1">'CRSP evap (highest gross rate)'!E51/1000</f>
        <v>0.84738712635793612</v>
      </c>
    </row>
    <row r="104" spans="1:4" x14ac:dyDescent="0.3">
      <c r="A104" s="25">
        <v>2013</v>
      </c>
      <c r="B104" s="11">
        <f ca="1">'CRSP evap (lowest gross rate)'!E52/1000</f>
        <v>0.37580125872506787</v>
      </c>
      <c r="C104" s="11">
        <f ca="1">'CRSP evap (midium gross rate)'!E52/1000</f>
        <v>0.52257681236009501</v>
      </c>
      <c r="D104" s="11">
        <f ca="1">'CRSP evap (highest gross rate)'!E52/1000</f>
        <v>0.71393645001013351</v>
      </c>
    </row>
    <row r="105" spans="1:4" x14ac:dyDescent="0.3">
      <c r="A105" s="25">
        <v>2014</v>
      </c>
      <c r="B105" s="11">
        <f ca="1">'CRSP evap (lowest gross rate)'!E53/1000</f>
        <v>0.38871548709001474</v>
      </c>
      <c r="C105" s="11">
        <f ca="1">'CRSP evap (midium gross rate)'!E53/1000</f>
        <v>0.54032987597503368</v>
      </c>
      <c r="D105" s="11">
        <f ca="1">'CRSP evap (highest gross rate)'!E53/1000</f>
        <v>0.73711429659504291</v>
      </c>
    </row>
    <row r="106" spans="1:4" x14ac:dyDescent="0.3">
      <c r="A106" s="25">
        <v>2015</v>
      </c>
      <c r="B106" s="11">
        <f ca="1">'CRSP evap (lowest gross rate)'!E54/1000</f>
        <v>0.39913949644516999</v>
      </c>
      <c r="C106" s="11">
        <f ca="1">'CRSP evap (midium gross rate)'!E54/1000</f>
        <v>0.55492120859022498</v>
      </c>
      <c r="D106" s="11">
        <f ca="1">'CRSP evap (highest gross rate)'!E54/1000</f>
        <v>0.75742013612530545</v>
      </c>
    </row>
    <row r="107" spans="1:4" x14ac:dyDescent="0.3">
      <c r="A107" s="25">
        <v>2016</v>
      </c>
      <c r="B107" s="11">
        <f ca="1">'CRSP evap (lowest gross rate)'!E55/1000</f>
        <v>0.40735898078695232</v>
      </c>
      <c r="C107" s="11">
        <f ca="1">'CRSP evap (midium gross rate)'!E55/1000</f>
        <v>0.56570287990095169</v>
      </c>
      <c r="D107" s="11">
        <f ca="1">'CRSP evap (highest gross rate)'!E55/1000</f>
        <v>0.77188917468093976</v>
      </c>
    </row>
    <row r="108" spans="1:4" x14ac:dyDescent="0.3">
      <c r="A108" s="25">
        <v>2017</v>
      </c>
      <c r="B108" s="11">
        <f ca="1">'CRSP evap (lowest gross rate)'!E56/1000</f>
        <v>0.44339032494498931</v>
      </c>
      <c r="C108" s="11">
        <f ca="1">'CRSP evap (midium gross rate)'!E56/1000</f>
        <v>0.61551630100899746</v>
      </c>
      <c r="D108" s="11">
        <f ca="1">'CRSP evap (highest gross rate)'!E56/1000</f>
        <v>0.83948883816899467</v>
      </c>
    </row>
    <row r="109" spans="1:4" x14ac:dyDescent="0.3">
      <c r="A109" s="25">
        <v>2018</v>
      </c>
      <c r="B109" s="11">
        <f ca="1">'CRSP evap (lowest gross rate)'!E57/1000</f>
        <v>0.38906076932992772</v>
      </c>
      <c r="C109" s="11">
        <f ca="1">'CRSP evap (midium gross rate)'!E57/1000</f>
        <v>0.53992177233488814</v>
      </c>
      <c r="D109" s="11">
        <f ca="1">'CRSP evap (highest gross rate)'!E57/1000</f>
        <v>0.73765876916483952</v>
      </c>
    </row>
    <row r="110" spans="1:4" x14ac:dyDescent="0.3">
      <c r="A110" s="25">
        <v>2019</v>
      </c>
      <c r="B110" s="11"/>
      <c r="C110" s="11"/>
      <c r="D110" s="11"/>
    </row>
    <row r="111" spans="1:4" x14ac:dyDescent="0.3">
      <c r="A111" s="25">
        <v>2020</v>
      </c>
      <c r="B111" s="11"/>
      <c r="C111" s="11"/>
      <c r="D111" s="11"/>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AA31D-795E-42F9-BC73-191D7E9AA768}">
  <dimension ref="A1:W712"/>
  <sheetViews>
    <sheetView topLeftCell="G1" workbookViewId="0">
      <selection activeCell="M21" sqref="M21"/>
    </sheetView>
  </sheetViews>
  <sheetFormatPr defaultRowHeight="14.4" x14ac:dyDescent="0.3"/>
  <cols>
    <col min="1" max="1" width="11.21875" style="25" bestFit="1" customWidth="1"/>
    <col min="2" max="5" width="13.109375" style="46" bestFit="1" customWidth="1"/>
    <col min="6" max="6" width="13.109375" bestFit="1" customWidth="1"/>
    <col min="9" max="9" width="6.44140625" style="46" bestFit="1" customWidth="1"/>
    <col min="10" max="10" width="10.77734375" style="25" bestFit="1" customWidth="1"/>
    <col min="11" max="11" width="22.33203125" style="46" bestFit="1" customWidth="1"/>
    <col min="12" max="12" width="10.44140625" style="46" bestFit="1" customWidth="1"/>
    <col min="13" max="13" width="12.44140625" style="46" bestFit="1" customWidth="1"/>
    <col min="14" max="14" width="15.5546875" bestFit="1" customWidth="1"/>
    <col min="16" max="16" width="14.88671875" customWidth="1"/>
    <col min="17" max="17" width="13" customWidth="1"/>
    <col min="22" max="22" width="14" style="46" bestFit="1" customWidth="1"/>
    <col min="23" max="23" width="13.6640625" style="46" bestFit="1" customWidth="1"/>
  </cols>
  <sheetData>
    <row r="1" spans="1:19" x14ac:dyDescent="0.3">
      <c r="A1" s="42" t="s">
        <v>64</v>
      </c>
      <c r="B1" s="37"/>
      <c r="C1" s="37"/>
      <c r="D1" s="37"/>
      <c r="E1" s="37"/>
    </row>
    <row r="2" spans="1:19" x14ac:dyDescent="0.3">
      <c r="A2" s="42" t="s">
        <v>187</v>
      </c>
      <c r="B2" s="37"/>
      <c r="C2" s="37"/>
      <c r="D2" s="37"/>
      <c r="E2" s="37"/>
    </row>
    <row r="3" spans="1:19" x14ac:dyDescent="0.3">
      <c r="A3" s="42" t="s">
        <v>188</v>
      </c>
      <c r="B3" s="37"/>
      <c r="C3" s="37"/>
      <c r="D3" s="37"/>
      <c r="E3" s="37"/>
    </row>
    <row r="4" spans="1:19" x14ac:dyDescent="0.3">
      <c r="A4" s="42" t="s">
        <v>203</v>
      </c>
      <c r="B4" s="37"/>
      <c r="C4" s="37"/>
      <c r="D4" s="37"/>
      <c r="E4" s="37"/>
    </row>
    <row r="5" spans="1:19" x14ac:dyDescent="0.3">
      <c r="A5" s="42" t="s">
        <v>189</v>
      </c>
      <c r="B5" s="37"/>
      <c r="C5" s="37"/>
      <c r="D5" s="37"/>
      <c r="E5" s="37"/>
    </row>
    <row r="6" spans="1:19" x14ac:dyDescent="0.3">
      <c r="B6" s="37"/>
      <c r="C6" s="37"/>
      <c r="D6" s="37"/>
      <c r="E6" s="37"/>
      <c r="J6" s="42"/>
    </row>
    <row r="7" spans="1:19" x14ac:dyDescent="0.3">
      <c r="A7" s="40" t="s">
        <v>95</v>
      </c>
      <c r="B7" s="46" t="s">
        <v>159</v>
      </c>
      <c r="C7" s="46" t="s">
        <v>160</v>
      </c>
      <c r="D7" s="46" t="s">
        <v>161</v>
      </c>
      <c r="E7" s="46" t="s">
        <v>162</v>
      </c>
      <c r="F7" s="46" t="s">
        <v>183</v>
      </c>
      <c r="K7" s="4"/>
      <c r="P7" s="5"/>
    </row>
    <row r="8" spans="1:19" x14ac:dyDescent="0.3">
      <c r="A8" s="25" t="s">
        <v>54</v>
      </c>
      <c r="B8" s="46" t="s">
        <v>182</v>
      </c>
      <c r="C8" s="46" t="s">
        <v>182</v>
      </c>
      <c r="D8" s="46" t="s">
        <v>182</v>
      </c>
      <c r="E8" s="46" t="s">
        <v>182</v>
      </c>
      <c r="F8" s="46" t="s">
        <v>182</v>
      </c>
      <c r="H8" s="46" t="s">
        <v>196</v>
      </c>
      <c r="I8" s="46" t="s">
        <v>181</v>
      </c>
      <c r="J8" s="25" t="s">
        <v>54</v>
      </c>
      <c r="K8" s="46" t="s">
        <v>167</v>
      </c>
      <c r="L8" s="46" t="s">
        <v>168</v>
      </c>
      <c r="M8" s="46" t="s">
        <v>195</v>
      </c>
      <c r="N8" t="s">
        <v>169</v>
      </c>
      <c r="P8" s="46"/>
      <c r="Q8" s="4"/>
    </row>
    <row r="9" spans="1:19" x14ac:dyDescent="0.3">
      <c r="A9" s="25">
        <v>1970</v>
      </c>
      <c r="Q9" t="s">
        <v>241</v>
      </c>
    </row>
    <row r="10" spans="1:19" x14ac:dyDescent="0.3">
      <c r="A10" s="40">
        <v>1971</v>
      </c>
      <c r="B10" s="46">
        <v>68.5</v>
      </c>
      <c r="C10" s="46">
        <v>7.3</v>
      </c>
      <c r="D10" s="46">
        <v>0.8</v>
      </c>
      <c r="E10" s="39">
        <f ca="1">SUMIFS($N$10:$N$585,$J$10:$J$585,A10)</f>
        <v>585.95856886960939</v>
      </c>
      <c r="F10" s="39">
        <f ca="1">SUM(B10:E10)</f>
        <v>662.55856886960942</v>
      </c>
      <c r="H10" s="45">
        <v>1</v>
      </c>
      <c r="I10" s="46" t="s">
        <v>170</v>
      </c>
      <c r="J10" s="25">
        <v>1971</v>
      </c>
      <c r="K10" s="46">
        <v>3600.79</v>
      </c>
      <c r="L10" s="38">
        <f t="shared" ref="L10:L73" ca="1" si="0">FORECAST(K10,OFFSET($Q$28:$Q$712,MATCH(K10,$P$28:$P$712,1)-1,0,2), OFFSET($P$28:$P$712,MATCH(K10,$P$28:$P$712,1)-1,0,2))</f>
        <v>95803.409000082873</v>
      </c>
      <c r="M10" s="38">
        <f ca="1">(L10+L11)/2</f>
        <v>96296.247500025784</v>
      </c>
      <c r="N10" s="39">
        <f ca="1">VLOOKUP(I10,$P$10:$Q$21,2,FALSE)*M10/1000</f>
        <v>16.691349566677076</v>
      </c>
      <c r="P10" s="46" t="s">
        <v>170</v>
      </c>
      <c r="Q10" s="11">
        <v>0.17333333333339501</v>
      </c>
      <c r="S10" s="46"/>
    </row>
    <row r="11" spans="1:19" x14ac:dyDescent="0.3">
      <c r="A11" s="25">
        <v>1972</v>
      </c>
      <c r="B11" s="46">
        <v>79.099999999999994</v>
      </c>
      <c r="C11" s="46">
        <v>7.2</v>
      </c>
      <c r="D11" s="46">
        <v>0.8</v>
      </c>
      <c r="E11" s="39">
        <f t="shared" ref="E11:E57" ca="1" si="1">SUMIFS($N$10:$N$585,$J$10:$J$585,A11)</f>
        <v>576.10017088433131</v>
      </c>
      <c r="F11" s="39">
        <f t="shared" ref="F11:F57" ca="1" si="2">SUM(B11:E11)</f>
        <v>663.20017088433133</v>
      </c>
      <c r="H11" s="45">
        <v>1</v>
      </c>
      <c r="I11" s="46" t="s">
        <v>171</v>
      </c>
      <c r="J11" s="25">
        <v>1971</v>
      </c>
      <c r="K11" s="46">
        <v>3602.66</v>
      </c>
      <c r="L11" s="38">
        <f t="shared" ca="1" si="0"/>
        <v>96789.085999968695</v>
      </c>
      <c r="M11" s="38">
        <f t="shared" ref="M11:M74" ca="1" si="3">(L11+L12)/2</f>
        <v>96841.795999962604</v>
      </c>
      <c r="N11" s="39">
        <f t="shared" ref="N11:N74" ca="1" si="4">VLOOKUP(I11,$P$10:$Q$21,2,FALSE)*M11/1000</f>
        <v>17.108717293332862</v>
      </c>
      <c r="P11" s="46" t="s">
        <v>171</v>
      </c>
      <c r="Q11" s="11">
        <v>0.17666666666673</v>
      </c>
      <c r="S11" s="46"/>
    </row>
    <row r="12" spans="1:19" x14ac:dyDescent="0.3">
      <c r="A12" s="25">
        <v>1973</v>
      </c>
      <c r="B12" s="46">
        <v>77.900000000000006</v>
      </c>
      <c r="C12" s="46">
        <v>8</v>
      </c>
      <c r="D12" s="46">
        <v>0.8</v>
      </c>
      <c r="E12" s="39">
        <f t="shared" ca="1" si="1"/>
        <v>663.7800032330158</v>
      </c>
      <c r="F12" s="39">
        <f t="shared" ca="1" si="2"/>
        <v>750.48000323301585</v>
      </c>
      <c r="H12" s="45">
        <v>1</v>
      </c>
      <c r="I12" s="46" t="s">
        <v>172</v>
      </c>
      <c r="J12" s="25">
        <v>1971</v>
      </c>
      <c r="K12" s="46">
        <v>3602.86</v>
      </c>
      <c r="L12" s="38">
        <f t="shared" ca="1" si="0"/>
        <v>96894.505999956513</v>
      </c>
      <c r="M12" s="38">
        <f t="shared" ca="1" si="3"/>
        <v>97094.803999933298</v>
      </c>
      <c r="N12" s="39">
        <f t="shared" ca="1" si="4"/>
        <v>26.377421753324658</v>
      </c>
      <c r="P12" s="46" t="s">
        <v>172</v>
      </c>
      <c r="Q12" s="11">
        <v>0.27166666666676398</v>
      </c>
      <c r="S12" s="46"/>
    </row>
    <row r="13" spans="1:19" x14ac:dyDescent="0.3">
      <c r="A13" s="25">
        <v>1974</v>
      </c>
      <c r="B13" s="46">
        <v>83.5</v>
      </c>
      <c r="C13" s="46">
        <v>7.6</v>
      </c>
      <c r="D13" s="46">
        <v>0.8</v>
      </c>
      <c r="E13" s="39">
        <f t="shared" ca="1" si="1"/>
        <v>730.70354611408663</v>
      </c>
      <c r="F13" s="39">
        <f t="shared" ca="1" si="2"/>
        <v>822.60354611408661</v>
      </c>
      <c r="H13" s="45">
        <v>1</v>
      </c>
      <c r="I13" s="46" t="s">
        <v>173</v>
      </c>
      <c r="J13" s="25">
        <v>1971</v>
      </c>
      <c r="K13" s="46">
        <v>3603.62</v>
      </c>
      <c r="L13" s="38">
        <f t="shared" ca="1" si="0"/>
        <v>97295.101999910083</v>
      </c>
      <c r="M13" s="38">
        <f t="shared" ca="1" si="3"/>
        <v>98641.842500001309</v>
      </c>
      <c r="N13" s="39">
        <f t="shared" ca="1" si="4"/>
        <v>36.990690937513712</v>
      </c>
      <c r="P13" s="46" t="s">
        <v>173</v>
      </c>
      <c r="Q13" s="11">
        <v>0.375000000000134</v>
      </c>
      <c r="S13" s="46"/>
    </row>
    <row r="14" spans="1:19" x14ac:dyDescent="0.3">
      <c r="A14" s="25">
        <v>1975</v>
      </c>
      <c r="B14" s="46">
        <v>83.7</v>
      </c>
      <c r="C14" s="46">
        <v>7.4</v>
      </c>
      <c r="D14" s="46">
        <v>0.8</v>
      </c>
      <c r="E14" s="39">
        <f t="shared" ca="1" si="1"/>
        <v>772.20683090623959</v>
      </c>
      <c r="F14" s="39">
        <f t="shared" ca="1" si="2"/>
        <v>864.10683090623957</v>
      </c>
      <c r="H14" s="45">
        <v>1</v>
      </c>
      <c r="I14" s="46" t="s">
        <v>164</v>
      </c>
      <c r="J14" s="25">
        <v>1971</v>
      </c>
      <c r="K14" s="46">
        <v>3608.73</v>
      </c>
      <c r="L14" s="38">
        <f t="shared" ca="1" si="0"/>
        <v>99988.583000092534</v>
      </c>
      <c r="M14" s="38">
        <f t="shared" ca="1" si="3"/>
        <v>103198.25920000218</v>
      </c>
      <c r="N14" s="39">
        <f t="shared" ca="1" si="4"/>
        <v>45.407234048017159</v>
      </c>
      <c r="P14" s="46" t="s">
        <v>164</v>
      </c>
      <c r="Q14" s="11">
        <v>0.44000000000015699</v>
      </c>
      <c r="S14" s="46"/>
    </row>
    <row r="15" spans="1:19" x14ac:dyDescent="0.3">
      <c r="A15" s="25">
        <v>1976</v>
      </c>
      <c r="B15" s="46">
        <v>83.6</v>
      </c>
      <c r="C15" s="46">
        <v>8</v>
      </c>
      <c r="D15" s="46">
        <v>0.8</v>
      </c>
      <c r="E15" s="39">
        <f t="shared" ca="1" si="1"/>
        <v>768.18082571855928</v>
      </c>
      <c r="F15" s="39">
        <f t="shared" ca="1" si="2"/>
        <v>860.58082571855925</v>
      </c>
      <c r="H15" s="45">
        <v>1</v>
      </c>
      <c r="I15" s="46" t="s">
        <v>174</v>
      </c>
      <c r="J15" s="25">
        <v>1971</v>
      </c>
      <c r="K15" s="46">
        <v>3620.79</v>
      </c>
      <c r="L15" s="38">
        <f t="shared" ca="1" si="0"/>
        <v>106407.93539991183</v>
      </c>
      <c r="M15" s="38">
        <f t="shared" ca="1" si="3"/>
        <v>106410.96669991128</v>
      </c>
      <c r="N15" s="39">
        <f t="shared" ca="1" si="4"/>
        <v>67.038909020968063</v>
      </c>
      <c r="P15" s="46" t="s">
        <v>174</v>
      </c>
      <c r="Q15" s="11">
        <v>0.63000000000022505</v>
      </c>
      <c r="S15" s="46"/>
    </row>
    <row r="16" spans="1:19" x14ac:dyDescent="0.3">
      <c r="A16" s="25">
        <v>1977</v>
      </c>
      <c r="B16" s="46">
        <v>62.9</v>
      </c>
      <c r="C16" s="46">
        <v>5.7</v>
      </c>
      <c r="D16" s="46">
        <v>0.8</v>
      </c>
      <c r="E16" s="39">
        <f t="shared" ca="1" si="1"/>
        <v>686.23649747504282</v>
      </c>
      <c r="F16" s="39">
        <f t="shared" ca="1" si="2"/>
        <v>755.6364974750428</v>
      </c>
      <c r="H16" s="45">
        <v>1</v>
      </c>
      <c r="I16" s="46" t="s">
        <v>175</v>
      </c>
      <c r="J16" s="25">
        <v>1971</v>
      </c>
      <c r="K16" s="46">
        <v>3620.8</v>
      </c>
      <c r="L16" s="38">
        <f t="shared" ca="1" si="0"/>
        <v>106413.99799991073</v>
      </c>
      <c r="M16" s="38">
        <f t="shared" ca="1" si="3"/>
        <v>105462.54949998669</v>
      </c>
      <c r="N16" s="39">
        <f t="shared" ca="1" si="4"/>
        <v>81.030392199185414</v>
      </c>
      <c r="P16" s="46" t="s">
        <v>175</v>
      </c>
      <c r="Q16" s="11">
        <v>0.76833333333360798</v>
      </c>
      <c r="S16" s="46"/>
    </row>
    <row r="17" spans="1:19" x14ac:dyDescent="0.3">
      <c r="A17" s="25">
        <v>1978</v>
      </c>
      <c r="B17" s="46">
        <v>66.7</v>
      </c>
      <c r="C17" s="46">
        <v>7.9</v>
      </c>
      <c r="D17" s="46">
        <v>0.8</v>
      </c>
      <c r="E17" s="39">
        <f t="shared" ca="1" si="1"/>
        <v>673.06704423837243</v>
      </c>
      <c r="F17" s="39">
        <f t="shared" ca="1" si="2"/>
        <v>748.46704423837241</v>
      </c>
      <c r="H17" s="45">
        <v>1</v>
      </c>
      <c r="I17" s="46" t="s">
        <v>176</v>
      </c>
      <c r="J17" s="25">
        <v>1971</v>
      </c>
      <c r="K17" s="46">
        <v>3617.31</v>
      </c>
      <c r="L17" s="38">
        <f t="shared" ca="1" si="0"/>
        <v>104511.10100006266</v>
      </c>
      <c r="M17" s="38">
        <f t="shared" ca="1" si="3"/>
        <v>103704.63800003252</v>
      </c>
      <c r="N17" s="39">
        <f t="shared" ca="1" si="4"/>
        <v>79.334048070053299</v>
      </c>
      <c r="P17" s="46" t="s">
        <v>176</v>
      </c>
      <c r="Q17" s="11">
        <v>0.76500000000027402</v>
      </c>
      <c r="S17" s="46"/>
    </row>
    <row r="18" spans="1:19" x14ac:dyDescent="0.3">
      <c r="A18" s="25">
        <v>1979</v>
      </c>
      <c r="B18" s="46">
        <v>67.099999999999994</v>
      </c>
      <c r="C18" s="46">
        <v>8</v>
      </c>
      <c r="D18" s="46">
        <v>0.8</v>
      </c>
      <c r="E18" s="39">
        <f t="shared" ca="1" si="1"/>
        <v>799.07906743891726</v>
      </c>
      <c r="F18" s="39">
        <f t="shared" ca="1" si="2"/>
        <v>874.97906743891724</v>
      </c>
      <c r="H18" s="45">
        <v>1</v>
      </c>
      <c r="I18" s="46" t="s">
        <v>177</v>
      </c>
      <c r="J18" s="25">
        <v>1971</v>
      </c>
      <c r="K18" s="46">
        <v>3614.25</v>
      </c>
      <c r="L18" s="38">
        <f t="shared" ca="1" si="0"/>
        <v>102898.17500000237</v>
      </c>
      <c r="M18" s="38">
        <f t="shared" ca="1" si="3"/>
        <v>102871.82000000554</v>
      </c>
      <c r="N18" s="39">
        <f t="shared" ca="1" si="4"/>
        <v>73.553351300030286</v>
      </c>
      <c r="P18" s="46" t="s">
        <v>177</v>
      </c>
      <c r="Q18" s="11">
        <v>0.71500000000025599</v>
      </c>
      <c r="S18" s="46"/>
    </row>
    <row r="19" spans="1:19" x14ac:dyDescent="0.3">
      <c r="A19" s="25">
        <v>1980</v>
      </c>
      <c r="B19" s="46">
        <v>72.3</v>
      </c>
      <c r="C19" s="46">
        <v>8.3000000000000007</v>
      </c>
      <c r="D19" s="46">
        <v>0.8</v>
      </c>
      <c r="E19" s="39">
        <f t="shared" ca="1" si="1"/>
        <v>865.81508598243261</v>
      </c>
      <c r="F19" s="39">
        <f t="shared" ca="1" si="2"/>
        <v>947.21508598243258</v>
      </c>
      <c r="H19" s="45">
        <v>1</v>
      </c>
      <c r="I19" s="46" t="s">
        <v>178</v>
      </c>
      <c r="J19" s="25">
        <v>1971</v>
      </c>
      <c r="K19" s="46">
        <v>3614.15</v>
      </c>
      <c r="L19" s="38">
        <f t="shared" ca="1" si="0"/>
        <v>102845.4650000087</v>
      </c>
      <c r="M19" s="38">
        <f t="shared" ca="1" si="3"/>
        <v>102389.52350004169</v>
      </c>
      <c r="N19" s="39">
        <f t="shared" ca="1" si="4"/>
        <v>54.437096660874985</v>
      </c>
      <c r="P19" s="46" t="s">
        <v>178</v>
      </c>
      <c r="Q19" s="11">
        <v>0.53166666666685702</v>
      </c>
      <c r="S19" s="46"/>
    </row>
    <row r="20" spans="1:19" x14ac:dyDescent="0.3">
      <c r="A20" s="25">
        <v>1981</v>
      </c>
      <c r="B20" s="46">
        <v>74</v>
      </c>
      <c r="C20" s="46">
        <v>6.8</v>
      </c>
      <c r="D20" s="46">
        <v>0.8</v>
      </c>
      <c r="E20" s="39">
        <f t="shared" ca="1" si="1"/>
        <v>808.70789404135382</v>
      </c>
      <c r="F20" s="39">
        <f t="shared" ca="1" si="2"/>
        <v>890.30789404135385</v>
      </c>
      <c r="H20" s="45">
        <v>1</v>
      </c>
      <c r="I20" s="46" t="s">
        <v>179</v>
      </c>
      <c r="J20" s="25">
        <v>1971</v>
      </c>
      <c r="K20" s="46">
        <v>3612.42</v>
      </c>
      <c r="L20" s="38">
        <f t="shared" ca="1" si="0"/>
        <v>101933.58200007468</v>
      </c>
      <c r="M20" s="38">
        <f t="shared" ca="1" si="3"/>
        <v>101179.82900005812</v>
      </c>
      <c r="N20" s="39">
        <f t="shared" ca="1" si="4"/>
        <v>49.746749258379751</v>
      </c>
      <c r="P20" s="46" t="s">
        <v>179</v>
      </c>
      <c r="Q20" s="11">
        <v>0.491666666666843</v>
      </c>
      <c r="S20" s="46"/>
    </row>
    <row r="21" spans="1:19" x14ac:dyDescent="0.3">
      <c r="A21" s="25">
        <v>1982</v>
      </c>
      <c r="B21" s="46">
        <v>78.3</v>
      </c>
      <c r="C21" s="46">
        <v>7.6</v>
      </c>
      <c r="D21" s="46">
        <v>0.8</v>
      </c>
      <c r="E21" s="39">
        <f t="shared" ca="1" si="1"/>
        <v>844.13282670178489</v>
      </c>
      <c r="F21" s="39">
        <f t="shared" ca="1" si="2"/>
        <v>930.83282670178482</v>
      </c>
      <c r="H21" s="45">
        <v>1</v>
      </c>
      <c r="I21" s="46" t="s">
        <v>180</v>
      </c>
      <c r="J21" s="25">
        <v>1971</v>
      </c>
      <c r="K21" s="46">
        <v>3609.56</v>
      </c>
      <c r="L21" s="38">
        <f t="shared" ca="1" si="0"/>
        <v>100426.07600004156</v>
      </c>
      <c r="M21" s="38">
        <f t="shared" ca="1" si="3"/>
        <v>99980.676499969675</v>
      </c>
      <c r="N21" s="39">
        <f t="shared" ca="1" si="4"/>
        <v>38.2426087612521</v>
      </c>
      <c r="P21" s="46" t="s">
        <v>180</v>
      </c>
      <c r="Q21" s="11">
        <v>0.38250000000013701</v>
      </c>
      <c r="S21" s="46"/>
    </row>
    <row r="22" spans="1:19" x14ac:dyDescent="0.3">
      <c r="A22" s="25">
        <v>1983</v>
      </c>
      <c r="B22" s="46">
        <v>85.7</v>
      </c>
      <c r="C22" s="46">
        <v>8.6</v>
      </c>
      <c r="D22" s="46">
        <v>0.8</v>
      </c>
      <c r="E22" s="39">
        <f t="shared" ca="1" si="1"/>
        <v>903.85844493178377</v>
      </c>
      <c r="F22" s="39">
        <f t="shared" ca="1" si="2"/>
        <v>998.95844493178379</v>
      </c>
      <c r="H22" s="45">
        <v>1</v>
      </c>
      <c r="I22" s="46" t="s">
        <v>170</v>
      </c>
      <c r="J22" s="25">
        <v>1972</v>
      </c>
      <c r="K22" s="46">
        <v>3607.87</v>
      </c>
      <c r="L22" s="38">
        <f t="shared" ca="1" si="0"/>
        <v>99535.276999897789</v>
      </c>
      <c r="M22" s="38">
        <f t="shared" ca="1" si="3"/>
        <v>99967.498999971198</v>
      </c>
      <c r="N22" s="39">
        <f t="shared" ca="1" si="4"/>
        <v>17.327699826667843</v>
      </c>
      <c r="Q22" s="12"/>
    </row>
    <row r="23" spans="1:19" x14ac:dyDescent="0.3">
      <c r="A23" s="25">
        <v>1984</v>
      </c>
      <c r="B23" s="46">
        <v>84.1</v>
      </c>
      <c r="C23" s="46">
        <v>8.3000000000000007</v>
      </c>
      <c r="D23" s="46">
        <v>0.8</v>
      </c>
      <c r="E23" s="39">
        <f t="shared" ca="1" si="1"/>
        <v>885.60522470171475</v>
      </c>
      <c r="F23" s="39">
        <f t="shared" ca="1" si="2"/>
        <v>978.80522470171468</v>
      </c>
      <c r="H23" s="45">
        <v>1</v>
      </c>
      <c r="I23" s="46" t="s">
        <v>171</v>
      </c>
      <c r="J23" s="25">
        <v>1972</v>
      </c>
      <c r="K23" s="46">
        <v>3609.51</v>
      </c>
      <c r="L23" s="38">
        <f t="shared" ca="1" si="0"/>
        <v>100399.72100004461</v>
      </c>
      <c r="M23" s="38">
        <f t="shared" ca="1" si="3"/>
        <v>101250.98750006955</v>
      </c>
      <c r="N23" s="39">
        <f t="shared" ca="1" si="4"/>
        <v>17.887674458352034</v>
      </c>
    </row>
    <row r="24" spans="1:19" x14ac:dyDescent="0.3">
      <c r="A24" s="25">
        <v>1985</v>
      </c>
      <c r="B24" s="46">
        <v>80.400000000000006</v>
      </c>
      <c r="C24" s="46">
        <v>8.4</v>
      </c>
      <c r="D24" s="46">
        <v>0.8</v>
      </c>
      <c r="E24" s="39">
        <f t="shared" ca="1" si="1"/>
        <v>873.33886017320071</v>
      </c>
      <c r="F24" s="39">
        <f t="shared" ca="1" si="2"/>
        <v>962.93886017320074</v>
      </c>
      <c r="H24" s="45">
        <v>1</v>
      </c>
      <c r="I24" s="46" t="s">
        <v>172</v>
      </c>
      <c r="J24" s="25">
        <v>1972</v>
      </c>
      <c r="K24" s="46">
        <v>3612.74</v>
      </c>
      <c r="L24" s="38">
        <f t="shared" ca="1" si="0"/>
        <v>102102.25400009449</v>
      </c>
      <c r="M24" s="38">
        <f t="shared" ca="1" si="3"/>
        <v>101532.98600003682</v>
      </c>
      <c r="N24" s="39">
        <f t="shared" ca="1" si="4"/>
        <v>27.583127863353216</v>
      </c>
    </row>
    <row r="25" spans="1:19" x14ac:dyDescent="0.3">
      <c r="A25" s="25">
        <v>1986</v>
      </c>
      <c r="B25" s="46">
        <v>81.2</v>
      </c>
      <c r="C25" s="46">
        <v>8.3000000000000007</v>
      </c>
      <c r="D25" s="46">
        <v>0.8</v>
      </c>
      <c r="E25" s="39">
        <f t="shared" ca="1" si="1"/>
        <v>875.46185325037766</v>
      </c>
      <c r="F25" s="39">
        <f t="shared" ca="1" si="2"/>
        <v>965.76185325037761</v>
      </c>
      <c r="H25" s="45">
        <v>1</v>
      </c>
      <c r="I25" s="46" t="s">
        <v>173</v>
      </c>
      <c r="J25" s="25">
        <v>1972</v>
      </c>
      <c r="K25" s="46">
        <v>3610.58</v>
      </c>
      <c r="L25" s="38">
        <f t="shared" ca="1" si="0"/>
        <v>100963.71799997916</v>
      </c>
      <c r="M25" s="38">
        <f t="shared" ca="1" si="3"/>
        <v>101316.87499993853</v>
      </c>
      <c r="N25" s="39">
        <f t="shared" ca="1" si="4"/>
        <v>37.993828124990529</v>
      </c>
      <c r="Q25" s="46"/>
    </row>
    <row r="26" spans="1:19" x14ac:dyDescent="0.3">
      <c r="A26" s="25">
        <v>1987</v>
      </c>
      <c r="B26" s="46">
        <v>81.900000000000006</v>
      </c>
      <c r="C26" s="46">
        <v>8.3000000000000007</v>
      </c>
      <c r="D26" s="46">
        <v>0.8</v>
      </c>
      <c r="E26" s="39">
        <f t="shared" ca="1" si="1"/>
        <v>874.23374753300891</v>
      </c>
      <c r="F26" s="39">
        <f t="shared" ca="1" si="2"/>
        <v>965.23374753300891</v>
      </c>
      <c r="H26" s="45">
        <v>1</v>
      </c>
      <c r="I26" s="46" t="s">
        <v>164</v>
      </c>
      <c r="J26" s="25">
        <v>1972</v>
      </c>
      <c r="K26" s="46">
        <v>3611.92</v>
      </c>
      <c r="L26" s="38">
        <f t="shared" ca="1" si="0"/>
        <v>101670.03199989791</v>
      </c>
      <c r="M26" s="38">
        <f t="shared" ca="1" si="3"/>
        <v>103686.18949991127</v>
      </c>
      <c r="N26" s="39">
        <f t="shared" ca="1" si="4"/>
        <v>45.621923379977233</v>
      </c>
      <c r="P26" s="6" t="s">
        <v>166</v>
      </c>
      <c r="Q26" s="46"/>
    </row>
    <row r="27" spans="1:19" x14ac:dyDescent="0.3">
      <c r="A27" s="25">
        <v>1988</v>
      </c>
      <c r="B27" s="46">
        <v>77.2</v>
      </c>
      <c r="C27" s="46">
        <v>7.2</v>
      </c>
      <c r="D27" s="46">
        <v>0.8</v>
      </c>
      <c r="E27" s="39">
        <f t="shared" ca="1" si="1"/>
        <v>858.38969404142154</v>
      </c>
      <c r="F27" s="39">
        <f t="shared" ca="1" si="2"/>
        <v>943.58969404142158</v>
      </c>
      <c r="H27" s="45">
        <v>1</v>
      </c>
      <c r="I27" s="46" t="s">
        <v>174</v>
      </c>
      <c r="J27" s="25">
        <v>1972</v>
      </c>
      <c r="K27" s="46">
        <v>3619.57</v>
      </c>
      <c r="L27" s="38">
        <f t="shared" ca="1" si="0"/>
        <v>105702.34699992463</v>
      </c>
      <c r="M27" s="38">
        <f t="shared" ca="1" si="3"/>
        <v>104611.24999992747</v>
      </c>
      <c r="N27" s="39">
        <f t="shared" ca="1" si="4"/>
        <v>65.905087499977853</v>
      </c>
      <c r="P27" s="46" t="s">
        <v>163</v>
      </c>
      <c r="Q27" s="46" t="s">
        <v>165</v>
      </c>
    </row>
    <row r="28" spans="1:19" x14ac:dyDescent="0.3">
      <c r="A28" s="25">
        <v>1989</v>
      </c>
      <c r="B28" s="46">
        <v>73.5</v>
      </c>
      <c r="C28" s="46">
        <v>8.1999999999999993</v>
      </c>
      <c r="D28" s="46">
        <v>0.8</v>
      </c>
      <c r="E28" s="39">
        <f t="shared" ca="1" si="1"/>
        <v>786.79688464786329</v>
      </c>
      <c r="F28" s="39">
        <f t="shared" ca="1" si="2"/>
        <v>869.29688464786329</v>
      </c>
      <c r="H28" s="45">
        <v>1</v>
      </c>
      <c r="I28" s="46" t="s">
        <v>175</v>
      </c>
      <c r="J28" s="25">
        <v>1972</v>
      </c>
      <c r="K28" s="46">
        <v>3615.43</v>
      </c>
      <c r="L28" s="38">
        <f t="shared" ca="1" si="0"/>
        <v>103520.15299993032</v>
      </c>
      <c r="M28" s="38">
        <f t="shared" ca="1" si="3"/>
        <v>101857.1524999995</v>
      </c>
      <c r="N28" s="39">
        <f t="shared" ca="1" si="4"/>
        <v>78.260245504194259</v>
      </c>
      <c r="P28" s="46">
        <v>3370</v>
      </c>
      <c r="Q28" s="46">
        <v>20303.0000000031</v>
      </c>
    </row>
    <row r="29" spans="1:19" x14ac:dyDescent="0.3">
      <c r="A29" s="25">
        <v>1990</v>
      </c>
      <c r="B29" s="46">
        <v>75.400000000000006</v>
      </c>
      <c r="C29" s="46">
        <v>8.4</v>
      </c>
      <c r="D29" s="46">
        <v>0.8</v>
      </c>
      <c r="E29" s="39">
        <f t="shared" ca="1" si="1"/>
        <v>684.96514718453409</v>
      </c>
      <c r="F29" s="39">
        <f t="shared" ca="1" si="2"/>
        <v>769.56514718453411</v>
      </c>
      <c r="H29" s="45">
        <v>1</v>
      </c>
      <c r="I29" s="46" t="s">
        <v>176</v>
      </c>
      <c r="J29" s="25">
        <v>1972</v>
      </c>
      <c r="K29" s="46">
        <v>3609.12</v>
      </c>
      <c r="L29" s="38">
        <f t="shared" ca="1" si="0"/>
        <v>100194.15200006869</v>
      </c>
      <c r="M29" s="38">
        <f t="shared" ca="1" si="3"/>
        <v>98686.645999996108</v>
      </c>
      <c r="N29" s="39">
        <f t="shared" ca="1" si="4"/>
        <v>75.495284190024066</v>
      </c>
      <c r="P29" s="46">
        <v>3370.5</v>
      </c>
      <c r="Q29" s="46">
        <v>20392.950000004399</v>
      </c>
    </row>
    <row r="30" spans="1:19" x14ac:dyDescent="0.3">
      <c r="A30" s="25">
        <v>1991</v>
      </c>
      <c r="B30" s="46">
        <v>80.3</v>
      </c>
      <c r="C30" s="46">
        <v>9</v>
      </c>
      <c r="D30" s="46">
        <v>0.8</v>
      </c>
      <c r="E30" s="39">
        <f t="shared" ca="1" si="1"/>
        <v>641.09451695075541</v>
      </c>
      <c r="F30" s="39">
        <f t="shared" ca="1" si="2"/>
        <v>731.19451695075543</v>
      </c>
      <c r="H30" s="45">
        <v>1</v>
      </c>
      <c r="I30" s="46" t="s">
        <v>177</v>
      </c>
      <c r="J30" s="25">
        <v>1972</v>
      </c>
      <c r="K30" s="46">
        <v>3603.4</v>
      </c>
      <c r="L30" s="38">
        <f t="shared" ca="1" si="0"/>
        <v>97179.139999923529</v>
      </c>
      <c r="M30" s="38">
        <f t="shared" ca="1" si="3"/>
        <v>98678.739499997115</v>
      </c>
      <c r="N30" s="39">
        <f t="shared" ca="1" si="4"/>
        <v>70.555298742523192</v>
      </c>
      <c r="P30" s="46">
        <v>3371</v>
      </c>
      <c r="Q30" s="46">
        <v>20482.900000005699</v>
      </c>
    </row>
    <row r="31" spans="1:19" x14ac:dyDescent="0.3">
      <c r="A31" s="25">
        <v>1992</v>
      </c>
      <c r="B31" s="46">
        <v>78.5</v>
      </c>
      <c r="C31" s="46">
        <v>8.4</v>
      </c>
      <c r="D31" s="46">
        <v>0.8</v>
      </c>
      <c r="E31" s="39">
        <f t="shared" ca="1" si="1"/>
        <v>620.7721752028815</v>
      </c>
      <c r="F31" s="39">
        <f t="shared" ca="1" si="2"/>
        <v>708.47217520288154</v>
      </c>
      <c r="H31" s="45">
        <v>1</v>
      </c>
      <c r="I31" s="46" t="s">
        <v>178</v>
      </c>
      <c r="J31" s="25">
        <v>1972</v>
      </c>
      <c r="K31" s="46">
        <v>3609.09</v>
      </c>
      <c r="L31" s="38">
        <f t="shared" ca="1" si="0"/>
        <v>100178.3390000707</v>
      </c>
      <c r="M31" s="38">
        <f t="shared" ca="1" si="3"/>
        <v>100289.03000005765</v>
      </c>
      <c r="N31" s="39">
        <f t="shared" ca="1" si="4"/>
        <v>53.320334283383076</v>
      </c>
      <c r="P31" s="46">
        <v>3371.5</v>
      </c>
      <c r="Q31" s="46">
        <v>20572.8500000069</v>
      </c>
    </row>
    <row r="32" spans="1:19" x14ac:dyDescent="0.3">
      <c r="A32" s="25">
        <v>1993</v>
      </c>
      <c r="B32" s="46">
        <v>80.5</v>
      </c>
      <c r="C32" s="46">
        <v>8.5</v>
      </c>
      <c r="D32" s="46">
        <v>0.8</v>
      </c>
      <c r="E32" s="39">
        <f t="shared" ca="1" si="1"/>
        <v>735.9328718040191</v>
      </c>
      <c r="F32" s="39">
        <f t="shared" ca="1" si="2"/>
        <v>825.73287180401906</v>
      </c>
      <c r="H32" s="45">
        <v>1</v>
      </c>
      <c r="I32" s="46" t="s">
        <v>179</v>
      </c>
      <c r="J32" s="25">
        <v>1972</v>
      </c>
      <c r="K32" s="46">
        <v>3609.51</v>
      </c>
      <c r="L32" s="38">
        <f t="shared" ca="1" si="0"/>
        <v>100399.72100004461</v>
      </c>
      <c r="M32" s="38">
        <f t="shared" ca="1" si="3"/>
        <v>99527.370500022196</v>
      </c>
      <c r="N32" s="39">
        <f t="shared" ca="1" si="4"/>
        <v>48.934290495861795</v>
      </c>
      <c r="P32" s="46">
        <v>3372</v>
      </c>
      <c r="Q32" s="46">
        <v>20662.800000008199</v>
      </c>
    </row>
    <row r="33" spans="1:17" x14ac:dyDescent="0.3">
      <c r="A33" s="25">
        <v>1994</v>
      </c>
      <c r="B33" s="46">
        <v>75.5</v>
      </c>
      <c r="C33" s="46">
        <v>8.5</v>
      </c>
      <c r="D33" s="46">
        <v>0.8</v>
      </c>
      <c r="E33" s="39">
        <f t="shared" ca="1" si="1"/>
        <v>735.97103194489148</v>
      </c>
      <c r="F33" s="39">
        <f t="shared" ca="1" si="2"/>
        <v>820.77103194489143</v>
      </c>
      <c r="H33" s="45">
        <v>1</v>
      </c>
      <c r="I33" s="46" t="s">
        <v>180</v>
      </c>
      <c r="J33" s="25">
        <v>1972</v>
      </c>
      <c r="K33" s="46">
        <v>3606.2</v>
      </c>
      <c r="L33" s="38">
        <f t="shared" ca="1" si="0"/>
        <v>98655.019999999786</v>
      </c>
      <c r="M33" s="38">
        <f t="shared" ca="1" si="3"/>
        <v>97295.102000033716</v>
      </c>
      <c r="N33" s="39">
        <f t="shared" ca="1" si="4"/>
        <v>37.215376515026229</v>
      </c>
      <c r="P33" s="46">
        <v>3372.5</v>
      </c>
      <c r="Q33" s="46">
        <v>20752.750000009499</v>
      </c>
    </row>
    <row r="34" spans="1:17" x14ac:dyDescent="0.3">
      <c r="A34" s="40">
        <v>1995</v>
      </c>
      <c r="B34" s="46">
        <v>79.3</v>
      </c>
      <c r="C34" s="46">
        <v>8.6</v>
      </c>
      <c r="D34" s="46">
        <v>0.8</v>
      </c>
      <c r="E34" s="39">
        <f t="shared" ca="1" si="1"/>
        <v>828.81570063423942</v>
      </c>
      <c r="F34" s="39">
        <f t="shared" ca="1" si="2"/>
        <v>917.51570063423947</v>
      </c>
      <c r="H34" s="45">
        <v>1</v>
      </c>
      <c r="I34" s="46" t="s">
        <v>170</v>
      </c>
      <c r="J34" s="25">
        <v>1973</v>
      </c>
      <c r="K34" s="46">
        <v>3601.04</v>
      </c>
      <c r="L34" s="38">
        <f t="shared" ca="1" si="0"/>
        <v>95935.184000067646</v>
      </c>
      <c r="M34" s="38">
        <f t="shared" ca="1" si="3"/>
        <v>95840.306000078563</v>
      </c>
      <c r="N34" s="39">
        <f t="shared" ca="1" si="4"/>
        <v>16.612319706686193</v>
      </c>
      <c r="P34" s="46">
        <v>3373</v>
      </c>
      <c r="Q34" s="46">
        <v>20842.7000000107</v>
      </c>
    </row>
    <row r="35" spans="1:17" x14ac:dyDescent="0.3">
      <c r="A35" s="25">
        <v>1996</v>
      </c>
      <c r="B35" s="46">
        <v>79.900000000000006</v>
      </c>
      <c r="C35" s="46">
        <v>8.6999999999999993</v>
      </c>
      <c r="D35" s="46">
        <v>0.8</v>
      </c>
      <c r="E35" s="39">
        <f t="shared" ca="1" si="1"/>
        <v>832.50327029817026</v>
      </c>
      <c r="F35" s="39">
        <f t="shared" ca="1" si="2"/>
        <v>921.90327029817024</v>
      </c>
      <c r="H35" s="45">
        <v>1</v>
      </c>
      <c r="I35" s="46" t="s">
        <v>171</v>
      </c>
      <c r="J35" s="25">
        <v>1973</v>
      </c>
      <c r="K35" s="46">
        <v>3600.68</v>
      </c>
      <c r="L35" s="38">
        <f t="shared" ca="1" si="0"/>
        <v>95745.42800008948</v>
      </c>
      <c r="M35" s="38">
        <f t="shared" ca="1" si="3"/>
        <v>95109.374000068055</v>
      </c>
      <c r="N35" s="39">
        <f t="shared" ca="1" si="4"/>
        <v>16.802656073351379</v>
      </c>
      <c r="P35" s="46">
        <v>3373.5</v>
      </c>
      <c r="Q35" s="46">
        <v>20932.650000012</v>
      </c>
    </row>
    <row r="36" spans="1:17" x14ac:dyDescent="0.3">
      <c r="A36" s="25">
        <v>1997</v>
      </c>
      <c r="B36" s="46">
        <v>82.6</v>
      </c>
      <c r="C36" s="46">
        <v>8.4</v>
      </c>
      <c r="D36" s="46">
        <v>0.8</v>
      </c>
      <c r="E36" s="39">
        <f t="shared" ca="1" si="1"/>
        <v>856.02581503835188</v>
      </c>
      <c r="F36" s="39">
        <f t="shared" ca="1" si="2"/>
        <v>947.82581503835183</v>
      </c>
      <c r="H36" s="45">
        <v>1</v>
      </c>
      <c r="I36" s="46" t="s">
        <v>172</v>
      </c>
      <c r="J36" s="25">
        <v>1973</v>
      </c>
      <c r="K36" s="46">
        <v>3598.12</v>
      </c>
      <c r="L36" s="38">
        <f t="shared" ca="1" si="0"/>
        <v>94473.320000046631</v>
      </c>
      <c r="M36" s="38">
        <f t="shared" ca="1" si="3"/>
        <v>92653.250000004191</v>
      </c>
      <c r="N36" s="39">
        <f t="shared" ca="1" si="4"/>
        <v>25.170799583343488</v>
      </c>
      <c r="P36" s="46">
        <v>3374</v>
      </c>
      <c r="Q36" s="46">
        <v>21022.599999988499</v>
      </c>
    </row>
    <row r="37" spans="1:17" x14ac:dyDescent="0.3">
      <c r="A37" s="25">
        <v>1998</v>
      </c>
      <c r="B37" s="46">
        <v>83</v>
      </c>
      <c r="C37" s="46">
        <v>8.1999999999999993</v>
      </c>
      <c r="D37" s="46">
        <v>0.8</v>
      </c>
      <c r="E37" s="39">
        <f t="shared" ca="1" si="1"/>
        <v>864.79794319845962</v>
      </c>
      <c r="F37" s="39">
        <f t="shared" ca="1" si="2"/>
        <v>956.79794319845962</v>
      </c>
      <c r="H37" s="45">
        <v>1</v>
      </c>
      <c r="I37" s="46" t="s">
        <v>173</v>
      </c>
      <c r="J37" s="25">
        <v>1973</v>
      </c>
      <c r="K37" s="46">
        <v>3590.63</v>
      </c>
      <c r="L37" s="38">
        <f t="shared" ca="1" si="0"/>
        <v>90833.179999961751</v>
      </c>
      <c r="M37" s="38">
        <f t="shared" ca="1" si="3"/>
        <v>97463.936000036192</v>
      </c>
      <c r="N37" s="39">
        <f t="shared" ca="1" si="4"/>
        <v>36.548976000026634</v>
      </c>
      <c r="P37" s="46">
        <v>3374.5</v>
      </c>
      <c r="Q37" s="46">
        <v>21112.549999989798</v>
      </c>
    </row>
    <row r="38" spans="1:17" x14ac:dyDescent="0.3">
      <c r="A38" s="25">
        <v>1999</v>
      </c>
      <c r="B38" s="46">
        <v>81.2</v>
      </c>
      <c r="C38" s="46">
        <v>8.6999999999999993</v>
      </c>
      <c r="D38" s="46">
        <v>0.8</v>
      </c>
      <c r="E38" s="39">
        <f t="shared" ca="1" si="1"/>
        <v>866.21305644170718</v>
      </c>
      <c r="F38" s="39">
        <f t="shared" ca="1" si="2"/>
        <v>956.91305644170723</v>
      </c>
      <c r="H38" s="45">
        <v>1</v>
      </c>
      <c r="I38" s="46" t="s">
        <v>164</v>
      </c>
      <c r="J38" s="25">
        <v>1973</v>
      </c>
      <c r="K38" s="46">
        <v>3616.52</v>
      </c>
      <c r="L38" s="38">
        <f t="shared" ca="1" si="0"/>
        <v>104094.69200011063</v>
      </c>
      <c r="M38" s="38">
        <f t="shared" ca="1" si="3"/>
        <v>109970.96920002636</v>
      </c>
      <c r="N38" s="39">
        <f t="shared" ca="1" si="4"/>
        <v>48.387226448028862</v>
      </c>
      <c r="P38" s="46">
        <v>3375</v>
      </c>
      <c r="Q38" s="46">
        <v>21202.499999991102</v>
      </c>
    </row>
    <row r="39" spans="1:17" x14ac:dyDescent="0.3">
      <c r="A39" s="25">
        <v>2000</v>
      </c>
      <c r="B39" s="46">
        <v>76.2</v>
      </c>
      <c r="C39" s="46">
        <v>8.4</v>
      </c>
      <c r="D39" s="46">
        <v>0.8</v>
      </c>
      <c r="E39" s="39">
        <f t="shared" ca="1" si="1"/>
        <v>823.14291692985898</v>
      </c>
      <c r="F39" s="39">
        <f t="shared" ca="1" si="2"/>
        <v>908.54291692985896</v>
      </c>
      <c r="H39" s="45">
        <v>1</v>
      </c>
      <c r="I39" s="46" t="s">
        <v>174</v>
      </c>
      <c r="J39" s="25">
        <v>1973</v>
      </c>
      <c r="K39" s="46">
        <v>3636.36</v>
      </c>
      <c r="L39" s="38">
        <f t="shared" ca="1" si="0"/>
        <v>115847.24639994209</v>
      </c>
      <c r="M39" s="38">
        <f t="shared" ca="1" si="3"/>
        <v>118251.1791999595</v>
      </c>
      <c r="N39" s="39">
        <f t="shared" ca="1" si="4"/>
        <v>74.498242896001102</v>
      </c>
      <c r="P39" s="46">
        <v>3375.5</v>
      </c>
      <c r="Q39" s="46">
        <v>21292.449999992299</v>
      </c>
    </row>
    <row r="40" spans="1:17" x14ac:dyDescent="0.3">
      <c r="A40" s="25">
        <v>2001</v>
      </c>
      <c r="B40" s="46">
        <v>74.400000000000006</v>
      </c>
      <c r="C40" s="46">
        <v>8.1</v>
      </c>
      <c r="D40" s="46">
        <v>0.8</v>
      </c>
      <c r="E40" s="39">
        <f t="shared" ca="1" si="1"/>
        <v>769.03110097694559</v>
      </c>
      <c r="F40" s="39">
        <f t="shared" ca="1" si="2"/>
        <v>852.33110097694555</v>
      </c>
      <c r="H40" s="45">
        <v>1</v>
      </c>
      <c r="I40" s="46" t="s">
        <v>175</v>
      </c>
      <c r="J40" s="25">
        <v>1973</v>
      </c>
      <c r="K40" s="46">
        <v>3644.05</v>
      </c>
      <c r="L40" s="38">
        <f t="shared" ca="1" si="0"/>
        <v>120655.11199997691</v>
      </c>
      <c r="M40" s="38">
        <f t="shared" ca="1" si="3"/>
        <v>121040.46099997335</v>
      </c>
      <c r="N40" s="39">
        <f t="shared" ca="1" si="4"/>
        <v>92.999420868346107</v>
      </c>
      <c r="P40" s="46">
        <v>3376</v>
      </c>
      <c r="Q40" s="46">
        <v>21382.399999993599</v>
      </c>
    </row>
    <row r="41" spans="1:17" x14ac:dyDescent="0.3">
      <c r="A41" s="25">
        <v>2002</v>
      </c>
      <c r="B41" s="46">
        <v>69.8</v>
      </c>
      <c r="C41" s="46">
        <v>6.5</v>
      </c>
      <c r="D41" s="46">
        <v>0.8</v>
      </c>
      <c r="E41" s="39">
        <f t="shared" ca="1" si="1"/>
        <v>647.59737137011382</v>
      </c>
      <c r="F41" s="39">
        <f t="shared" ca="1" si="2"/>
        <v>724.69737137011384</v>
      </c>
      <c r="H41" s="45">
        <v>1</v>
      </c>
      <c r="I41" s="46" t="s">
        <v>176</v>
      </c>
      <c r="J41" s="25">
        <v>1973</v>
      </c>
      <c r="K41" s="46">
        <v>3645.25</v>
      </c>
      <c r="L41" s="38">
        <f t="shared" ca="1" si="0"/>
        <v>121425.80999996979</v>
      </c>
      <c r="M41" s="38">
        <f t="shared" ca="1" si="3"/>
        <v>121673.0774000166</v>
      </c>
      <c r="N41" s="39">
        <f t="shared" ca="1" si="4"/>
        <v>93.079904211046042</v>
      </c>
      <c r="P41" s="46">
        <v>3376.5</v>
      </c>
      <c r="Q41" s="46">
        <v>21472.349999994902</v>
      </c>
    </row>
    <row r="42" spans="1:17" x14ac:dyDescent="0.3">
      <c r="A42" s="25">
        <v>2003</v>
      </c>
      <c r="B42" s="46">
        <v>68.2</v>
      </c>
      <c r="C42" s="46">
        <v>6.4</v>
      </c>
      <c r="D42" s="46">
        <v>0.8</v>
      </c>
      <c r="E42" s="39">
        <f t="shared" ca="1" si="1"/>
        <v>562.37603011681847</v>
      </c>
      <c r="F42" s="39">
        <f t="shared" ca="1" si="2"/>
        <v>637.77603011681845</v>
      </c>
      <c r="H42" s="45">
        <v>1</v>
      </c>
      <c r="I42" s="46" t="s">
        <v>177</v>
      </c>
      <c r="J42" s="25">
        <v>1973</v>
      </c>
      <c r="K42" s="46">
        <v>3646.02</v>
      </c>
      <c r="L42" s="38">
        <f t="shared" ca="1" si="0"/>
        <v>121920.34480006341</v>
      </c>
      <c r="M42" s="38">
        <f t="shared" ca="1" si="3"/>
        <v>121849.69640006148</v>
      </c>
      <c r="N42" s="39">
        <f t="shared" ca="1" si="4"/>
        <v>87.122532926075152</v>
      </c>
      <c r="P42" s="46">
        <v>3377</v>
      </c>
      <c r="Q42" s="46">
        <v>21562.299999996099</v>
      </c>
    </row>
    <row r="43" spans="1:17" x14ac:dyDescent="0.3">
      <c r="A43" s="25">
        <v>2004</v>
      </c>
      <c r="B43" s="46">
        <v>68.2</v>
      </c>
      <c r="C43" s="46">
        <v>7.8</v>
      </c>
      <c r="D43" s="46">
        <v>0.8</v>
      </c>
      <c r="E43" s="39">
        <f t="shared" ca="1" si="1"/>
        <v>477.62906083404221</v>
      </c>
      <c r="F43" s="39">
        <f t="shared" ca="1" si="2"/>
        <v>554.42906083404216</v>
      </c>
      <c r="H43" s="45">
        <v>1</v>
      </c>
      <c r="I43" s="46" t="s">
        <v>178</v>
      </c>
      <c r="J43" s="25">
        <v>1973</v>
      </c>
      <c r="K43" s="46">
        <v>3645.8</v>
      </c>
      <c r="L43" s="38">
        <f t="shared" ca="1" si="0"/>
        <v>121779.04800005956</v>
      </c>
      <c r="M43" s="38">
        <f t="shared" ca="1" si="3"/>
        <v>122116.22950002505</v>
      </c>
      <c r="N43" s="39">
        <f t="shared" ca="1" si="4"/>
        <v>64.92512868420323</v>
      </c>
      <c r="P43" s="46">
        <v>3377.5</v>
      </c>
      <c r="Q43" s="46">
        <v>21652.249999997399</v>
      </c>
    </row>
    <row r="44" spans="1:17" x14ac:dyDescent="0.3">
      <c r="A44" s="41">
        <v>2005</v>
      </c>
      <c r="B44" s="46">
        <v>76.400000000000006</v>
      </c>
      <c r="C44" s="46">
        <v>7.8</v>
      </c>
      <c r="D44" s="46">
        <v>0.8</v>
      </c>
      <c r="E44" s="39">
        <f t="shared" ca="1" si="1"/>
        <v>534.22180150092106</v>
      </c>
      <c r="F44" s="39">
        <f t="shared" ca="1" si="2"/>
        <v>619.22180150092106</v>
      </c>
      <c r="H44" s="45">
        <v>1</v>
      </c>
      <c r="I44" s="46" t="s">
        <v>179</v>
      </c>
      <c r="J44" s="25">
        <v>1973</v>
      </c>
      <c r="K44" s="46">
        <v>3646.85</v>
      </c>
      <c r="L44" s="38">
        <f t="shared" ca="1" si="0"/>
        <v>122453.41099999053</v>
      </c>
      <c r="M44" s="38">
        <f t="shared" ca="1" si="3"/>
        <v>123092.44970004307</v>
      </c>
      <c r="N44" s="39">
        <f t="shared" ca="1" si="4"/>
        <v>60.520454435876211</v>
      </c>
      <c r="P44" s="46">
        <v>3378</v>
      </c>
      <c r="Q44" s="46">
        <v>21742.199999998698</v>
      </c>
    </row>
    <row r="45" spans="1:17" x14ac:dyDescent="0.3">
      <c r="A45" s="25">
        <v>2006</v>
      </c>
      <c r="B45" s="46">
        <v>76.5</v>
      </c>
      <c r="C45" s="46">
        <v>8.8000000000000007</v>
      </c>
      <c r="D45" s="46">
        <v>0.8</v>
      </c>
      <c r="E45" s="39">
        <f t="shared" ca="1" si="1"/>
        <v>555.81284095045737</v>
      </c>
      <c r="F45" s="39">
        <f t="shared" ca="1" si="2"/>
        <v>641.91284095045739</v>
      </c>
      <c r="H45" s="45">
        <v>1</v>
      </c>
      <c r="I45" s="46" t="s">
        <v>180</v>
      </c>
      <c r="J45" s="25">
        <v>1973</v>
      </c>
      <c r="K45" s="46">
        <v>3648.84</v>
      </c>
      <c r="L45" s="38">
        <f t="shared" ca="1" si="0"/>
        <v>123731.48840009561</v>
      </c>
      <c r="M45" s="38">
        <f t="shared" ca="1" si="3"/>
        <v>123169.52000003797</v>
      </c>
      <c r="N45" s="39">
        <f t="shared" ca="1" si="4"/>
        <v>47.112341400031397</v>
      </c>
      <c r="P45" s="46">
        <v>3378.5</v>
      </c>
      <c r="Q45" s="46">
        <v>21832.1499999999</v>
      </c>
    </row>
    <row r="46" spans="1:17" x14ac:dyDescent="0.3">
      <c r="A46" s="25">
        <v>2007</v>
      </c>
      <c r="B46" s="46">
        <v>76.599999999999994</v>
      </c>
      <c r="C46" s="46">
        <v>8.6999999999999993</v>
      </c>
      <c r="D46" s="46">
        <v>0.8</v>
      </c>
      <c r="E46" s="39">
        <f t="shared" ca="1" si="1"/>
        <v>553.47301757181253</v>
      </c>
      <c r="F46" s="39">
        <f t="shared" ca="1" si="2"/>
        <v>639.57301757181256</v>
      </c>
      <c r="H46" s="45">
        <v>1</v>
      </c>
      <c r="I46" s="46" t="s">
        <v>170</v>
      </c>
      <c r="J46" s="25">
        <v>1974</v>
      </c>
      <c r="K46" s="46">
        <v>3647.09</v>
      </c>
      <c r="L46" s="38">
        <f t="shared" ca="1" si="0"/>
        <v>122607.55159998033</v>
      </c>
      <c r="M46" s="38">
        <f t="shared" ca="1" si="3"/>
        <v>123057.12460003025</v>
      </c>
      <c r="N46" s="39">
        <f t="shared" ca="1" si="4"/>
        <v>21.329901597346169</v>
      </c>
      <c r="P46" s="46">
        <v>3379</v>
      </c>
      <c r="Q46" s="46">
        <v>21922.100000001199</v>
      </c>
    </row>
    <row r="47" spans="1:17" x14ac:dyDescent="0.3">
      <c r="A47" s="25">
        <v>2008</v>
      </c>
      <c r="B47" s="46">
        <v>75.3</v>
      </c>
      <c r="C47" s="46">
        <v>8.1999999999999993</v>
      </c>
      <c r="D47" s="46">
        <v>0.8</v>
      </c>
      <c r="E47" s="39">
        <f t="shared" ca="1" si="1"/>
        <v>609.85468163902658</v>
      </c>
      <c r="F47" s="39">
        <f t="shared" ca="1" si="2"/>
        <v>694.15468163902653</v>
      </c>
      <c r="H47" s="45">
        <v>1</v>
      </c>
      <c r="I47" s="46" t="s">
        <v>171</v>
      </c>
      <c r="J47" s="25">
        <v>1974</v>
      </c>
      <c r="K47" s="46">
        <v>3648.49</v>
      </c>
      <c r="L47" s="38">
        <f t="shared" ca="1" si="0"/>
        <v>123506.69760008017</v>
      </c>
      <c r="M47" s="38">
        <f t="shared" ca="1" si="3"/>
        <v>124357.68060004222</v>
      </c>
      <c r="N47" s="39">
        <f t="shared" ca="1" si="4"/>
        <v>21.969856906015334</v>
      </c>
      <c r="P47" s="46">
        <v>3379.5</v>
      </c>
      <c r="Q47" s="46">
        <v>22012.050000002499</v>
      </c>
    </row>
    <row r="48" spans="1:17" x14ac:dyDescent="0.3">
      <c r="A48" s="25">
        <v>2009</v>
      </c>
      <c r="B48" s="46">
        <v>79.7</v>
      </c>
      <c r="C48" s="46">
        <v>8.8000000000000007</v>
      </c>
      <c r="D48" s="46">
        <v>0.8</v>
      </c>
      <c r="E48" s="39">
        <f t="shared" ca="1" si="1"/>
        <v>645.75023771665064</v>
      </c>
      <c r="F48" s="39">
        <f t="shared" ca="1" si="2"/>
        <v>735.0502377166506</v>
      </c>
      <c r="H48" s="45">
        <v>1</v>
      </c>
      <c r="I48" s="46" t="s">
        <v>172</v>
      </c>
      <c r="J48" s="25">
        <v>1974</v>
      </c>
      <c r="K48" s="46">
        <v>3651.14</v>
      </c>
      <c r="L48" s="38">
        <f t="shared" ca="1" si="0"/>
        <v>125208.66360000428</v>
      </c>
      <c r="M48" s="38">
        <f t="shared" ca="1" si="3"/>
        <v>125594.01260000048</v>
      </c>
      <c r="N48" s="39">
        <f t="shared" ca="1" si="4"/>
        <v>34.119706756345686</v>
      </c>
      <c r="P48" s="46">
        <v>3380</v>
      </c>
      <c r="Q48" s="46">
        <v>22102.0000000037</v>
      </c>
    </row>
    <row r="49" spans="1:17" x14ac:dyDescent="0.3">
      <c r="A49" s="25">
        <v>2010</v>
      </c>
      <c r="B49" s="46">
        <v>78.400000000000006</v>
      </c>
      <c r="C49" s="46">
        <v>8.4</v>
      </c>
      <c r="D49" s="46">
        <v>0.8</v>
      </c>
      <c r="E49" s="39">
        <f t="shared" ca="1" si="1"/>
        <v>643.94532647627227</v>
      </c>
      <c r="F49" s="39">
        <f t="shared" ca="1" si="2"/>
        <v>731.54532647627229</v>
      </c>
      <c r="H49" s="45">
        <v>1</v>
      </c>
      <c r="I49" s="46" t="s">
        <v>173</v>
      </c>
      <c r="J49" s="25">
        <v>1974</v>
      </c>
      <c r="K49" s="46">
        <v>3652.34</v>
      </c>
      <c r="L49" s="38">
        <f t="shared" ca="1" si="0"/>
        <v>125979.36159999669</v>
      </c>
      <c r="M49" s="38">
        <f t="shared" ca="1" si="3"/>
        <v>129287.19079994177</v>
      </c>
      <c r="N49" s="39">
        <f t="shared" ca="1" si="4"/>
        <v>48.482696549995488</v>
      </c>
      <c r="P49" s="46">
        <v>3380.5</v>
      </c>
      <c r="Q49" s="46">
        <v>22200.9999999994</v>
      </c>
    </row>
    <row r="50" spans="1:17" x14ac:dyDescent="0.3">
      <c r="A50" s="25">
        <v>2011</v>
      </c>
      <c r="B50" s="46">
        <v>81.400000000000006</v>
      </c>
      <c r="C50" s="46">
        <v>8.5</v>
      </c>
      <c r="D50" s="46">
        <v>0.8</v>
      </c>
      <c r="E50" s="39">
        <f t="shared" ca="1" si="1"/>
        <v>690.27723345210552</v>
      </c>
      <c r="F50" s="39">
        <f t="shared" ca="1" si="2"/>
        <v>780.97723345210557</v>
      </c>
      <c r="H50" s="45">
        <v>1</v>
      </c>
      <c r="I50" s="46" t="s">
        <v>164</v>
      </c>
      <c r="J50" s="25">
        <v>1974</v>
      </c>
      <c r="K50" s="46">
        <v>3662.3</v>
      </c>
      <c r="L50" s="38">
        <f t="shared" ca="1" si="0"/>
        <v>132595.01999988686</v>
      </c>
      <c r="M50" s="38">
        <f t="shared" ca="1" si="3"/>
        <v>134456.95499996329</v>
      </c>
      <c r="N50" s="39">
        <f t="shared" ca="1" si="4"/>
        <v>59.161060200004954</v>
      </c>
      <c r="P50" s="46">
        <v>3381</v>
      </c>
      <c r="Q50" s="46">
        <v>22299.999999995001</v>
      </c>
    </row>
    <row r="51" spans="1:17" x14ac:dyDescent="0.3">
      <c r="A51" s="25">
        <v>2012</v>
      </c>
      <c r="B51" s="46">
        <v>76.599999999999994</v>
      </c>
      <c r="C51" s="46">
        <v>7.2</v>
      </c>
      <c r="D51" s="46">
        <v>0.8</v>
      </c>
      <c r="E51" s="39">
        <f t="shared" ca="1" si="1"/>
        <v>622.89979058433585</v>
      </c>
      <c r="F51" s="39">
        <f t="shared" ca="1" si="2"/>
        <v>707.49979058433587</v>
      </c>
      <c r="H51" s="45">
        <v>1</v>
      </c>
      <c r="I51" s="46" t="s">
        <v>174</v>
      </c>
      <c r="J51" s="25">
        <v>1974</v>
      </c>
      <c r="K51" s="46">
        <v>3667.35</v>
      </c>
      <c r="L51" s="38">
        <f t="shared" ca="1" si="0"/>
        <v>136318.89000003971</v>
      </c>
      <c r="M51" s="38">
        <f t="shared" ca="1" si="3"/>
        <v>134574.93899996812</v>
      </c>
      <c r="N51" s="39">
        <f t="shared" ca="1" si="4"/>
        <v>84.782211570010205</v>
      </c>
      <c r="P51" s="46">
        <v>3381.5</v>
      </c>
      <c r="Q51" s="46">
        <v>22398.999999990701</v>
      </c>
    </row>
    <row r="52" spans="1:17" x14ac:dyDescent="0.3">
      <c r="A52" s="25">
        <v>2013</v>
      </c>
      <c r="B52" s="46">
        <v>72.599999999999994</v>
      </c>
      <c r="C52" s="46">
        <v>6.5</v>
      </c>
      <c r="D52" s="46">
        <v>0.8</v>
      </c>
      <c r="E52" s="39">
        <f t="shared" ca="1" si="1"/>
        <v>525.23348189070396</v>
      </c>
      <c r="F52" s="39">
        <f t="shared" ca="1" si="2"/>
        <v>605.13348189070393</v>
      </c>
      <c r="H52" s="45">
        <v>1</v>
      </c>
      <c r="I52" s="46" t="s">
        <v>175</v>
      </c>
      <c r="J52" s="25">
        <v>1974</v>
      </c>
      <c r="K52" s="46">
        <v>3662.62</v>
      </c>
      <c r="L52" s="38">
        <f t="shared" ca="1" si="0"/>
        <v>132830.98799989652</v>
      </c>
      <c r="M52" s="38">
        <f t="shared" ca="1" si="3"/>
        <v>130522.69059999543</v>
      </c>
      <c r="N52" s="39">
        <f t="shared" ca="1" si="4"/>
        <v>100.28493394436566</v>
      </c>
      <c r="P52" s="46">
        <v>3382</v>
      </c>
      <c r="Q52" s="46">
        <v>22498.000000011001</v>
      </c>
    </row>
    <row r="53" spans="1:17" x14ac:dyDescent="0.3">
      <c r="A53" s="25">
        <v>2014</v>
      </c>
      <c r="B53" s="46">
        <v>78.3</v>
      </c>
      <c r="C53" s="46">
        <v>8.1</v>
      </c>
      <c r="D53" s="46">
        <v>0.8</v>
      </c>
      <c r="E53" s="39">
        <f t="shared" ca="1" si="1"/>
        <v>545.66766932938981</v>
      </c>
      <c r="F53" s="39">
        <f t="shared" ca="1" si="2"/>
        <v>632.86766932938986</v>
      </c>
      <c r="H53" s="45">
        <v>1</v>
      </c>
      <c r="I53" s="46" t="s">
        <v>176</v>
      </c>
      <c r="J53" s="25">
        <v>1974</v>
      </c>
      <c r="K53" s="46">
        <v>3655.82</v>
      </c>
      <c r="L53" s="38">
        <f t="shared" ca="1" si="0"/>
        <v>128214.39320009435</v>
      </c>
      <c r="M53" s="38">
        <f t="shared" ca="1" si="3"/>
        <v>126900.99150005355</v>
      </c>
      <c r="N53" s="39">
        <f t="shared" ca="1" si="4"/>
        <v>97.079258497575751</v>
      </c>
      <c r="P53" s="46">
        <v>3382.5</v>
      </c>
      <c r="Q53" s="46">
        <v>22597.000000006701</v>
      </c>
    </row>
    <row r="54" spans="1:17" x14ac:dyDescent="0.3">
      <c r="A54" s="25">
        <v>2015</v>
      </c>
      <c r="B54" s="46">
        <v>81.8</v>
      </c>
      <c r="C54" s="46">
        <v>8.9</v>
      </c>
      <c r="D54" s="46">
        <v>0.8</v>
      </c>
      <c r="E54" s="39">
        <f t="shared" ca="1" si="1"/>
        <v>559.63558038710187</v>
      </c>
      <c r="F54" s="39">
        <f t="shared" ca="1" si="2"/>
        <v>651.13558038710187</v>
      </c>
      <c r="H54" s="45">
        <v>1</v>
      </c>
      <c r="I54" s="46" t="s">
        <v>177</v>
      </c>
      <c r="J54" s="25">
        <v>1974</v>
      </c>
      <c r="K54" s="46">
        <v>3651.73</v>
      </c>
      <c r="L54" s="38">
        <f t="shared" ca="1" si="0"/>
        <v>125587.58980001276</v>
      </c>
      <c r="M54" s="38">
        <f t="shared" ca="1" si="3"/>
        <v>125260.04219998117</v>
      </c>
      <c r="N54" s="39">
        <f t="shared" ca="1" si="4"/>
        <v>89.560930173018605</v>
      </c>
      <c r="P54" s="46">
        <v>3383</v>
      </c>
      <c r="Q54" s="46">
        <v>22696.000000002299</v>
      </c>
    </row>
    <row r="55" spans="1:17" x14ac:dyDescent="0.3">
      <c r="A55" s="25">
        <v>2016</v>
      </c>
      <c r="B55" s="46">
        <v>79.7</v>
      </c>
      <c r="C55" s="46">
        <v>8.6</v>
      </c>
      <c r="D55" s="46">
        <v>0.8</v>
      </c>
      <c r="E55" s="39">
        <f t="shared" ca="1" si="1"/>
        <v>570.3212906245891</v>
      </c>
      <c r="F55" s="39">
        <f t="shared" ca="1" si="2"/>
        <v>659.42129062458912</v>
      </c>
      <c r="H55" s="45">
        <v>1</v>
      </c>
      <c r="I55" s="46" t="s">
        <v>178</v>
      </c>
      <c r="J55" s="25">
        <v>1974</v>
      </c>
      <c r="K55" s="46">
        <v>3650.71</v>
      </c>
      <c r="L55" s="38">
        <f t="shared" ca="1" si="0"/>
        <v>124932.49459994957</v>
      </c>
      <c r="M55" s="38">
        <f t="shared" ca="1" si="3"/>
        <v>124531.08749998477</v>
      </c>
      <c r="N55" s="39">
        <f t="shared" ca="1" si="4"/>
        <v>66.209028187515614</v>
      </c>
      <c r="P55" s="46">
        <v>3383.5</v>
      </c>
      <c r="Q55" s="46">
        <v>22794.999999997999</v>
      </c>
    </row>
    <row r="56" spans="1:17" x14ac:dyDescent="0.3">
      <c r="A56" s="25">
        <v>2017</v>
      </c>
      <c r="B56" s="46">
        <v>81.5</v>
      </c>
      <c r="C56" s="46">
        <v>8.9</v>
      </c>
      <c r="D56" s="46">
        <v>0.8</v>
      </c>
      <c r="E56" s="39">
        <f t="shared" ca="1" si="1"/>
        <v>621.70969382131102</v>
      </c>
      <c r="F56" s="39">
        <f t="shared" ca="1" si="2"/>
        <v>712.90969382131107</v>
      </c>
      <c r="H56" s="45">
        <v>1</v>
      </c>
      <c r="I56" s="46" t="s">
        <v>179</v>
      </c>
      <c r="J56" s="25">
        <v>1974</v>
      </c>
      <c r="K56" s="46">
        <v>3649.46</v>
      </c>
      <c r="L56" s="38">
        <f t="shared" ca="1" si="0"/>
        <v>124129.68040001998</v>
      </c>
      <c r="M56" s="38">
        <f t="shared" ca="1" si="3"/>
        <v>123747.54260001564</v>
      </c>
      <c r="N56" s="39">
        <f t="shared" ca="1" si="4"/>
        <v>60.842541778362843</v>
      </c>
      <c r="P56" s="46">
        <v>3384</v>
      </c>
      <c r="Q56" s="46">
        <v>22893.999999993601</v>
      </c>
    </row>
    <row r="57" spans="1:17" x14ac:dyDescent="0.3">
      <c r="A57" s="25">
        <v>2018</v>
      </c>
      <c r="B57" s="46">
        <v>81.8</v>
      </c>
      <c r="C57" s="46">
        <v>6.9</v>
      </c>
      <c r="D57" s="46">
        <v>0.8</v>
      </c>
      <c r="E57" s="39">
        <f t="shared" ca="1" si="1"/>
        <v>541.63406952175035</v>
      </c>
      <c r="F57" s="39">
        <f t="shared" ca="1" si="2"/>
        <v>631.13406952175035</v>
      </c>
      <c r="H57" s="45">
        <v>1</v>
      </c>
      <c r="I57" s="46" t="s">
        <v>180</v>
      </c>
      <c r="J57" s="25">
        <v>1974</v>
      </c>
      <c r="K57" s="46">
        <v>3648.27</v>
      </c>
      <c r="L57" s="38">
        <f t="shared" ca="1" si="0"/>
        <v>123365.40480001131</v>
      </c>
      <c r="M57" s="38">
        <f t="shared" ca="1" si="3"/>
        <v>122565.80380003527</v>
      </c>
      <c r="N57" s="39">
        <f t="shared" ca="1" si="4"/>
        <v>46.881419953530283</v>
      </c>
      <c r="P57" s="46">
        <v>3384.5</v>
      </c>
      <c r="Q57" s="46">
        <v>22992.999999989301</v>
      </c>
    </row>
    <row r="58" spans="1:17" x14ac:dyDescent="0.3">
      <c r="H58" s="45">
        <v>1</v>
      </c>
      <c r="I58" s="46" t="s">
        <v>170</v>
      </c>
      <c r="J58" s="25">
        <v>1975</v>
      </c>
      <c r="K58" s="46">
        <v>3645.78</v>
      </c>
      <c r="L58" s="38">
        <f t="shared" ca="1" si="0"/>
        <v>121766.20280005923</v>
      </c>
      <c r="M58" s="38">
        <f t="shared" ca="1" si="3"/>
        <v>121624.90720002889</v>
      </c>
      <c r="N58" s="39">
        <f t="shared" ca="1" si="4"/>
        <v>21.081650581345844</v>
      </c>
      <c r="P58" s="46">
        <v>3385</v>
      </c>
      <c r="Q58" s="46">
        <v>23092.000000009699</v>
      </c>
    </row>
    <row r="59" spans="1:17" x14ac:dyDescent="0.3">
      <c r="H59" s="45">
        <v>1</v>
      </c>
      <c r="I59" s="46" t="s">
        <v>171</v>
      </c>
      <c r="J59" s="25">
        <v>1975</v>
      </c>
      <c r="K59" s="46">
        <v>3645.34</v>
      </c>
      <c r="L59" s="38">
        <f t="shared" ca="1" si="0"/>
        <v>121483.61159999855</v>
      </c>
      <c r="M59" s="38">
        <f t="shared" ca="1" si="3"/>
        <v>121727.66780002369</v>
      </c>
      <c r="N59" s="39">
        <f t="shared" ca="1" si="4"/>
        <v>21.505221311345228</v>
      </c>
      <c r="P59" s="46">
        <v>3385.5</v>
      </c>
      <c r="Q59" s="46">
        <v>23191.000000005301</v>
      </c>
    </row>
    <row r="60" spans="1:17" x14ac:dyDescent="0.3">
      <c r="H60" s="45">
        <v>1</v>
      </c>
      <c r="I60" s="46" t="s">
        <v>172</v>
      </c>
      <c r="J60" s="25">
        <v>1975</v>
      </c>
      <c r="K60" s="46">
        <v>3646.1</v>
      </c>
      <c r="L60" s="38">
        <f t="shared" ca="1" si="0"/>
        <v>121971.72400004882</v>
      </c>
      <c r="M60" s="38">
        <f t="shared" ca="1" si="3"/>
        <v>122520.84729998396</v>
      </c>
      <c r="N60" s="39">
        <f t="shared" ca="1" si="4"/>
        <v>33.284830183174229</v>
      </c>
      <c r="P60" s="46">
        <v>3386</v>
      </c>
      <c r="Q60" s="46">
        <v>23290.000000001</v>
      </c>
    </row>
    <row r="61" spans="1:17" x14ac:dyDescent="0.3">
      <c r="H61" s="45">
        <v>1</v>
      </c>
      <c r="I61" s="46" t="s">
        <v>173</v>
      </c>
      <c r="J61" s="25">
        <v>1975</v>
      </c>
      <c r="K61" s="46">
        <v>3647.81</v>
      </c>
      <c r="L61" s="38">
        <f t="shared" ca="1" si="0"/>
        <v>123069.97059991909</v>
      </c>
      <c r="M61" s="38">
        <f t="shared" ca="1" si="3"/>
        <v>125571.53330000234</v>
      </c>
      <c r="N61" s="39">
        <f t="shared" ca="1" si="4"/>
        <v>47.089324987517706</v>
      </c>
      <c r="P61" s="46">
        <v>3386.5</v>
      </c>
      <c r="Q61" s="46">
        <v>23388.999999996598</v>
      </c>
    </row>
    <row r="62" spans="1:17" x14ac:dyDescent="0.3">
      <c r="H62" s="45">
        <v>1</v>
      </c>
      <c r="I62" s="46" t="s">
        <v>164</v>
      </c>
      <c r="J62" s="25">
        <v>1975</v>
      </c>
      <c r="K62" s="46">
        <v>3655.6</v>
      </c>
      <c r="L62" s="38">
        <f t="shared" ca="1" si="0"/>
        <v>128073.09600008558</v>
      </c>
      <c r="M62" s="38">
        <f t="shared" ca="1" si="3"/>
        <v>132767.4780000858</v>
      </c>
      <c r="N62" s="39">
        <f t="shared" ca="1" si="4"/>
        <v>58.417690320058597</v>
      </c>
      <c r="P62" s="46">
        <v>3387</v>
      </c>
      <c r="Q62" s="46">
        <v>23487.999999992298</v>
      </c>
    </row>
    <row r="63" spans="1:17" x14ac:dyDescent="0.3">
      <c r="H63" s="45">
        <v>1</v>
      </c>
      <c r="I63" s="46" t="s">
        <v>174</v>
      </c>
      <c r="J63" s="25">
        <v>1975</v>
      </c>
      <c r="K63" s="46">
        <v>3668.9</v>
      </c>
      <c r="L63" s="38">
        <f t="shared" ca="1" si="0"/>
        <v>137461.86000008602</v>
      </c>
      <c r="M63" s="38">
        <f t="shared" ca="1" si="3"/>
        <v>139640.87700005202</v>
      </c>
      <c r="N63" s="39">
        <f t="shared" ca="1" si="4"/>
        <v>87.973752510064188</v>
      </c>
      <c r="P63" s="46">
        <v>3387.5</v>
      </c>
      <c r="Q63" s="46">
        <v>23586.9999999879</v>
      </c>
    </row>
    <row r="64" spans="1:17" x14ac:dyDescent="0.3">
      <c r="H64" s="45">
        <v>1</v>
      </c>
      <c r="I64" s="46" t="s">
        <v>175</v>
      </c>
      <c r="J64" s="25">
        <v>1975</v>
      </c>
      <c r="K64" s="46">
        <v>3674.81</v>
      </c>
      <c r="L64" s="38">
        <f t="shared" ca="1" si="0"/>
        <v>141819.89400001802</v>
      </c>
      <c r="M64" s="38">
        <f t="shared" ca="1" si="3"/>
        <v>140743.28999997396</v>
      </c>
      <c r="N64" s="39">
        <f t="shared" ca="1" si="4"/>
        <v>108.13776115001865</v>
      </c>
      <c r="P64" s="46">
        <v>3388</v>
      </c>
      <c r="Q64" s="46">
        <v>23686.000000008298</v>
      </c>
    </row>
    <row r="65" spans="8:17" x14ac:dyDescent="0.3">
      <c r="H65" s="45">
        <v>1</v>
      </c>
      <c r="I65" s="46" t="s">
        <v>176</v>
      </c>
      <c r="J65" s="25">
        <v>1975</v>
      </c>
      <c r="K65" s="46">
        <v>3671.89</v>
      </c>
      <c r="L65" s="38">
        <f t="shared" ca="1" si="0"/>
        <v>139666.6859999299</v>
      </c>
      <c r="M65" s="38">
        <f t="shared" ca="1" si="3"/>
        <v>138254.56499999529</v>
      </c>
      <c r="N65" s="39">
        <f t="shared" ca="1" si="4"/>
        <v>105.76474222503428</v>
      </c>
      <c r="P65" s="46">
        <v>3388.5</v>
      </c>
      <c r="Q65" s="46">
        <v>23785.0000000039</v>
      </c>
    </row>
    <row r="66" spans="8:17" x14ac:dyDescent="0.3">
      <c r="H66" s="45">
        <v>1</v>
      </c>
      <c r="I66" s="46" t="s">
        <v>177</v>
      </c>
      <c r="J66" s="25">
        <v>1975</v>
      </c>
      <c r="K66" s="46">
        <v>3668.06</v>
      </c>
      <c r="L66" s="38">
        <f t="shared" ca="1" si="0"/>
        <v>136842.44400006067</v>
      </c>
      <c r="M66" s="38">
        <f t="shared" ca="1" si="3"/>
        <v>136293.08100003842</v>
      </c>
      <c r="N66" s="39">
        <f t="shared" ca="1" si="4"/>
        <v>97.449552915062355</v>
      </c>
      <c r="P66" s="46">
        <v>3389</v>
      </c>
      <c r="Q66" s="46">
        <v>23883.9999999996</v>
      </c>
    </row>
    <row r="67" spans="8:17" x14ac:dyDescent="0.3">
      <c r="H67" s="45">
        <v>1</v>
      </c>
      <c r="I67" s="46" t="s">
        <v>178</v>
      </c>
      <c r="J67" s="25">
        <v>1975</v>
      </c>
      <c r="K67" s="46">
        <v>3666.57</v>
      </c>
      <c r="L67" s="38">
        <f t="shared" ca="1" si="0"/>
        <v>135743.71800001618</v>
      </c>
      <c r="M67" s="38">
        <f t="shared" ca="1" si="3"/>
        <v>135957.56400002493</v>
      </c>
      <c r="N67" s="39">
        <f t="shared" ca="1" si="4"/>
        <v>72.284104860039136</v>
      </c>
      <c r="P67" s="46">
        <v>3389.5</v>
      </c>
      <c r="Q67" s="46">
        <v>23982.999999995202</v>
      </c>
    </row>
    <row r="68" spans="8:17" x14ac:dyDescent="0.3">
      <c r="H68" s="45">
        <v>1</v>
      </c>
      <c r="I68" s="46" t="s">
        <v>179</v>
      </c>
      <c r="J68" s="25">
        <v>1975</v>
      </c>
      <c r="K68" s="46">
        <v>3667.15</v>
      </c>
      <c r="L68" s="38">
        <f t="shared" ca="1" si="0"/>
        <v>136171.41000003368</v>
      </c>
      <c r="M68" s="38">
        <f t="shared" ca="1" si="3"/>
        <v>136440.56100004446</v>
      </c>
      <c r="N68" s="39">
        <f t="shared" ca="1" si="4"/>
        <v>67.083275825045916</v>
      </c>
      <c r="P68" s="46">
        <v>3390</v>
      </c>
      <c r="Q68" s="46">
        <v>24081.999999990901</v>
      </c>
    </row>
    <row r="69" spans="8:17" x14ac:dyDescent="0.3">
      <c r="H69" s="45">
        <v>1</v>
      </c>
      <c r="I69" s="46" t="s">
        <v>180</v>
      </c>
      <c r="J69" s="25">
        <v>1975</v>
      </c>
      <c r="K69" s="46">
        <v>3667.88</v>
      </c>
      <c r="L69" s="38">
        <f t="shared" ca="1" si="0"/>
        <v>136709.71200005524</v>
      </c>
      <c r="M69" s="38">
        <f t="shared" ca="1" si="3"/>
        <v>136300.45500003872</v>
      </c>
      <c r="N69" s="39">
        <f t="shared" ca="1" si="4"/>
        <v>52.134924037533487</v>
      </c>
      <c r="P69" s="46">
        <v>3390.5</v>
      </c>
      <c r="Q69" s="46">
        <v>24181.000000011201</v>
      </c>
    </row>
    <row r="70" spans="8:17" x14ac:dyDescent="0.3">
      <c r="H70" s="45">
        <v>1</v>
      </c>
      <c r="I70" s="46" t="s">
        <v>170</v>
      </c>
      <c r="J70" s="25">
        <v>1976</v>
      </c>
      <c r="K70" s="46">
        <v>3666.77</v>
      </c>
      <c r="L70" s="38">
        <f t="shared" ca="1" si="0"/>
        <v>135891.19800002221</v>
      </c>
      <c r="M70" s="38">
        <f t="shared" ca="1" si="3"/>
        <v>135397.14000000176</v>
      </c>
      <c r="N70" s="39">
        <f t="shared" ca="1" si="4"/>
        <v>23.468837600008658</v>
      </c>
      <c r="P70" s="46">
        <v>3391</v>
      </c>
      <c r="Q70" s="46">
        <v>24280.000000006901</v>
      </c>
    </row>
    <row r="71" spans="8:17" x14ac:dyDescent="0.3">
      <c r="H71" s="45">
        <v>1</v>
      </c>
      <c r="I71" s="46" t="s">
        <v>171</v>
      </c>
      <c r="J71" s="25">
        <v>1976</v>
      </c>
      <c r="K71" s="46">
        <v>3665.43</v>
      </c>
      <c r="L71" s="38">
        <f t="shared" ca="1" si="0"/>
        <v>134903.08199998131</v>
      </c>
      <c r="M71" s="38">
        <f t="shared" ca="1" si="3"/>
        <v>134633.9309999703</v>
      </c>
      <c r="N71" s="39">
        <f t="shared" ca="1" si="4"/>
        <v>23.785327810003281</v>
      </c>
      <c r="P71" s="46">
        <v>3391.5</v>
      </c>
      <c r="Q71" s="46">
        <v>24379.000000002499</v>
      </c>
    </row>
    <row r="72" spans="8:17" x14ac:dyDescent="0.3">
      <c r="H72" s="45">
        <v>1</v>
      </c>
      <c r="I72" s="46" t="s">
        <v>172</v>
      </c>
      <c r="J72" s="25">
        <v>1976</v>
      </c>
      <c r="K72" s="46">
        <v>3664.7</v>
      </c>
      <c r="L72" s="38">
        <f t="shared" ca="1" si="0"/>
        <v>134364.77999995928</v>
      </c>
      <c r="M72" s="38">
        <f t="shared" ca="1" si="3"/>
        <v>134169.36899995129</v>
      </c>
      <c r="N72" s="39">
        <f t="shared" ca="1" si="4"/>
        <v>36.449345244999819</v>
      </c>
      <c r="P72" s="46">
        <v>3392</v>
      </c>
      <c r="Q72" s="46">
        <v>24477.999999998199</v>
      </c>
    </row>
    <row r="73" spans="8:17" x14ac:dyDescent="0.3">
      <c r="H73" s="45">
        <v>1</v>
      </c>
      <c r="I73" s="46" t="s">
        <v>173</v>
      </c>
      <c r="J73" s="25">
        <v>1976</v>
      </c>
      <c r="K73" s="46">
        <v>3664.17</v>
      </c>
      <c r="L73" s="38">
        <f t="shared" ca="1" si="0"/>
        <v>133973.95799994329</v>
      </c>
      <c r="M73" s="38">
        <f t="shared" ca="1" si="3"/>
        <v>135297.59099999745</v>
      </c>
      <c r="N73" s="39">
        <f t="shared" ca="1" si="4"/>
        <v>50.736596625017178</v>
      </c>
      <c r="P73" s="46">
        <v>3392.5</v>
      </c>
      <c r="Q73" s="46">
        <v>24576.999999993801</v>
      </c>
    </row>
    <row r="74" spans="8:17" x14ac:dyDescent="0.3">
      <c r="H74" s="45">
        <v>1</v>
      </c>
      <c r="I74" s="46" t="s">
        <v>164</v>
      </c>
      <c r="J74" s="25">
        <v>1976</v>
      </c>
      <c r="K74" s="46">
        <v>3667.76</v>
      </c>
      <c r="L74" s="38">
        <f t="shared" ref="L74:L137" ca="1" si="5">FORECAST(K74,OFFSET($Q$28:$Q$712,MATCH(K74,$P$28:$P$712,1)-1,0,2), OFFSET($P$28:$P$712,MATCH(K74,$P$28:$P$712,1)-1,0,2))</f>
        <v>136621.22400005162</v>
      </c>
      <c r="M74" s="38">
        <f t="shared" ca="1" si="3"/>
        <v>138243.5039999946</v>
      </c>
      <c r="N74" s="39">
        <f t="shared" ca="1" si="4"/>
        <v>60.82714176001933</v>
      </c>
      <c r="P74" s="46">
        <v>3393</v>
      </c>
      <c r="Q74" s="46">
        <v>24675.999999989501</v>
      </c>
    </row>
    <row r="75" spans="8:17" x14ac:dyDescent="0.3">
      <c r="H75" s="45">
        <v>1</v>
      </c>
      <c r="I75" s="46" t="s">
        <v>174</v>
      </c>
      <c r="J75" s="25">
        <v>1976</v>
      </c>
      <c r="K75" s="46">
        <v>3672.16</v>
      </c>
      <c r="L75" s="38">
        <f t="shared" ca="1" si="5"/>
        <v>139865.78399993759</v>
      </c>
      <c r="M75" s="38">
        <f t="shared" ref="M75:M138" ca="1" si="6">(L75+L76)/2</f>
        <v>139213.18499993812</v>
      </c>
      <c r="N75" s="39">
        <f t="shared" ref="N75:N138" ca="1" si="7">VLOOKUP(I75,$P$10:$Q$21,2,FALSE)*M75/1000</f>
        <v>87.704306549992353</v>
      </c>
      <c r="P75" s="46">
        <v>3393.5</v>
      </c>
      <c r="Q75" s="46">
        <v>24775.000000009801</v>
      </c>
    </row>
    <row r="76" spans="8:17" x14ac:dyDescent="0.3">
      <c r="H76" s="45">
        <v>1</v>
      </c>
      <c r="I76" s="46" t="s">
        <v>175</v>
      </c>
      <c r="J76" s="25">
        <v>1976</v>
      </c>
      <c r="K76" s="46">
        <v>3670.39</v>
      </c>
      <c r="L76" s="38">
        <f t="shared" ca="1" si="5"/>
        <v>138560.58599993866</v>
      </c>
      <c r="M76" s="38">
        <f t="shared" ca="1" si="6"/>
        <v>137472.92099999054</v>
      </c>
      <c r="N76" s="39">
        <f t="shared" ca="1" si="7"/>
        <v>105.62502763503049</v>
      </c>
      <c r="P76" s="46">
        <v>3394</v>
      </c>
      <c r="Q76" s="46">
        <v>24874.000000054901</v>
      </c>
    </row>
    <row r="77" spans="8:17" x14ac:dyDescent="0.3">
      <c r="H77" s="45">
        <v>1</v>
      </c>
      <c r="I77" s="46" t="s">
        <v>176</v>
      </c>
      <c r="J77" s="25">
        <v>1976</v>
      </c>
      <c r="K77" s="46">
        <v>3667.44</v>
      </c>
      <c r="L77" s="38">
        <f t="shared" ca="1" si="5"/>
        <v>136385.25600004243</v>
      </c>
      <c r="M77" s="38">
        <f t="shared" ca="1" si="6"/>
        <v>135116.92799999029</v>
      </c>
      <c r="N77" s="39">
        <f t="shared" ca="1" si="7"/>
        <v>103.3644499200296</v>
      </c>
      <c r="P77" s="46">
        <v>3394.5</v>
      </c>
      <c r="Q77" s="46">
        <v>24973.000000100001</v>
      </c>
    </row>
    <row r="78" spans="8:17" x14ac:dyDescent="0.3">
      <c r="H78" s="45">
        <v>1</v>
      </c>
      <c r="I78" s="46" t="s">
        <v>177</v>
      </c>
      <c r="J78" s="25">
        <v>1976</v>
      </c>
      <c r="K78" s="46">
        <v>3664</v>
      </c>
      <c r="L78" s="38">
        <f t="shared" ca="1" si="5"/>
        <v>133848.59999993816</v>
      </c>
      <c r="M78" s="38">
        <f t="shared" ca="1" si="6"/>
        <v>132830.98800002015</v>
      </c>
      <c r="N78" s="39">
        <f t="shared" ca="1" si="7"/>
        <v>94.974156420048416</v>
      </c>
      <c r="P78" s="46">
        <v>3395</v>
      </c>
      <c r="Q78" s="46">
        <v>25071.999999897998</v>
      </c>
    </row>
    <row r="79" spans="8:17" x14ac:dyDescent="0.3">
      <c r="H79" s="45">
        <v>1</v>
      </c>
      <c r="I79" s="46" t="s">
        <v>178</v>
      </c>
      <c r="J79" s="25">
        <v>1976</v>
      </c>
      <c r="K79" s="46">
        <v>3661.24</v>
      </c>
      <c r="L79" s="38">
        <f t="shared" ca="1" si="5"/>
        <v>131813.37600010214</v>
      </c>
      <c r="M79" s="38">
        <f t="shared" ca="1" si="6"/>
        <v>130678.61370002851</v>
      </c>
      <c r="N79" s="39">
        <f t="shared" ca="1" si="7"/>
        <v>69.477462950540044</v>
      </c>
      <c r="P79" s="46">
        <v>3395.5</v>
      </c>
      <c r="Q79" s="46">
        <v>25170.999999943</v>
      </c>
    </row>
    <row r="80" spans="8:17" x14ac:dyDescent="0.3">
      <c r="H80" s="45">
        <v>1</v>
      </c>
      <c r="I80" s="46" t="s">
        <v>179</v>
      </c>
      <c r="J80" s="25">
        <v>1976</v>
      </c>
      <c r="K80" s="46">
        <v>3657.89</v>
      </c>
      <c r="L80" s="38">
        <f t="shared" ca="1" si="5"/>
        <v>129543.85139995487</v>
      </c>
      <c r="M80" s="38">
        <f t="shared" ca="1" si="6"/>
        <v>128715.34789998853</v>
      </c>
      <c r="N80" s="39">
        <f t="shared" ca="1" si="7"/>
        <v>63.28504605085039</v>
      </c>
      <c r="P80" s="46">
        <v>3396</v>
      </c>
      <c r="Q80" s="46">
        <v>25269.9999999881</v>
      </c>
    </row>
    <row r="81" spans="8:17" x14ac:dyDescent="0.3">
      <c r="H81" s="45">
        <v>1</v>
      </c>
      <c r="I81" s="46" t="s">
        <v>180</v>
      </c>
      <c r="J81" s="25">
        <v>1976</v>
      </c>
      <c r="K81" s="46">
        <v>3655.31</v>
      </c>
      <c r="L81" s="38">
        <f t="shared" ca="1" si="5"/>
        <v>127886.84440002218</v>
      </c>
      <c r="M81" s="38">
        <f t="shared" ca="1" si="6"/>
        <v>126753.27360000624</v>
      </c>
      <c r="N81" s="39">
        <f t="shared" ca="1" si="7"/>
        <v>48.483127152019755</v>
      </c>
      <c r="P81" s="46">
        <v>3396.5</v>
      </c>
      <c r="Q81" s="46">
        <v>25369.0000000332</v>
      </c>
    </row>
    <row r="82" spans="8:17" x14ac:dyDescent="0.3">
      <c r="H82" s="45">
        <v>1</v>
      </c>
      <c r="I82" s="46" t="s">
        <v>170</v>
      </c>
      <c r="J82" s="25">
        <v>1977</v>
      </c>
      <c r="K82" s="46">
        <v>3651.78</v>
      </c>
      <c r="L82" s="38">
        <f t="shared" ca="1" si="5"/>
        <v>125619.70279999031</v>
      </c>
      <c r="M82" s="38">
        <f t="shared" ca="1" si="6"/>
        <v>125539.42030004715</v>
      </c>
      <c r="N82" s="39">
        <f t="shared" ca="1" si="7"/>
        <v>21.760166185349249</v>
      </c>
      <c r="P82" s="46">
        <v>3397</v>
      </c>
      <c r="Q82" s="46">
        <v>25468.000000078198</v>
      </c>
    </row>
    <row r="83" spans="8:17" x14ac:dyDescent="0.3">
      <c r="H83" s="45">
        <v>1</v>
      </c>
      <c r="I83" s="46" t="s">
        <v>171</v>
      </c>
      <c r="J83" s="25">
        <v>1977</v>
      </c>
      <c r="K83" s="46">
        <v>3651.53</v>
      </c>
      <c r="L83" s="38">
        <f t="shared" ca="1" si="5"/>
        <v>125459.13780010398</v>
      </c>
      <c r="M83" s="38">
        <f t="shared" ca="1" si="6"/>
        <v>125353.16790006356</v>
      </c>
      <c r="N83" s="39">
        <f t="shared" ca="1" si="7"/>
        <v>22.145726329019169</v>
      </c>
      <c r="P83" s="46">
        <v>3397.5</v>
      </c>
      <c r="Q83" s="46">
        <v>25567.000000123298</v>
      </c>
    </row>
    <row r="84" spans="8:17" x14ac:dyDescent="0.3">
      <c r="H84" s="45">
        <v>1</v>
      </c>
      <c r="I84" s="46" t="s">
        <v>172</v>
      </c>
      <c r="J84" s="25">
        <v>1977</v>
      </c>
      <c r="K84" s="46">
        <v>3651.2</v>
      </c>
      <c r="L84" s="38">
        <f t="shared" ca="1" si="5"/>
        <v>125247.19800002314</v>
      </c>
      <c r="M84" s="38">
        <f t="shared" ca="1" si="6"/>
        <v>125706.40590003738</v>
      </c>
      <c r="N84" s="39">
        <f t="shared" ca="1" si="7"/>
        <v>34.150240269522385</v>
      </c>
      <c r="P84" s="46">
        <v>3398</v>
      </c>
      <c r="Q84" s="46">
        <v>25665.9999999213</v>
      </c>
    </row>
    <row r="85" spans="8:17" x14ac:dyDescent="0.3">
      <c r="H85" s="45">
        <v>1</v>
      </c>
      <c r="I85" s="46" t="s">
        <v>173</v>
      </c>
      <c r="J85" s="25">
        <v>1977</v>
      </c>
      <c r="K85" s="46">
        <v>3652.63</v>
      </c>
      <c r="L85" s="38">
        <f t="shared" ca="1" si="5"/>
        <v>126165.61380005162</v>
      </c>
      <c r="M85" s="38">
        <f t="shared" ca="1" si="6"/>
        <v>126692.25929999934</v>
      </c>
      <c r="N85" s="39">
        <f t="shared" ca="1" si="7"/>
        <v>47.509597237516729</v>
      </c>
      <c r="P85" s="46">
        <v>3398.5</v>
      </c>
      <c r="Q85" s="46">
        <v>25764.9999999664</v>
      </c>
    </row>
    <row r="86" spans="8:17" x14ac:dyDescent="0.3">
      <c r="H86" s="45">
        <v>1</v>
      </c>
      <c r="I86" s="46" t="s">
        <v>164</v>
      </c>
      <c r="J86" s="25">
        <v>1977</v>
      </c>
      <c r="K86" s="46">
        <v>3654.27</v>
      </c>
      <c r="L86" s="38">
        <f t="shared" ca="1" si="5"/>
        <v>127218.90479994705</v>
      </c>
      <c r="M86" s="38">
        <f t="shared" ca="1" si="6"/>
        <v>127019.80689996481</v>
      </c>
      <c r="N86" s="39">
        <f t="shared" ca="1" si="7"/>
        <v>55.888715036004456</v>
      </c>
      <c r="P86" s="46">
        <v>3399</v>
      </c>
      <c r="Q86" s="46">
        <v>25864.000000011401</v>
      </c>
    </row>
    <row r="87" spans="8:17" x14ac:dyDescent="0.3">
      <c r="H87" s="45">
        <v>1</v>
      </c>
      <c r="I87" s="46" t="s">
        <v>174</v>
      </c>
      <c r="J87" s="25">
        <v>1977</v>
      </c>
      <c r="K87" s="46">
        <v>3653.65</v>
      </c>
      <c r="L87" s="38">
        <f t="shared" ca="1" si="5"/>
        <v>126820.70899998257</v>
      </c>
      <c r="M87" s="38">
        <f t="shared" ca="1" si="6"/>
        <v>125443.08270001016</v>
      </c>
      <c r="N87" s="39">
        <f t="shared" ca="1" si="7"/>
        <v>79.029142101034623</v>
      </c>
      <c r="P87" s="46">
        <v>3399.5</v>
      </c>
      <c r="Q87" s="46">
        <v>25963.000000056501</v>
      </c>
    </row>
    <row r="88" spans="8:17" x14ac:dyDescent="0.3">
      <c r="H88" s="45">
        <v>1</v>
      </c>
      <c r="I88" s="46" t="s">
        <v>175</v>
      </c>
      <c r="J88" s="25">
        <v>1977</v>
      </c>
      <c r="K88" s="46">
        <v>3649.36</v>
      </c>
      <c r="L88" s="38">
        <f t="shared" ca="1" si="5"/>
        <v>124065.45640003774</v>
      </c>
      <c r="M88" s="38">
        <f t="shared" ca="1" si="6"/>
        <v>121856.1158000275</v>
      </c>
      <c r="N88" s="39">
        <f t="shared" ca="1" si="7"/>
        <v>93.626115639721263</v>
      </c>
      <c r="P88" s="46">
        <v>3400</v>
      </c>
      <c r="Q88" s="46">
        <v>26062.000000101601</v>
      </c>
    </row>
    <row r="89" spans="8:17" x14ac:dyDescent="0.3">
      <c r="H89" s="45">
        <v>1</v>
      </c>
      <c r="I89" s="46" t="s">
        <v>176</v>
      </c>
      <c r="J89" s="25">
        <v>1977</v>
      </c>
      <c r="K89" s="46">
        <v>3642.48</v>
      </c>
      <c r="L89" s="38">
        <f t="shared" ca="1" si="5"/>
        <v>119646.77520001726</v>
      </c>
      <c r="M89" s="38">
        <f t="shared" ca="1" si="6"/>
        <v>117850.07359998673</v>
      </c>
      <c r="N89" s="39">
        <f t="shared" ca="1" si="7"/>
        <v>90.155306304022147</v>
      </c>
      <c r="P89" s="46">
        <v>3400.5</v>
      </c>
      <c r="Q89" s="46">
        <v>26161.570000106902</v>
      </c>
    </row>
    <row r="90" spans="8:17" x14ac:dyDescent="0.3">
      <c r="H90" s="45">
        <v>1</v>
      </c>
      <c r="I90" s="46" t="s">
        <v>177</v>
      </c>
      <c r="J90" s="25">
        <v>1977</v>
      </c>
      <c r="K90" s="46">
        <v>3636.7</v>
      </c>
      <c r="L90" s="38">
        <f t="shared" ca="1" si="5"/>
        <v>116053.3719999562</v>
      </c>
      <c r="M90" s="38">
        <f t="shared" ca="1" si="6"/>
        <v>115735.09049995802</v>
      </c>
      <c r="N90" s="39">
        <f t="shared" ca="1" si="7"/>
        <v>82.750589707499614</v>
      </c>
      <c r="P90" s="46">
        <v>3401</v>
      </c>
      <c r="Q90" s="46">
        <v>26261.1499999728</v>
      </c>
    </row>
    <row r="91" spans="8:17" x14ac:dyDescent="0.3">
      <c r="H91" s="45">
        <v>1</v>
      </c>
      <c r="I91" s="46" t="s">
        <v>178</v>
      </c>
      <c r="J91" s="25">
        <v>1977</v>
      </c>
      <c r="K91" s="46">
        <v>3635.65</v>
      </c>
      <c r="L91" s="38">
        <f t="shared" ca="1" si="5"/>
        <v>115416.80899995985</v>
      </c>
      <c r="M91" s="38">
        <f t="shared" ca="1" si="6"/>
        <v>115104.59009996441</v>
      </c>
      <c r="N91" s="39">
        <f t="shared" ca="1" si="7"/>
        <v>61.197273736502993</v>
      </c>
      <c r="P91" s="46">
        <v>3401.5</v>
      </c>
      <c r="Q91" s="46">
        <v>26360.719999978199</v>
      </c>
    </row>
    <row r="92" spans="8:17" x14ac:dyDescent="0.3">
      <c r="H92" s="45">
        <v>1</v>
      </c>
      <c r="I92" s="46" t="s">
        <v>179</v>
      </c>
      <c r="J92" s="25">
        <v>1977</v>
      </c>
      <c r="K92" s="46">
        <v>3634.62</v>
      </c>
      <c r="L92" s="38">
        <f t="shared" ca="1" si="5"/>
        <v>114792.37119996897</v>
      </c>
      <c r="M92" s="38">
        <f t="shared" ca="1" si="6"/>
        <v>113407.09159996151</v>
      </c>
      <c r="N92" s="39">
        <f t="shared" ca="1" si="7"/>
        <v>55.758486703334405</v>
      </c>
      <c r="P92" s="46">
        <v>3402</v>
      </c>
      <c r="Q92" s="46">
        <v>26460.3000000912</v>
      </c>
    </row>
    <row r="93" spans="8:17" x14ac:dyDescent="0.3">
      <c r="H93" s="45">
        <v>1</v>
      </c>
      <c r="I93" s="46" t="s">
        <v>180</v>
      </c>
      <c r="J93" s="25">
        <v>1977</v>
      </c>
      <c r="K93" s="46">
        <v>3630.05</v>
      </c>
      <c r="L93" s="38">
        <f t="shared" ca="1" si="5"/>
        <v>112021.81199995405</v>
      </c>
      <c r="M93" s="38">
        <f t="shared" ca="1" si="6"/>
        <v>110497.09340000164</v>
      </c>
      <c r="N93" s="39">
        <f t="shared" ca="1" si="7"/>
        <v>42.265138225515763</v>
      </c>
      <c r="P93" s="46">
        <v>3402.5</v>
      </c>
      <c r="Q93" s="46">
        <v>26559.870000096598</v>
      </c>
    </row>
    <row r="94" spans="8:17" x14ac:dyDescent="0.3">
      <c r="H94" s="45">
        <v>1</v>
      </c>
      <c r="I94" s="46" t="s">
        <v>170</v>
      </c>
      <c r="J94" s="25">
        <v>1978</v>
      </c>
      <c r="K94" s="46">
        <v>3625.02</v>
      </c>
      <c r="L94" s="38">
        <f t="shared" ca="1" si="5"/>
        <v>108972.37480004923</v>
      </c>
      <c r="M94" s="38">
        <f t="shared" ca="1" si="6"/>
        <v>108272.15470001916</v>
      </c>
      <c r="N94" s="39">
        <f t="shared" ca="1" si="7"/>
        <v>18.767173481343331</v>
      </c>
      <c r="P94" s="46">
        <v>3403</v>
      </c>
      <c r="Q94" s="46">
        <v>26659.4499999625</v>
      </c>
    </row>
    <row r="95" spans="8:17" x14ac:dyDescent="0.3">
      <c r="H95" s="45">
        <v>1</v>
      </c>
      <c r="I95" s="46" t="s">
        <v>171</v>
      </c>
      <c r="J95" s="25">
        <v>1978</v>
      </c>
      <c r="K95" s="46">
        <v>3622.71</v>
      </c>
      <c r="L95" s="38">
        <f t="shared" ca="1" si="5"/>
        <v>107571.93459998909</v>
      </c>
      <c r="M95" s="38">
        <f t="shared" ca="1" si="6"/>
        <v>107565.87199998577</v>
      </c>
      <c r="N95" s="39">
        <f t="shared" ca="1" si="7"/>
        <v>19.003304053337633</v>
      </c>
      <c r="P95" s="46">
        <v>3403.5</v>
      </c>
      <c r="Q95" s="46">
        <v>26759.019999967801</v>
      </c>
    </row>
    <row r="96" spans="8:17" x14ac:dyDescent="0.3">
      <c r="H96" s="45">
        <v>1</v>
      </c>
      <c r="I96" s="46" t="s">
        <v>172</v>
      </c>
      <c r="J96" s="25">
        <v>1978</v>
      </c>
      <c r="K96" s="46">
        <v>3622.69</v>
      </c>
      <c r="L96" s="38">
        <f t="shared" ca="1" si="5"/>
        <v>107559.80939998245</v>
      </c>
      <c r="M96" s="38">
        <f t="shared" ca="1" si="6"/>
        <v>108820.81020000693</v>
      </c>
      <c r="N96" s="39">
        <f t="shared" ca="1" si="7"/>
        <v>29.562986771012476</v>
      </c>
      <c r="P96" s="46">
        <v>3404</v>
      </c>
      <c r="Q96" s="46">
        <v>26858.6000000809</v>
      </c>
    </row>
    <row r="97" spans="8:17" x14ac:dyDescent="0.3">
      <c r="H97" s="45">
        <v>1</v>
      </c>
      <c r="I97" s="46" t="s">
        <v>173</v>
      </c>
      <c r="J97" s="25">
        <v>1978</v>
      </c>
      <c r="K97" s="46">
        <v>3626.85</v>
      </c>
      <c r="L97" s="38">
        <f t="shared" ca="1" si="5"/>
        <v>110081.81100003142</v>
      </c>
      <c r="M97" s="38">
        <f t="shared" ca="1" si="6"/>
        <v>112740.21609999053</v>
      </c>
      <c r="N97" s="39">
        <f t="shared" ca="1" si="7"/>
        <v>42.277581037511553</v>
      </c>
      <c r="P97" s="46">
        <v>3404.5</v>
      </c>
      <c r="Q97" s="46">
        <v>26958.1700000862</v>
      </c>
    </row>
    <row r="98" spans="8:17" x14ac:dyDescent="0.3">
      <c r="H98" s="45">
        <v>1</v>
      </c>
      <c r="I98" s="46" t="s">
        <v>164</v>
      </c>
      <c r="J98" s="25">
        <v>1978</v>
      </c>
      <c r="K98" s="46">
        <v>3635.62</v>
      </c>
      <c r="L98" s="38">
        <f t="shared" ca="1" si="5"/>
        <v>115398.62119994964</v>
      </c>
      <c r="M98" s="38">
        <f t="shared" ca="1" si="6"/>
        <v>119825.16509998403</v>
      </c>
      <c r="N98" s="39">
        <f t="shared" ca="1" si="7"/>
        <v>52.723072644011786</v>
      </c>
      <c r="P98" s="46">
        <v>3405</v>
      </c>
      <c r="Q98" s="46">
        <v>27057.749999952099</v>
      </c>
    </row>
    <row r="99" spans="8:17" x14ac:dyDescent="0.3">
      <c r="H99" s="45">
        <v>1</v>
      </c>
      <c r="I99" s="46" t="s">
        <v>174</v>
      </c>
      <c r="J99" s="25">
        <v>1978</v>
      </c>
      <c r="K99" s="46">
        <v>3649.65</v>
      </c>
      <c r="L99" s="38">
        <f t="shared" ca="1" si="5"/>
        <v>124251.70900001843</v>
      </c>
      <c r="M99" s="38">
        <f t="shared" ca="1" si="6"/>
        <v>125099.47929999954</v>
      </c>
      <c r="N99" s="39">
        <f t="shared" ca="1" si="7"/>
        <v>78.812671959027867</v>
      </c>
      <c r="P99" s="46">
        <v>3405.5</v>
      </c>
      <c r="Q99" s="46">
        <v>27157.319999957501</v>
      </c>
    </row>
    <row r="100" spans="8:17" x14ac:dyDescent="0.3">
      <c r="H100" s="45">
        <v>1</v>
      </c>
      <c r="I100" s="46" t="s">
        <v>175</v>
      </c>
      <c r="J100" s="25">
        <v>1978</v>
      </c>
      <c r="K100" s="46">
        <v>3652.29</v>
      </c>
      <c r="L100" s="38">
        <f t="shared" ca="1" si="5"/>
        <v>125947.24959998066</v>
      </c>
      <c r="M100" s="38">
        <f t="shared" ca="1" si="6"/>
        <v>123863.14880002011</v>
      </c>
      <c r="N100" s="39">
        <f t="shared" ca="1" si="7"/>
        <v>95.168185994716126</v>
      </c>
      <c r="P100" s="46">
        <v>3406</v>
      </c>
      <c r="Q100" s="46">
        <v>27256.900000070498</v>
      </c>
    </row>
    <row r="101" spans="8:17" x14ac:dyDescent="0.3">
      <c r="H101" s="45">
        <v>1</v>
      </c>
      <c r="I101" s="46" t="s">
        <v>176</v>
      </c>
      <c r="J101" s="25">
        <v>1978</v>
      </c>
      <c r="K101" s="46">
        <v>3645.8</v>
      </c>
      <c r="L101" s="38">
        <f t="shared" ca="1" si="5"/>
        <v>121779.04800005956</v>
      </c>
      <c r="M101" s="38">
        <f t="shared" ca="1" si="6"/>
        <v>119971.11440001335</v>
      </c>
      <c r="N101" s="39">
        <f t="shared" ca="1" si="7"/>
        <v>91.777902516043085</v>
      </c>
      <c r="P101" s="46">
        <v>3406.5</v>
      </c>
      <c r="Q101" s="46">
        <v>27356.470000075798</v>
      </c>
    </row>
    <row r="102" spans="8:17" x14ac:dyDescent="0.3">
      <c r="H102" s="45">
        <v>1</v>
      </c>
      <c r="I102" s="46" t="s">
        <v>177</v>
      </c>
      <c r="J102" s="25">
        <v>1978</v>
      </c>
      <c r="K102" s="46">
        <v>3640.17</v>
      </c>
      <c r="L102" s="38">
        <f t="shared" ca="1" si="5"/>
        <v>118163.18079996714</v>
      </c>
      <c r="M102" s="38">
        <f t="shared" ca="1" si="6"/>
        <v>117284.08900002891</v>
      </c>
      <c r="N102" s="39">
        <f t="shared" ca="1" si="7"/>
        <v>83.858123635050688</v>
      </c>
      <c r="P102" s="46">
        <v>3407</v>
      </c>
      <c r="Q102" s="46">
        <v>27456.049999941799</v>
      </c>
    </row>
    <row r="103" spans="8:17" x14ac:dyDescent="0.3">
      <c r="H103" s="45">
        <v>1</v>
      </c>
      <c r="I103" s="46" t="s">
        <v>178</v>
      </c>
      <c r="J103" s="25">
        <v>1978</v>
      </c>
      <c r="K103" s="46">
        <v>3637.28</v>
      </c>
      <c r="L103" s="38">
        <f t="shared" ca="1" si="5"/>
        <v>116404.99720009067</v>
      </c>
      <c r="M103" s="38">
        <f t="shared" ca="1" si="6"/>
        <v>116041.24820006895</v>
      </c>
      <c r="N103" s="39">
        <f t="shared" ca="1" si="7"/>
        <v>61.695263626392077</v>
      </c>
      <c r="P103" s="46">
        <v>3407.5</v>
      </c>
      <c r="Q103" s="46">
        <v>27555.619999947099</v>
      </c>
    </row>
    <row r="104" spans="8:17" x14ac:dyDescent="0.3">
      <c r="H104" s="45">
        <v>1</v>
      </c>
      <c r="I104" s="46" t="s">
        <v>179</v>
      </c>
      <c r="J104" s="25">
        <v>1978</v>
      </c>
      <c r="K104" s="46">
        <v>3636.08</v>
      </c>
      <c r="L104" s="38">
        <f t="shared" ca="1" si="5"/>
        <v>115677.49920004723</v>
      </c>
      <c r="M104" s="38">
        <f t="shared" ca="1" si="6"/>
        <v>114692.34249998163</v>
      </c>
      <c r="N104" s="39">
        <f t="shared" ca="1" si="7"/>
        <v>56.39040172917786</v>
      </c>
      <c r="P104" s="46">
        <v>3408</v>
      </c>
      <c r="Q104" s="46">
        <v>27655.2000000601</v>
      </c>
    </row>
    <row r="105" spans="8:17" x14ac:dyDescent="0.3">
      <c r="H105" s="45">
        <v>1</v>
      </c>
      <c r="I105" s="46" t="s">
        <v>180</v>
      </c>
      <c r="J105" s="25">
        <v>1978</v>
      </c>
      <c r="K105" s="46">
        <v>3632.83</v>
      </c>
      <c r="L105" s="38">
        <f t="shared" ca="1" si="5"/>
        <v>113707.18579991604</v>
      </c>
      <c r="M105" s="38">
        <f t="shared" ca="1" si="6"/>
        <v>112497.71709995472</v>
      </c>
      <c r="N105" s="39">
        <f t="shared" ca="1" si="7"/>
        <v>43.030376790748093</v>
      </c>
      <c r="P105" s="46">
        <v>3408.5</v>
      </c>
      <c r="Q105" s="46">
        <v>27754.770000065499</v>
      </c>
    </row>
    <row r="106" spans="8:17" x14ac:dyDescent="0.3">
      <c r="H106" s="45">
        <v>1</v>
      </c>
      <c r="I106" s="46" t="s">
        <v>170</v>
      </c>
      <c r="J106" s="25">
        <v>1979</v>
      </c>
      <c r="K106" s="46">
        <v>3628.84</v>
      </c>
      <c r="L106" s="38">
        <f t="shared" ca="1" si="5"/>
        <v>111288.2483999934</v>
      </c>
      <c r="M106" s="38">
        <f t="shared" ca="1" si="6"/>
        <v>111030.59289999143</v>
      </c>
      <c r="N106" s="39">
        <f t="shared" ca="1" si="7"/>
        <v>19.245302769338696</v>
      </c>
      <c r="P106" s="46">
        <v>3409</v>
      </c>
      <c r="Q106" s="46">
        <v>27854.349999931401</v>
      </c>
    </row>
    <row r="107" spans="8:17" x14ac:dyDescent="0.3">
      <c r="H107" s="45">
        <v>1</v>
      </c>
      <c r="I107" s="46" t="s">
        <v>171</v>
      </c>
      <c r="J107" s="25">
        <v>1979</v>
      </c>
      <c r="K107" s="46">
        <v>3627.99</v>
      </c>
      <c r="L107" s="38">
        <f t="shared" ca="1" si="5"/>
        <v>110772.93739998946</v>
      </c>
      <c r="M107" s="38">
        <f t="shared" ca="1" si="6"/>
        <v>112906.93730003713</v>
      </c>
      <c r="N107" s="39">
        <f t="shared" ca="1" si="7"/>
        <v>19.946892256347045</v>
      </c>
      <c r="P107" s="46">
        <v>3409.5</v>
      </c>
      <c r="Q107" s="46">
        <v>27953.919999936701</v>
      </c>
    </row>
    <row r="108" spans="8:17" x14ac:dyDescent="0.3">
      <c r="H108" s="45">
        <v>1</v>
      </c>
      <c r="I108" s="46" t="s">
        <v>172</v>
      </c>
      <c r="J108" s="25">
        <v>1979</v>
      </c>
      <c r="K108" s="46">
        <v>3635.03</v>
      </c>
      <c r="L108" s="38">
        <f t="shared" ca="1" si="5"/>
        <v>115040.93720008479</v>
      </c>
      <c r="M108" s="38">
        <f t="shared" ca="1" si="6"/>
        <v>118564.13220005087</v>
      </c>
      <c r="N108" s="39">
        <f t="shared" ca="1" si="7"/>
        <v>32.209922581025353</v>
      </c>
      <c r="P108" s="46">
        <v>3410</v>
      </c>
      <c r="Q108" s="46">
        <v>28053.5000000498</v>
      </c>
    </row>
    <row r="109" spans="8:17" x14ac:dyDescent="0.3">
      <c r="H109" s="45">
        <v>1</v>
      </c>
      <c r="I109" s="46" t="s">
        <v>173</v>
      </c>
      <c r="J109" s="25">
        <v>1979</v>
      </c>
      <c r="K109" s="46">
        <v>3646.28</v>
      </c>
      <c r="L109" s="38">
        <f t="shared" ca="1" si="5"/>
        <v>122087.32720001694</v>
      </c>
      <c r="M109" s="38">
        <f t="shared" ca="1" si="6"/>
        <v>127879.47559997393</v>
      </c>
      <c r="N109" s="39">
        <f t="shared" ca="1" si="7"/>
        <v>47.95480335000736</v>
      </c>
      <c r="P109" s="46">
        <v>3410.5</v>
      </c>
      <c r="Q109" s="46">
        <v>28153.070000055101</v>
      </c>
    </row>
    <row r="110" spans="8:17" x14ac:dyDescent="0.3">
      <c r="H110" s="45">
        <v>1</v>
      </c>
      <c r="I110" s="46" t="s">
        <v>164</v>
      </c>
      <c r="J110" s="25">
        <v>1979</v>
      </c>
      <c r="K110" s="46">
        <v>3663.76</v>
      </c>
      <c r="L110" s="38">
        <f t="shared" ca="1" si="5"/>
        <v>133671.62399993092</v>
      </c>
      <c r="M110" s="38">
        <f t="shared" ca="1" si="6"/>
        <v>139810.67999999179</v>
      </c>
      <c r="N110" s="39">
        <f t="shared" ca="1" si="7"/>
        <v>61.51669920001833</v>
      </c>
      <c r="P110" s="46">
        <v>3411</v>
      </c>
      <c r="Q110" s="46">
        <v>28252.649999920999</v>
      </c>
    </row>
    <row r="111" spans="8:17" x14ac:dyDescent="0.3">
      <c r="H111" s="45">
        <v>1</v>
      </c>
      <c r="I111" s="46" t="s">
        <v>174</v>
      </c>
      <c r="J111" s="25">
        <v>1979</v>
      </c>
      <c r="K111" s="46">
        <v>3680.4</v>
      </c>
      <c r="L111" s="38">
        <f t="shared" ca="1" si="5"/>
        <v>145949.73600005265</v>
      </c>
      <c r="M111" s="38">
        <f t="shared" ca="1" si="6"/>
        <v>147433.16240001889</v>
      </c>
      <c r="N111" s="39">
        <f t="shared" ca="1" si="7"/>
        <v>92.882892312045072</v>
      </c>
      <c r="P111" s="46">
        <v>3411.5</v>
      </c>
      <c r="Q111" s="46">
        <v>28352.219999926401</v>
      </c>
    </row>
    <row r="112" spans="8:17" x14ac:dyDescent="0.3">
      <c r="H112" s="45">
        <v>1</v>
      </c>
      <c r="I112" s="46" t="s">
        <v>175</v>
      </c>
      <c r="J112" s="25">
        <v>1979</v>
      </c>
      <c r="K112" s="46">
        <v>3684.32</v>
      </c>
      <c r="L112" s="38">
        <f t="shared" ca="1" si="5"/>
        <v>148916.58879998513</v>
      </c>
      <c r="M112" s="38">
        <f t="shared" ca="1" si="6"/>
        <v>147580.74910003971</v>
      </c>
      <c r="N112" s="39">
        <f t="shared" ca="1" si="7"/>
        <v>113.39120889190437</v>
      </c>
      <c r="P112" s="46">
        <v>3412</v>
      </c>
      <c r="Q112" s="46">
        <v>28451.800000039399</v>
      </c>
    </row>
    <row r="113" spans="8:17" x14ac:dyDescent="0.3">
      <c r="H113" s="45">
        <v>1</v>
      </c>
      <c r="I113" s="46" t="s">
        <v>176</v>
      </c>
      <c r="J113" s="25">
        <v>1979</v>
      </c>
      <c r="K113" s="46">
        <v>3680.79</v>
      </c>
      <c r="L113" s="38">
        <f t="shared" ca="1" si="5"/>
        <v>146244.9094000943</v>
      </c>
      <c r="M113" s="38">
        <f t="shared" ca="1" si="6"/>
        <v>145245.42470008088</v>
      </c>
      <c r="N113" s="39">
        <f t="shared" ca="1" si="7"/>
        <v>111.11274989560168</v>
      </c>
      <c r="P113" s="46">
        <v>3412.5</v>
      </c>
      <c r="Q113" s="46">
        <v>28551.370000044801</v>
      </c>
    </row>
    <row r="114" spans="8:17" x14ac:dyDescent="0.3">
      <c r="H114" s="45">
        <v>1</v>
      </c>
      <c r="I114" s="46" t="s">
        <v>177</v>
      </c>
      <c r="J114" s="25">
        <v>1979</v>
      </c>
      <c r="K114" s="46">
        <v>3678.1</v>
      </c>
      <c r="L114" s="38">
        <f t="shared" ca="1" si="5"/>
        <v>144245.94000006747</v>
      </c>
      <c r="M114" s="38">
        <f t="shared" ca="1" si="6"/>
        <v>143519.60100006289</v>
      </c>
      <c r="N114" s="39">
        <f t="shared" ca="1" si="7"/>
        <v>102.61651471508171</v>
      </c>
      <c r="P114" s="46">
        <v>3413</v>
      </c>
      <c r="Q114" s="46">
        <v>28650.949999910699</v>
      </c>
    </row>
    <row r="115" spans="8:17" x14ac:dyDescent="0.3">
      <c r="H115" s="45">
        <v>1</v>
      </c>
      <c r="I115" s="46" t="s">
        <v>178</v>
      </c>
      <c r="J115" s="25">
        <v>1979</v>
      </c>
      <c r="K115" s="46">
        <v>3676.13</v>
      </c>
      <c r="L115" s="38">
        <f t="shared" ca="1" si="5"/>
        <v>142793.26200005831</v>
      </c>
      <c r="M115" s="38">
        <f t="shared" ca="1" si="6"/>
        <v>141823.58100001817</v>
      </c>
      <c r="N115" s="39">
        <f t="shared" ca="1" si="7"/>
        <v>75.402870565036665</v>
      </c>
      <c r="P115" s="46">
        <v>3413.5</v>
      </c>
      <c r="Q115" s="46">
        <v>28750.519999916</v>
      </c>
    </row>
    <row r="116" spans="8:17" x14ac:dyDescent="0.3">
      <c r="H116" s="45">
        <v>1</v>
      </c>
      <c r="I116" s="46" t="s">
        <v>179</v>
      </c>
      <c r="J116" s="25">
        <v>1979</v>
      </c>
      <c r="K116" s="46">
        <v>3673.5</v>
      </c>
      <c r="L116" s="38">
        <f t="shared" ca="1" si="5"/>
        <v>140853.89999997802</v>
      </c>
      <c r="M116" s="38">
        <f t="shared" ca="1" si="6"/>
        <v>140551.56599996542</v>
      </c>
      <c r="N116" s="39">
        <f t="shared" ca="1" si="7"/>
        <v>69.104519950007784</v>
      </c>
      <c r="P116" s="46">
        <v>3414</v>
      </c>
      <c r="Q116" s="46">
        <v>28850.100000029099</v>
      </c>
    </row>
    <row r="117" spans="8:17" x14ac:dyDescent="0.3">
      <c r="H117" s="45">
        <v>1</v>
      </c>
      <c r="I117" s="46" t="s">
        <v>180</v>
      </c>
      <c r="J117" s="25">
        <v>1979</v>
      </c>
      <c r="K117" s="46">
        <v>3672.68</v>
      </c>
      <c r="L117" s="38">
        <f t="shared" ca="1" si="5"/>
        <v>140249.23199995281</v>
      </c>
      <c r="M117" s="38">
        <f t="shared" ca="1" si="6"/>
        <v>140378.27699995833</v>
      </c>
      <c r="N117" s="39">
        <f t="shared" ca="1" si="7"/>
        <v>53.694690952503286</v>
      </c>
      <c r="P117" s="46">
        <v>3414.5</v>
      </c>
      <c r="Q117" s="46">
        <v>28949.670000034399</v>
      </c>
    </row>
    <row r="118" spans="8:17" x14ac:dyDescent="0.3">
      <c r="H118" s="45">
        <v>1</v>
      </c>
      <c r="I118" s="46" t="s">
        <v>170</v>
      </c>
      <c r="J118" s="25">
        <v>1980</v>
      </c>
      <c r="K118" s="46">
        <v>3673.03</v>
      </c>
      <c r="L118" s="38">
        <f t="shared" ca="1" si="5"/>
        <v>140507.32199996384</v>
      </c>
      <c r="M118" s="38">
        <f t="shared" ca="1" si="6"/>
        <v>140960.8229999824</v>
      </c>
      <c r="N118" s="39">
        <f t="shared" ca="1" si="7"/>
        <v>24.433209320005645</v>
      </c>
      <c r="P118" s="46">
        <v>3415</v>
      </c>
      <c r="Q118" s="46">
        <v>29049.249999900301</v>
      </c>
    </row>
    <row r="119" spans="8:17" x14ac:dyDescent="0.3">
      <c r="H119" s="45">
        <v>1</v>
      </c>
      <c r="I119" s="46" t="s">
        <v>171</v>
      </c>
      <c r="J119" s="25">
        <v>1980</v>
      </c>
      <c r="K119" s="46">
        <v>3674.26</v>
      </c>
      <c r="L119" s="38">
        <f t="shared" ca="1" si="5"/>
        <v>141414.32400000095</v>
      </c>
      <c r="M119" s="38">
        <f t="shared" ca="1" si="6"/>
        <v>141886.2600000205</v>
      </c>
      <c r="N119" s="39">
        <f t="shared" ca="1" si="7"/>
        <v>25.066572600012609</v>
      </c>
      <c r="P119" s="46">
        <v>3415.5</v>
      </c>
      <c r="Q119" s="46">
        <v>29148.8199999057</v>
      </c>
    </row>
    <row r="120" spans="8:17" x14ac:dyDescent="0.3">
      <c r="H120" s="45">
        <v>1</v>
      </c>
      <c r="I120" s="46" t="s">
        <v>172</v>
      </c>
      <c r="J120" s="25">
        <v>1980</v>
      </c>
      <c r="K120" s="46">
        <v>3675.54</v>
      </c>
      <c r="L120" s="38">
        <f t="shared" ca="1" si="5"/>
        <v>142358.19600004004</v>
      </c>
      <c r="M120" s="38">
        <f t="shared" ca="1" si="6"/>
        <v>143132.46600007173</v>
      </c>
      <c r="N120" s="39">
        <f t="shared" ca="1" si="7"/>
        <v>38.884319930033413</v>
      </c>
      <c r="P120" s="46">
        <v>3416</v>
      </c>
      <c r="Q120" s="46">
        <v>29248.400000018701</v>
      </c>
    </row>
    <row r="121" spans="8:17" x14ac:dyDescent="0.3">
      <c r="H121" s="45">
        <v>1</v>
      </c>
      <c r="I121" s="46" t="s">
        <v>173</v>
      </c>
      <c r="J121" s="25">
        <v>1980</v>
      </c>
      <c r="K121" s="46">
        <v>3677.64</v>
      </c>
      <c r="L121" s="38">
        <f t="shared" ca="1" si="5"/>
        <v>143906.73600010341</v>
      </c>
      <c r="M121" s="38">
        <f t="shared" ca="1" si="6"/>
        <v>149212.00760006951</v>
      </c>
      <c r="N121" s="39">
        <f t="shared" ca="1" si="7"/>
        <v>55.954502850046062</v>
      </c>
      <c r="P121" s="46">
        <v>3416.5</v>
      </c>
      <c r="Q121" s="46">
        <v>29347.970000024001</v>
      </c>
    </row>
    <row r="122" spans="8:17" x14ac:dyDescent="0.3">
      <c r="H122" s="45">
        <v>1</v>
      </c>
      <c r="I122" s="46" t="s">
        <v>164</v>
      </c>
      <c r="J122" s="25">
        <v>1980</v>
      </c>
      <c r="K122" s="46">
        <v>3691.72</v>
      </c>
      <c r="L122" s="38">
        <f t="shared" ca="1" si="5"/>
        <v>154517.27920003561</v>
      </c>
      <c r="M122" s="38">
        <f t="shared" ca="1" si="6"/>
        <v>157854.19960003626</v>
      </c>
      <c r="N122" s="39">
        <f t="shared" ca="1" si="7"/>
        <v>69.455847824040731</v>
      </c>
      <c r="P122" s="46">
        <v>3417</v>
      </c>
      <c r="Q122" s="46">
        <v>29447.549999890001</v>
      </c>
    </row>
    <row r="123" spans="8:17" x14ac:dyDescent="0.3">
      <c r="H123" s="45">
        <v>1</v>
      </c>
      <c r="I123" s="46" t="s">
        <v>174</v>
      </c>
      <c r="J123" s="25">
        <v>1980</v>
      </c>
      <c r="K123" s="46">
        <v>3700.5</v>
      </c>
      <c r="L123" s="38">
        <f t="shared" ca="1" si="5"/>
        <v>161191.1200000369</v>
      </c>
      <c r="M123" s="38">
        <f t="shared" ca="1" si="6"/>
        <v>159625.22799998405</v>
      </c>
      <c r="N123" s="39">
        <f t="shared" ca="1" si="7"/>
        <v>100.56389364002588</v>
      </c>
      <c r="P123" s="46">
        <v>3417.5</v>
      </c>
      <c r="Q123" s="46">
        <v>29547.119999895302</v>
      </c>
    </row>
    <row r="124" spans="8:17" x14ac:dyDescent="0.3">
      <c r="H124" s="45">
        <v>1</v>
      </c>
      <c r="I124" s="46" t="s">
        <v>175</v>
      </c>
      <c r="J124" s="25">
        <v>1980</v>
      </c>
      <c r="K124" s="46">
        <v>3696.4</v>
      </c>
      <c r="L124" s="38">
        <f t="shared" ca="1" si="5"/>
        <v>158059.33599993121</v>
      </c>
      <c r="M124" s="38">
        <f t="shared" ca="1" si="6"/>
        <v>155819.05960001284</v>
      </c>
      <c r="N124" s="39">
        <f t="shared" ca="1" si="7"/>
        <v>119.72097745938599</v>
      </c>
      <c r="P124" s="46">
        <v>3418</v>
      </c>
      <c r="Q124" s="46">
        <v>29646.700000008299</v>
      </c>
    </row>
    <row r="125" spans="8:17" x14ac:dyDescent="0.3">
      <c r="H125" s="45">
        <v>1</v>
      </c>
      <c r="I125" s="46" t="s">
        <v>176</v>
      </c>
      <c r="J125" s="25">
        <v>1980</v>
      </c>
      <c r="K125" s="46">
        <v>3690.48</v>
      </c>
      <c r="L125" s="38">
        <f t="shared" ca="1" si="5"/>
        <v>153578.78320009448</v>
      </c>
      <c r="M125" s="38">
        <f t="shared" ca="1" si="6"/>
        <v>152557.03700008802</v>
      </c>
      <c r="N125" s="39">
        <f t="shared" ca="1" si="7"/>
        <v>116.70613330510913</v>
      </c>
      <c r="P125" s="46">
        <v>3418.5</v>
      </c>
      <c r="Q125" s="46">
        <v>29746.270000013701</v>
      </c>
    </row>
    <row r="126" spans="8:17" x14ac:dyDescent="0.3">
      <c r="H126" s="45">
        <v>1</v>
      </c>
      <c r="I126" s="46" t="s">
        <v>177</v>
      </c>
      <c r="J126" s="25">
        <v>1980</v>
      </c>
      <c r="K126" s="46">
        <v>3687.78</v>
      </c>
      <c r="L126" s="38">
        <f t="shared" ca="1" si="5"/>
        <v>151535.29080008157</v>
      </c>
      <c r="M126" s="38">
        <f t="shared" ca="1" si="6"/>
        <v>150661.12780002784</v>
      </c>
      <c r="N126" s="39">
        <f t="shared" ca="1" si="7"/>
        <v>107.72270637705847</v>
      </c>
      <c r="P126" s="46">
        <v>3419</v>
      </c>
      <c r="Q126" s="46">
        <v>29845.8499998796</v>
      </c>
    </row>
    <row r="127" spans="8:17" x14ac:dyDescent="0.3">
      <c r="H127" s="45">
        <v>1</v>
      </c>
      <c r="I127" s="46" t="s">
        <v>178</v>
      </c>
      <c r="J127" s="25">
        <v>1980</v>
      </c>
      <c r="K127" s="46">
        <v>3685.47</v>
      </c>
      <c r="L127" s="38">
        <f t="shared" ca="1" si="5"/>
        <v>149786.96479997411</v>
      </c>
      <c r="M127" s="38">
        <f t="shared" ca="1" si="6"/>
        <v>148780.35569996201</v>
      </c>
      <c r="N127" s="39">
        <f t="shared" ca="1" si="7"/>
        <v>79.101555780508122</v>
      </c>
      <c r="P127" s="46">
        <v>3419.5</v>
      </c>
      <c r="Q127" s="46">
        <v>29945.419999885002</v>
      </c>
    </row>
    <row r="128" spans="8:17" x14ac:dyDescent="0.3">
      <c r="H128" s="45">
        <v>1</v>
      </c>
      <c r="I128" s="46" t="s">
        <v>179</v>
      </c>
      <c r="J128" s="25">
        <v>1980</v>
      </c>
      <c r="K128" s="46">
        <v>3682.81</v>
      </c>
      <c r="L128" s="38">
        <f t="shared" ca="1" si="5"/>
        <v>147773.7465999499</v>
      </c>
      <c r="M128" s="38">
        <f t="shared" ca="1" si="6"/>
        <v>147194.75590000092</v>
      </c>
      <c r="N128" s="39">
        <f t="shared" ca="1" si="7"/>
        <v>72.37075498419307</v>
      </c>
      <c r="P128" s="46">
        <v>3420</v>
      </c>
      <c r="Q128" s="46">
        <v>30044.999999997999</v>
      </c>
    </row>
    <row r="129" spans="8:17" x14ac:dyDescent="0.3">
      <c r="H129" s="45">
        <v>1</v>
      </c>
      <c r="I129" s="46" t="s">
        <v>180</v>
      </c>
      <c r="J129" s="25">
        <v>1980</v>
      </c>
      <c r="K129" s="46">
        <v>3681.28</v>
      </c>
      <c r="L129" s="38">
        <f t="shared" ca="1" si="5"/>
        <v>146615.76520005194</v>
      </c>
      <c r="M129" s="38">
        <f t="shared" ca="1" si="6"/>
        <v>145972.84159998293</v>
      </c>
      <c r="N129" s="39">
        <f t="shared" ca="1" si="7"/>
        <v>55.834611912013472</v>
      </c>
      <c r="P129" s="46">
        <v>3420.5</v>
      </c>
      <c r="Q129" s="46">
        <v>30161.350000060698</v>
      </c>
    </row>
    <row r="130" spans="8:17" x14ac:dyDescent="0.3">
      <c r="H130" s="45">
        <v>1</v>
      </c>
      <c r="I130" s="46" t="s">
        <v>170</v>
      </c>
      <c r="J130" s="25">
        <v>1981</v>
      </c>
      <c r="K130" s="46">
        <v>3679.57</v>
      </c>
      <c r="L130" s="38">
        <f t="shared" ca="1" si="5"/>
        <v>145329.91799991392</v>
      </c>
      <c r="M130" s="38">
        <f t="shared" ca="1" si="6"/>
        <v>144784.2419999931</v>
      </c>
      <c r="N130" s="39">
        <f t="shared" ca="1" si="7"/>
        <v>25.095935280007737</v>
      </c>
      <c r="P130" s="46">
        <v>3421</v>
      </c>
      <c r="Q130" s="46">
        <v>30277.700000123401</v>
      </c>
    </row>
    <row r="131" spans="8:17" x14ac:dyDescent="0.3">
      <c r="H131" s="45">
        <v>1</v>
      </c>
      <c r="I131" s="46" t="s">
        <v>171</v>
      </c>
      <c r="J131" s="25">
        <v>1981</v>
      </c>
      <c r="K131" s="46">
        <v>3678.09</v>
      </c>
      <c r="L131" s="38">
        <f t="shared" ca="1" si="5"/>
        <v>144238.56600007229</v>
      </c>
      <c r="M131" s="38">
        <f t="shared" ca="1" si="6"/>
        <v>144113.20800008951</v>
      </c>
      <c r="N131" s="39">
        <f t="shared" ca="1" si="7"/>
        <v>25.46000008002494</v>
      </c>
      <c r="P131" s="46">
        <v>3421.5</v>
      </c>
      <c r="Q131" s="46">
        <v>30394.049999939001</v>
      </c>
    </row>
    <row r="132" spans="8:17" x14ac:dyDescent="0.3">
      <c r="H132" s="45">
        <v>1</v>
      </c>
      <c r="I132" s="46" t="s">
        <v>172</v>
      </c>
      <c r="J132" s="25">
        <v>1981</v>
      </c>
      <c r="K132" s="46">
        <v>3677.75</v>
      </c>
      <c r="L132" s="38">
        <f t="shared" ca="1" si="5"/>
        <v>143987.85000010673</v>
      </c>
      <c r="M132" s="38">
        <f t="shared" ca="1" si="6"/>
        <v>143803.50000009919</v>
      </c>
      <c r="N132" s="39">
        <f t="shared" ca="1" si="7"/>
        <v>39.066617500040941</v>
      </c>
      <c r="P132" s="46">
        <v>3422</v>
      </c>
      <c r="Q132" s="46">
        <v>30510.4000000017</v>
      </c>
    </row>
    <row r="133" spans="8:17" x14ac:dyDescent="0.3">
      <c r="H133" s="45">
        <v>1</v>
      </c>
      <c r="I133" s="46" t="s">
        <v>173</v>
      </c>
      <c r="J133" s="25">
        <v>1981</v>
      </c>
      <c r="K133" s="46">
        <v>3677.25</v>
      </c>
      <c r="L133" s="38">
        <f t="shared" ca="1" si="5"/>
        <v>143619.15000009164</v>
      </c>
      <c r="M133" s="38">
        <f t="shared" ca="1" si="6"/>
        <v>143807.18700009934</v>
      </c>
      <c r="N133" s="39">
        <f t="shared" ca="1" si="7"/>
        <v>53.927695125056523</v>
      </c>
      <c r="P133" s="46">
        <v>3422.5</v>
      </c>
      <c r="Q133" s="46">
        <v>30626.7500000644</v>
      </c>
    </row>
    <row r="134" spans="8:17" x14ac:dyDescent="0.3">
      <c r="H134" s="45">
        <v>1</v>
      </c>
      <c r="I134" s="46" t="s">
        <v>164</v>
      </c>
      <c r="J134" s="25">
        <v>1981</v>
      </c>
      <c r="K134" s="46">
        <v>3677.76</v>
      </c>
      <c r="L134" s="38">
        <f t="shared" ca="1" si="5"/>
        <v>143995.22400010703</v>
      </c>
      <c r="M134" s="38">
        <f t="shared" ca="1" si="6"/>
        <v>145051.94930009753</v>
      </c>
      <c r="N134" s="39">
        <f t="shared" ca="1" si="7"/>
        <v>63.822857692065682</v>
      </c>
      <c r="P134" s="46">
        <v>3423</v>
      </c>
      <c r="Q134" s="46">
        <v>30743.09999988</v>
      </c>
    </row>
    <row r="135" spans="8:17" x14ac:dyDescent="0.3">
      <c r="H135" s="45">
        <v>1</v>
      </c>
      <c r="I135" s="46" t="s">
        <v>174</v>
      </c>
      <c r="J135" s="25">
        <v>1981</v>
      </c>
      <c r="K135" s="46">
        <v>3680.61</v>
      </c>
      <c r="L135" s="38">
        <f t="shared" ca="1" si="5"/>
        <v>146108.67460008804</v>
      </c>
      <c r="M135" s="38">
        <f t="shared" ca="1" si="6"/>
        <v>145063.01030009799</v>
      </c>
      <c r="N135" s="39">
        <f t="shared" ca="1" si="7"/>
        <v>91.389696489094376</v>
      </c>
      <c r="P135" s="46">
        <v>3423.5</v>
      </c>
      <c r="Q135" s="46">
        <v>30859.449999942699</v>
      </c>
    </row>
    <row r="136" spans="8:17" x14ac:dyDescent="0.3">
      <c r="H136" s="45">
        <v>1</v>
      </c>
      <c r="I136" s="46" t="s">
        <v>175</v>
      </c>
      <c r="J136" s="25">
        <v>1981</v>
      </c>
      <c r="K136" s="46">
        <v>3677.79</v>
      </c>
      <c r="L136" s="38">
        <f t="shared" ca="1" si="5"/>
        <v>144017.34600010794</v>
      </c>
      <c r="M136" s="38">
        <f t="shared" ca="1" si="6"/>
        <v>142413.50100004207</v>
      </c>
      <c r="N136" s="39">
        <f t="shared" ca="1" si="7"/>
        <v>109.42103993507145</v>
      </c>
      <c r="P136" s="46">
        <v>3424</v>
      </c>
      <c r="Q136" s="46">
        <v>30975.800000005402</v>
      </c>
    </row>
    <row r="137" spans="8:17" x14ac:dyDescent="0.3">
      <c r="H137" s="45">
        <v>1</v>
      </c>
      <c r="I137" s="46" t="s">
        <v>176</v>
      </c>
      <c r="J137" s="25">
        <v>1981</v>
      </c>
      <c r="K137" s="46">
        <v>3673.44</v>
      </c>
      <c r="L137" s="38">
        <f t="shared" ca="1" si="5"/>
        <v>140809.65599997621</v>
      </c>
      <c r="M137" s="38">
        <f t="shared" ca="1" si="6"/>
        <v>140263.97999995411</v>
      </c>
      <c r="N137" s="39">
        <f t="shared" ca="1" si="7"/>
        <v>107.30194470000332</v>
      </c>
      <c r="P137" s="46">
        <v>3424.5</v>
      </c>
      <c r="Q137" s="46">
        <v>31092.150000068101</v>
      </c>
    </row>
    <row r="138" spans="8:17" x14ac:dyDescent="0.3">
      <c r="H138" s="45">
        <v>1</v>
      </c>
      <c r="I138" s="46" t="s">
        <v>177</v>
      </c>
      <c r="J138" s="25">
        <v>1981</v>
      </c>
      <c r="K138" s="46">
        <v>3671.96</v>
      </c>
      <c r="L138" s="38">
        <f t="shared" ref="L138:L201" ca="1" si="8">FORECAST(K138,OFFSET($Q$28:$Q$712,MATCH(K138,$P$28:$P$712,1)-1,0,2), OFFSET($P$28:$P$712,MATCH(K138,$P$28:$P$712,1)-1,0,2))</f>
        <v>139718.30399993202</v>
      </c>
      <c r="M138" s="38">
        <f t="shared" ca="1" si="6"/>
        <v>139710.92999993172</v>
      </c>
      <c r="N138" s="39">
        <f t="shared" ca="1" si="7"/>
        <v>99.893314949986944</v>
      </c>
      <c r="P138" s="46">
        <v>3425</v>
      </c>
      <c r="Q138" s="46">
        <v>31208.499999883701</v>
      </c>
    </row>
    <row r="139" spans="8:17" x14ac:dyDescent="0.3">
      <c r="H139" s="45">
        <v>1</v>
      </c>
      <c r="I139" s="46" t="s">
        <v>178</v>
      </c>
      <c r="J139" s="25">
        <v>1981</v>
      </c>
      <c r="K139" s="46">
        <v>3671.94</v>
      </c>
      <c r="L139" s="38">
        <f t="shared" ca="1" si="8"/>
        <v>139703.55599993141</v>
      </c>
      <c r="M139" s="38">
        <f t="shared" ref="M139:M202" ca="1" si="9">(L139+L140)/2</f>
        <v>139238.9939999124</v>
      </c>
      <c r="N139" s="39">
        <f t="shared" ref="N139:N202" ca="1" si="10">VLOOKUP(I139,$P$10:$Q$21,2,FALSE)*M139/1000</f>
        <v>74.028731809979931</v>
      </c>
      <c r="P139" s="46">
        <v>3425.5</v>
      </c>
      <c r="Q139" s="46">
        <v>31324.8499999464</v>
      </c>
    </row>
    <row r="140" spans="8:17" x14ac:dyDescent="0.3">
      <c r="H140" s="45">
        <v>1</v>
      </c>
      <c r="I140" s="46" t="s">
        <v>179</v>
      </c>
      <c r="J140" s="25">
        <v>1981</v>
      </c>
      <c r="K140" s="46">
        <v>3670.68</v>
      </c>
      <c r="L140" s="38">
        <f t="shared" ca="1" si="8"/>
        <v>138774.43199989339</v>
      </c>
      <c r="M140" s="38">
        <f t="shared" ca="1" si="9"/>
        <v>137590.90499996813</v>
      </c>
      <c r="N140" s="39">
        <f t="shared" ca="1" si="10"/>
        <v>67.648861625008593</v>
      </c>
      <c r="P140" s="46">
        <v>3426</v>
      </c>
      <c r="Q140" s="46">
        <v>31441.200000009099</v>
      </c>
    </row>
    <row r="141" spans="8:17" x14ac:dyDescent="0.3">
      <c r="H141" s="45">
        <v>1</v>
      </c>
      <c r="I141" s="46" t="s">
        <v>180</v>
      </c>
      <c r="J141" s="25">
        <v>1981</v>
      </c>
      <c r="K141" s="46">
        <v>3667.47</v>
      </c>
      <c r="L141" s="38">
        <f t="shared" ca="1" si="8"/>
        <v>136407.37800004287</v>
      </c>
      <c r="M141" s="38">
        <f t="shared" ca="1" si="9"/>
        <v>135035.81399998674</v>
      </c>
      <c r="N141" s="39">
        <f t="shared" ca="1" si="10"/>
        <v>51.651198855013426</v>
      </c>
      <c r="P141" s="46">
        <v>3426.5</v>
      </c>
      <c r="Q141" s="46">
        <v>31557.550000071798</v>
      </c>
    </row>
    <row r="142" spans="8:17" x14ac:dyDescent="0.3">
      <c r="H142" s="45">
        <v>1</v>
      </c>
      <c r="I142" s="46" t="s">
        <v>170</v>
      </c>
      <c r="J142" s="25">
        <v>1982</v>
      </c>
      <c r="K142" s="46">
        <v>3663.75</v>
      </c>
      <c r="L142" s="38">
        <f t="shared" ca="1" si="8"/>
        <v>133664.24999993062</v>
      </c>
      <c r="M142" s="38">
        <f t="shared" ca="1" si="9"/>
        <v>133295.54999991553</v>
      </c>
      <c r="N142" s="39">
        <f t="shared" ca="1" si="10"/>
        <v>23.104561999993582</v>
      </c>
      <c r="P142" s="46">
        <v>3427</v>
      </c>
      <c r="Q142" s="46">
        <v>31673.899999887399</v>
      </c>
    </row>
    <row r="143" spans="8:17" x14ac:dyDescent="0.3">
      <c r="H143" s="45">
        <v>1</v>
      </c>
      <c r="I143" s="46" t="s">
        <v>171</v>
      </c>
      <c r="J143" s="25">
        <v>1982</v>
      </c>
      <c r="K143" s="46">
        <v>3662.75</v>
      </c>
      <c r="L143" s="38">
        <f t="shared" ca="1" si="8"/>
        <v>132926.84999990044</v>
      </c>
      <c r="M143" s="38">
        <f t="shared" ca="1" si="9"/>
        <v>133372.9769999187</v>
      </c>
      <c r="N143" s="39">
        <f t="shared" ca="1" si="10"/>
        <v>23.562559269994082</v>
      </c>
      <c r="P143" s="46">
        <v>3427.5</v>
      </c>
      <c r="Q143" s="46">
        <v>31790.249999950101</v>
      </c>
    </row>
    <row r="144" spans="8:17" x14ac:dyDescent="0.3">
      <c r="H144" s="45">
        <v>1</v>
      </c>
      <c r="I144" s="46" t="s">
        <v>172</v>
      </c>
      <c r="J144" s="25">
        <v>1982</v>
      </c>
      <c r="K144" s="46">
        <v>3663.96</v>
      </c>
      <c r="L144" s="38">
        <f t="shared" ca="1" si="8"/>
        <v>133819.10399993695</v>
      </c>
      <c r="M144" s="38">
        <f t="shared" ca="1" si="9"/>
        <v>134420.08499996201</v>
      </c>
      <c r="N144" s="39">
        <f t="shared" ca="1" si="10"/>
        <v>36.517456425002763</v>
      </c>
      <c r="P144" s="46">
        <v>3428</v>
      </c>
      <c r="Q144" s="46">
        <v>31906.600000012801</v>
      </c>
    </row>
    <row r="145" spans="8:17" x14ac:dyDescent="0.3">
      <c r="H145" s="45">
        <v>1</v>
      </c>
      <c r="I145" s="46" t="s">
        <v>173</v>
      </c>
      <c r="J145" s="25">
        <v>1982</v>
      </c>
      <c r="K145" s="46">
        <v>3665.59</v>
      </c>
      <c r="L145" s="38">
        <f t="shared" ca="1" si="8"/>
        <v>135021.06599998707</v>
      </c>
      <c r="M145" s="38">
        <f t="shared" ca="1" si="9"/>
        <v>138339.36599999922</v>
      </c>
      <c r="N145" s="39">
        <f t="shared" ca="1" si="10"/>
        <v>51.877262250018248</v>
      </c>
      <c r="P145" s="46">
        <v>3428.5</v>
      </c>
      <c r="Q145" s="46">
        <v>32022.9500000755</v>
      </c>
    </row>
    <row r="146" spans="8:17" x14ac:dyDescent="0.3">
      <c r="H146" s="45">
        <v>1</v>
      </c>
      <c r="I146" s="46" t="s">
        <v>164</v>
      </c>
      <c r="J146" s="25">
        <v>1982</v>
      </c>
      <c r="K146" s="46">
        <v>3674.59</v>
      </c>
      <c r="L146" s="38">
        <f t="shared" ca="1" si="8"/>
        <v>141657.66600001138</v>
      </c>
      <c r="M146" s="38">
        <f t="shared" ca="1" si="9"/>
        <v>145514.18360003387</v>
      </c>
      <c r="N146" s="39">
        <f t="shared" ca="1" si="10"/>
        <v>64.026240784037739</v>
      </c>
      <c r="P146" s="46">
        <v>3429</v>
      </c>
      <c r="Q146" s="46">
        <v>32139.2999998911</v>
      </c>
    </row>
    <row r="147" spans="8:17" x14ac:dyDescent="0.3">
      <c r="H147" s="45">
        <v>1</v>
      </c>
      <c r="I147" s="46" t="s">
        <v>174</v>
      </c>
      <c r="J147" s="25">
        <v>1982</v>
      </c>
      <c r="K147" s="46">
        <v>3684.92</v>
      </c>
      <c r="L147" s="38">
        <f t="shared" ca="1" si="8"/>
        <v>149370.70120005636</v>
      </c>
      <c r="M147" s="38">
        <f t="shared" ca="1" si="9"/>
        <v>150290.27260004031</v>
      </c>
      <c r="N147" s="39">
        <f t="shared" ca="1" si="10"/>
        <v>94.68287173805922</v>
      </c>
      <c r="P147" s="46">
        <v>3429.5</v>
      </c>
      <c r="Q147" s="46">
        <v>32255.649999953901</v>
      </c>
    </row>
    <row r="148" spans="8:17" x14ac:dyDescent="0.3">
      <c r="H148" s="45">
        <v>1</v>
      </c>
      <c r="I148" s="46" t="s">
        <v>175</v>
      </c>
      <c r="J148" s="25">
        <v>1982</v>
      </c>
      <c r="K148" s="46">
        <v>3687.35</v>
      </c>
      <c r="L148" s="38">
        <f t="shared" ca="1" si="8"/>
        <v>151209.84400002426</v>
      </c>
      <c r="M148" s="38">
        <f t="shared" ca="1" si="9"/>
        <v>150941.16219996242</v>
      </c>
      <c r="N148" s="39">
        <f t="shared" ca="1" si="10"/>
        <v>115.97312629034592</v>
      </c>
      <c r="P148" s="46">
        <v>3430</v>
      </c>
      <c r="Q148" s="46">
        <v>32372.0000000166</v>
      </c>
    </row>
    <row r="149" spans="8:17" x14ac:dyDescent="0.3">
      <c r="H149" s="45">
        <v>1</v>
      </c>
      <c r="I149" s="46" t="s">
        <v>176</v>
      </c>
      <c r="J149" s="25">
        <v>1982</v>
      </c>
      <c r="K149" s="46">
        <v>3686.64</v>
      </c>
      <c r="L149" s="38">
        <f t="shared" ca="1" si="8"/>
        <v>150672.48039990058</v>
      </c>
      <c r="M149" s="38">
        <f t="shared" ca="1" si="9"/>
        <v>150910.88859994989</v>
      </c>
      <c r="N149" s="39">
        <f t="shared" ca="1" si="10"/>
        <v>115.44682977900302</v>
      </c>
      <c r="P149" s="46">
        <v>3430.5</v>
      </c>
      <c r="Q149" s="46">
        <v>32488.350000079299</v>
      </c>
    </row>
    <row r="150" spans="8:17" x14ac:dyDescent="0.3">
      <c r="H150" s="45">
        <v>1</v>
      </c>
      <c r="I150" s="46" t="s">
        <v>177</v>
      </c>
      <c r="J150" s="25">
        <v>1982</v>
      </c>
      <c r="K150" s="46">
        <v>3687.27</v>
      </c>
      <c r="L150" s="38">
        <f t="shared" ca="1" si="8"/>
        <v>151149.2967999992</v>
      </c>
      <c r="M150" s="38">
        <f t="shared" ca="1" si="9"/>
        <v>151293.09790003789</v>
      </c>
      <c r="N150" s="39">
        <f t="shared" ca="1" si="10"/>
        <v>108.17456499856583</v>
      </c>
      <c r="P150" s="46">
        <v>3431</v>
      </c>
      <c r="Q150" s="46">
        <v>32604.6999998949</v>
      </c>
    </row>
    <row r="151" spans="8:17" x14ac:dyDescent="0.3">
      <c r="H151" s="45">
        <v>1</v>
      </c>
      <c r="I151" s="46" t="s">
        <v>178</v>
      </c>
      <c r="J151" s="25">
        <v>1982</v>
      </c>
      <c r="K151" s="46">
        <v>3687.65</v>
      </c>
      <c r="L151" s="38">
        <f t="shared" ca="1" si="8"/>
        <v>151436.89900007658</v>
      </c>
      <c r="M151" s="38">
        <f t="shared" ca="1" si="9"/>
        <v>150910.88870000816</v>
      </c>
      <c r="N151" s="39">
        <f t="shared" ca="1" si="10"/>
        <v>80.234289158866389</v>
      </c>
      <c r="P151" s="46">
        <v>3431.5</v>
      </c>
      <c r="Q151" s="46">
        <v>32721.049999957599</v>
      </c>
    </row>
    <row r="152" spans="8:17" x14ac:dyDescent="0.3">
      <c r="H152" s="45">
        <v>1</v>
      </c>
      <c r="I152" s="46" t="s">
        <v>179</v>
      </c>
      <c r="J152" s="25">
        <v>1982</v>
      </c>
      <c r="K152" s="46">
        <v>3686.26</v>
      </c>
      <c r="L152" s="38">
        <f t="shared" ca="1" si="8"/>
        <v>150384.87839993974</v>
      </c>
      <c r="M152" s="38">
        <f t="shared" ca="1" si="9"/>
        <v>149809.67239999468</v>
      </c>
      <c r="N152" s="39">
        <f t="shared" ca="1" si="10"/>
        <v>73.656422263357129</v>
      </c>
      <c r="P152" s="46">
        <v>3432</v>
      </c>
      <c r="Q152" s="46">
        <v>32837.400000020301</v>
      </c>
    </row>
    <row r="153" spans="8:17" x14ac:dyDescent="0.3">
      <c r="H153" s="45">
        <v>1</v>
      </c>
      <c r="I153" s="46" t="s">
        <v>180</v>
      </c>
      <c r="J153" s="25">
        <v>1982</v>
      </c>
      <c r="K153" s="46">
        <v>3684.74</v>
      </c>
      <c r="L153" s="38">
        <f t="shared" ca="1" si="8"/>
        <v>149234.46640004963</v>
      </c>
      <c r="M153" s="38">
        <f t="shared" ca="1" si="9"/>
        <v>148697.10260005365</v>
      </c>
      <c r="N153" s="39">
        <f t="shared" ca="1" si="10"/>
        <v>56.876641744540898</v>
      </c>
      <c r="P153" s="46">
        <v>3432.5</v>
      </c>
      <c r="Q153" s="46">
        <v>32953.750000082997</v>
      </c>
    </row>
    <row r="154" spans="8:17" x14ac:dyDescent="0.3">
      <c r="H154" s="45">
        <v>1</v>
      </c>
      <c r="I154" s="46" t="s">
        <v>170</v>
      </c>
      <c r="J154" s="25">
        <v>1983</v>
      </c>
      <c r="K154" s="46">
        <v>3683.32</v>
      </c>
      <c r="L154" s="38">
        <f t="shared" ca="1" si="8"/>
        <v>148159.73880005768</v>
      </c>
      <c r="M154" s="38">
        <f t="shared" ca="1" si="9"/>
        <v>147709.414000032</v>
      </c>
      <c r="N154" s="39">
        <f t="shared" ca="1" si="10"/>
        <v>25.60296509334799</v>
      </c>
      <c r="P154" s="46">
        <v>3433</v>
      </c>
      <c r="Q154" s="46">
        <v>33070.099999898601</v>
      </c>
    </row>
    <row r="155" spans="8:17" x14ac:dyDescent="0.3">
      <c r="H155" s="45">
        <v>1</v>
      </c>
      <c r="I155" s="46" t="s">
        <v>171</v>
      </c>
      <c r="J155" s="25">
        <v>1983</v>
      </c>
      <c r="K155" s="46">
        <v>3682.13</v>
      </c>
      <c r="L155" s="38">
        <f t="shared" ca="1" si="8"/>
        <v>147259.08920000633</v>
      </c>
      <c r="M155" s="38">
        <f t="shared" ca="1" si="9"/>
        <v>148201.36620002612</v>
      </c>
      <c r="N155" s="39">
        <f t="shared" ca="1" si="10"/>
        <v>26.182241362014004</v>
      </c>
      <c r="P155" s="46">
        <v>3433.5</v>
      </c>
      <c r="Q155" s="46">
        <v>33186.449999961304</v>
      </c>
    </row>
    <row r="156" spans="8:17" x14ac:dyDescent="0.3">
      <c r="H156" s="45">
        <v>1</v>
      </c>
      <c r="I156" s="46" t="s">
        <v>172</v>
      </c>
      <c r="J156" s="25">
        <v>1983</v>
      </c>
      <c r="K156" s="46">
        <v>3684.62</v>
      </c>
      <c r="L156" s="38">
        <f t="shared" ca="1" si="8"/>
        <v>149143.64320004592</v>
      </c>
      <c r="M156" s="38">
        <f t="shared" ca="1" si="9"/>
        <v>149590.18560001301</v>
      </c>
      <c r="N156" s="39">
        <f t="shared" ca="1" si="10"/>
        <v>40.638667088018089</v>
      </c>
      <c r="P156" s="46">
        <v>3434</v>
      </c>
      <c r="Q156" s="46">
        <v>33302.800000023999</v>
      </c>
    </row>
    <row r="157" spans="8:17" x14ac:dyDescent="0.3">
      <c r="H157" s="45">
        <v>1</v>
      </c>
      <c r="I157" s="46" t="s">
        <v>173</v>
      </c>
      <c r="J157" s="25">
        <v>1983</v>
      </c>
      <c r="K157" s="46">
        <v>3685.8</v>
      </c>
      <c r="L157" s="38">
        <f t="shared" ca="1" si="8"/>
        <v>150036.7279999801</v>
      </c>
      <c r="M157" s="38">
        <f t="shared" ca="1" si="9"/>
        <v>153548.51260002004</v>
      </c>
      <c r="N157" s="39">
        <f t="shared" ca="1" si="10"/>
        <v>57.580692225028095</v>
      </c>
      <c r="P157" s="46">
        <v>3434.5</v>
      </c>
      <c r="Q157" s="46">
        <v>33419.150000086702</v>
      </c>
    </row>
    <row r="158" spans="8:17" x14ac:dyDescent="0.3">
      <c r="H158" s="45">
        <v>1</v>
      </c>
      <c r="I158" s="46" t="s">
        <v>164</v>
      </c>
      <c r="J158" s="25">
        <v>1983</v>
      </c>
      <c r="K158" s="46">
        <v>3695.08</v>
      </c>
      <c r="L158" s="38">
        <f t="shared" ca="1" si="8"/>
        <v>157060.29720005998</v>
      </c>
      <c r="M158" s="38">
        <f t="shared" ca="1" si="9"/>
        <v>161824.94920004066</v>
      </c>
      <c r="N158" s="39">
        <f t="shared" ca="1" si="10"/>
        <v>71.202977648043287</v>
      </c>
      <c r="P158" s="46">
        <v>3435</v>
      </c>
      <c r="Q158" s="46">
        <v>33535.499999902298</v>
      </c>
    </row>
    <row r="159" spans="8:17" x14ac:dyDescent="0.3">
      <c r="H159" s="45">
        <v>1</v>
      </c>
      <c r="I159" s="46" t="s">
        <v>174</v>
      </c>
      <c r="J159" s="25">
        <v>1983</v>
      </c>
      <c r="K159" s="46">
        <v>3707.13</v>
      </c>
      <c r="L159" s="38">
        <f t="shared" ca="1" si="8"/>
        <v>166589.60120002134</v>
      </c>
      <c r="M159" s="38">
        <f t="shared" ca="1" si="9"/>
        <v>166719.87959996681</v>
      </c>
      <c r="N159" s="39">
        <f t="shared" ca="1" si="10"/>
        <v>105.03352414801661</v>
      </c>
      <c r="P159" s="46">
        <v>3435.5</v>
      </c>
      <c r="Q159" s="46">
        <v>33651.849999965001</v>
      </c>
    </row>
    <row r="160" spans="8:17" x14ac:dyDescent="0.3">
      <c r="H160" s="45">
        <v>1</v>
      </c>
      <c r="I160" s="46" t="s">
        <v>175</v>
      </c>
      <c r="J160" s="25">
        <v>1983</v>
      </c>
      <c r="K160" s="46">
        <v>3707.45</v>
      </c>
      <c r="L160" s="38">
        <f t="shared" ca="1" si="8"/>
        <v>166850.15799991228</v>
      </c>
      <c r="M160" s="38">
        <f t="shared" ca="1" si="9"/>
        <v>165616.56939999829</v>
      </c>
      <c r="N160" s="39">
        <f t="shared" ca="1" si="10"/>
        <v>127.24873082237751</v>
      </c>
      <c r="P160" s="46">
        <v>3436</v>
      </c>
      <c r="Q160" s="46">
        <v>33768.200000027697</v>
      </c>
    </row>
    <row r="161" spans="8:17" x14ac:dyDescent="0.3">
      <c r="H161" s="45">
        <v>1</v>
      </c>
      <c r="I161" s="46" t="s">
        <v>176</v>
      </c>
      <c r="J161" s="25">
        <v>1983</v>
      </c>
      <c r="K161" s="46">
        <v>3704.42</v>
      </c>
      <c r="L161" s="38">
        <f t="shared" ca="1" si="8"/>
        <v>164382.9808000843</v>
      </c>
      <c r="M161" s="38">
        <f t="shared" ca="1" si="9"/>
        <v>162152.08520005574</v>
      </c>
      <c r="N161" s="39">
        <f t="shared" ca="1" si="10"/>
        <v>124.04634517808707</v>
      </c>
      <c r="P161" s="46">
        <v>3436.5</v>
      </c>
      <c r="Q161" s="46">
        <v>33884.550000090399</v>
      </c>
    </row>
    <row r="162" spans="8:17" x14ac:dyDescent="0.3">
      <c r="H162" s="45">
        <v>1</v>
      </c>
      <c r="I162" s="46" t="s">
        <v>177</v>
      </c>
      <c r="J162" s="25">
        <v>1983</v>
      </c>
      <c r="K162" s="46">
        <v>3698.86</v>
      </c>
      <c r="L162" s="38">
        <f t="shared" ca="1" si="8"/>
        <v>159921.18960002717</v>
      </c>
      <c r="M162" s="38">
        <f t="shared" ca="1" si="9"/>
        <v>158169.08140000026</v>
      </c>
      <c r="N162" s="39">
        <f t="shared" ca="1" si="10"/>
        <v>113.09089320104067</v>
      </c>
      <c r="P162" s="46">
        <v>3437</v>
      </c>
      <c r="Q162" s="46">
        <v>34000.899999906003</v>
      </c>
    </row>
    <row r="163" spans="8:17" x14ac:dyDescent="0.3">
      <c r="H163" s="45">
        <v>1</v>
      </c>
      <c r="I163" s="46" t="s">
        <v>178</v>
      </c>
      <c r="J163" s="25">
        <v>1983</v>
      </c>
      <c r="K163" s="46">
        <v>3694.23</v>
      </c>
      <c r="L163" s="38">
        <f t="shared" ca="1" si="8"/>
        <v>156416.97319997335</v>
      </c>
      <c r="M163" s="38">
        <f t="shared" ca="1" si="9"/>
        <v>154748.11919995537</v>
      </c>
      <c r="N163" s="39">
        <f t="shared" ca="1" si="10"/>
        <v>82.274416708005717</v>
      </c>
      <c r="P163" s="46">
        <v>3437.5</v>
      </c>
      <c r="Q163" s="46">
        <v>34117.249999968699</v>
      </c>
    </row>
    <row r="164" spans="8:17" x14ac:dyDescent="0.3">
      <c r="H164" s="45">
        <v>1</v>
      </c>
      <c r="I164" s="46" t="s">
        <v>179</v>
      </c>
      <c r="J164" s="25">
        <v>1983</v>
      </c>
      <c r="K164" s="46">
        <v>3689.82</v>
      </c>
      <c r="L164" s="38">
        <f t="shared" ca="1" si="8"/>
        <v>153079.26519993739</v>
      </c>
      <c r="M164" s="38">
        <f t="shared" ca="1" si="9"/>
        <v>151346.07839997648</v>
      </c>
      <c r="N164" s="39">
        <f t="shared" ca="1" si="10"/>
        <v>74.411821880015125</v>
      </c>
      <c r="P164" s="46">
        <v>3438</v>
      </c>
      <c r="Q164" s="46">
        <v>34233.600000031402</v>
      </c>
    </row>
    <row r="165" spans="8:17" x14ac:dyDescent="0.3">
      <c r="H165" s="45">
        <v>1</v>
      </c>
      <c r="I165" s="46" t="s">
        <v>180</v>
      </c>
      <c r="J165" s="25">
        <v>1983</v>
      </c>
      <c r="K165" s="46">
        <v>3685.24</v>
      </c>
      <c r="L165" s="38">
        <f t="shared" ca="1" si="8"/>
        <v>149612.89160001557</v>
      </c>
      <c r="M165" s="38">
        <f t="shared" ca="1" si="9"/>
        <v>147830.50870005041</v>
      </c>
      <c r="N165" s="39">
        <f t="shared" ca="1" si="10"/>
        <v>56.545169577789537</v>
      </c>
      <c r="P165" s="46">
        <v>3438.5</v>
      </c>
      <c r="Q165" s="46">
        <v>34349.950000094097</v>
      </c>
    </row>
    <row r="166" spans="8:17" x14ac:dyDescent="0.3">
      <c r="H166" s="45">
        <v>1</v>
      </c>
      <c r="I166" s="46" t="s">
        <v>170</v>
      </c>
      <c r="J166" s="25">
        <v>1984</v>
      </c>
      <c r="K166" s="46">
        <v>3680.53</v>
      </c>
      <c r="L166" s="38">
        <f t="shared" ca="1" si="8"/>
        <v>146048.12580008525</v>
      </c>
      <c r="M166" s="38">
        <f t="shared" ca="1" si="9"/>
        <v>144748.83690008498</v>
      </c>
      <c r="N166" s="39">
        <f t="shared" ca="1" si="10"/>
        <v>25.089798396023657</v>
      </c>
      <c r="P166" s="46">
        <v>3439</v>
      </c>
      <c r="Q166" s="46">
        <v>34466.299999909701</v>
      </c>
    </row>
    <row r="167" spans="8:17" x14ac:dyDescent="0.3">
      <c r="H167" s="45">
        <v>1</v>
      </c>
      <c r="I167" s="46" t="s">
        <v>171</v>
      </c>
      <c r="J167" s="25">
        <v>1984</v>
      </c>
      <c r="K167" s="46">
        <v>3677.02</v>
      </c>
      <c r="L167" s="38">
        <f t="shared" ca="1" si="8"/>
        <v>143449.5480000847</v>
      </c>
      <c r="M167" s="38">
        <f t="shared" ca="1" si="9"/>
        <v>142372.94400004041</v>
      </c>
      <c r="N167" s="39">
        <f t="shared" ca="1" si="10"/>
        <v>25.152553440016156</v>
      </c>
      <c r="P167" s="46">
        <v>3439.5</v>
      </c>
      <c r="Q167" s="46">
        <v>34582.649999972396</v>
      </c>
    </row>
    <row r="168" spans="8:17" x14ac:dyDescent="0.3">
      <c r="H168" s="45">
        <v>1</v>
      </c>
      <c r="I168" s="46" t="s">
        <v>172</v>
      </c>
      <c r="J168" s="25">
        <v>1984</v>
      </c>
      <c r="K168" s="46">
        <v>3674.1</v>
      </c>
      <c r="L168" s="38">
        <f t="shared" ca="1" si="8"/>
        <v>141296.33999999613</v>
      </c>
      <c r="M168" s="38">
        <f t="shared" ca="1" si="9"/>
        <v>141322.14899999718</v>
      </c>
      <c r="N168" s="39">
        <f t="shared" ca="1" si="10"/>
        <v>38.392517145012988</v>
      </c>
      <c r="P168" s="46">
        <v>3440</v>
      </c>
      <c r="Q168" s="46">
        <v>34699.000000035099</v>
      </c>
    </row>
    <row r="169" spans="8:17" x14ac:dyDescent="0.3">
      <c r="H169" s="45">
        <v>1</v>
      </c>
      <c r="I169" s="46" t="s">
        <v>173</v>
      </c>
      <c r="J169" s="25">
        <v>1984</v>
      </c>
      <c r="K169" s="46">
        <v>3674.17</v>
      </c>
      <c r="L169" s="38">
        <f t="shared" ca="1" si="8"/>
        <v>141347.95799999824</v>
      </c>
      <c r="M169" s="38">
        <f t="shared" ca="1" si="9"/>
        <v>146460.54590004054</v>
      </c>
      <c r="N169" s="39">
        <f t="shared" ca="1" si="10"/>
        <v>54.922704712534824</v>
      </c>
      <c r="P169" s="46">
        <v>3440.5</v>
      </c>
      <c r="Q169" s="46">
        <v>34840.549999889197</v>
      </c>
    </row>
    <row r="170" spans="8:17" x14ac:dyDescent="0.3">
      <c r="H170" s="45">
        <v>1</v>
      </c>
      <c r="I170" s="46" t="s">
        <v>164</v>
      </c>
      <c r="J170" s="25">
        <v>1984</v>
      </c>
      <c r="K170" s="46">
        <v>3687.83</v>
      </c>
      <c r="L170" s="38">
        <f t="shared" ca="1" si="8"/>
        <v>151573.13380008284</v>
      </c>
      <c r="M170" s="38">
        <f t="shared" ca="1" si="9"/>
        <v>156699.68550005066</v>
      </c>
      <c r="N170" s="39">
        <f t="shared" ca="1" si="10"/>
        <v>68.947861620046893</v>
      </c>
      <c r="P170" s="46">
        <v>3441</v>
      </c>
      <c r="Q170" s="46">
        <v>34982.0999999903</v>
      </c>
    </row>
    <row r="171" spans="8:17" x14ac:dyDescent="0.3">
      <c r="H171" s="45">
        <v>1</v>
      </c>
      <c r="I171" s="46" t="s">
        <v>174</v>
      </c>
      <c r="J171" s="25">
        <v>1984</v>
      </c>
      <c r="K171" s="46">
        <v>3701.28</v>
      </c>
      <c r="L171" s="38">
        <f t="shared" ca="1" si="8"/>
        <v>161826.23720001848</v>
      </c>
      <c r="M171" s="38">
        <f t="shared" ca="1" si="9"/>
        <v>162180.43660001573</v>
      </c>
      <c r="N171" s="39">
        <f t="shared" ca="1" si="10"/>
        <v>102.17367505804641</v>
      </c>
      <c r="P171" s="46">
        <v>3441.5</v>
      </c>
      <c r="Q171" s="46">
        <v>35123.650000091402</v>
      </c>
    </row>
    <row r="172" spans="8:17" x14ac:dyDescent="0.3">
      <c r="H172" s="45">
        <v>1</v>
      </c>
      <c r="I172" s="46" t="s">
        <v>175</v>
      </c>
      <c r="J172" s="25">
        <v>1984</v>
      </c>
      <c r="K172" s="46">
        <v>3702.15</v>
      </c>
      <c r="L172" s="38">
        <f t="shared" ca="1" si="8"/>
        <v>162534.63600001298</v>
      </c>
      <c r="M172" s="38">
        <f t="shared" ca="1" si="9"/>
        <v>161805.88120001438</v>
      </c>
      <c r="N172" s="39">
        <f t="shared" ca="1" si="10"/>
        <v>124.32085205538883</v>
      </c>
      <c r="P172" s="46">
        <v>3442</v>
      </c>
      <c r="Q172" s="46">
        <v>35265.1999999455</v>
      </c>
    </row>
    <row r="173" spans="8:17" x14ac:dyDescent="0.3">
      <c r="H173" s="45">
        <v>1</v>
      </c>
      <c r="I173" s="46" t="s">
        <v>176</v>
      </c>
      <c r="J173" s="25">
        <v>1984</v>
      </c>
      <c r="K173" s="46">
        <v>3700.36</v>
      </c>
      <c r="L173" s="38">
        <f t="shared" ca="1" si="8"/>
        <v>161077.12640001578</v>
      </c>
      <c r="M173" s="38">
        <f t="shared" ca="1" si="9"/>
        <v>159382.804500008</v>
      </c>
      <c r="N173" s="39">
        <f t="shared" ca="1" si="10"/>
        <v>121.9278454425498</v>
      </c>
      <c r="P173" s="46">
        <v>3442.5</v>
      </c>
      <c r="Q173" s="46">
        <v>35406.750000046603</v>
      </c>
    </row>
    <row r="174" spans="8:17" x14ac:dyDescent="0.3">
      <c r="H174" s="45">
        <v>1</v>
      </c>
      <c r="I174" s="46" t="s">
        <v>177</v>
      </c>
      <c r="J174" s="25">
        <v>1984</v>
      </c>
      <c r="K174" s="46">
        <v>3695.91</v>
      </c>
      <c r="L174" s="38">
        <f t="shared" ca="1" si="8"/>
        <v>157688.48260000022</v>
      </c>
      <c r="M174" s="38">
        <f t="shared" ca="1" si="9"/>
        <v>156697.00809996063</v>
      </c>
      <c r="N174" s="39">
        <f t="shared" ca="1" si="10"/>
        <v>112.03836079151196</v>
      </c>
      <c r="P174" s="46">
        <v>3443</v>
      </c>
      <c r="Q174" s="46">
        <v>35548.299999900599</v>
      </c>
    </row>
    <row r="175" spans="8:17" x14ac:dyDescent="0.3">
      <c r="H175" s="45">
        <v>1</v>
      </c>
      <c r="I175" s="46" t="s">
        <v>178</v>
      </c>
      <c r="J175" s="25">
        <v>1984</v>
      </c>
      <c r="K175" s="46">
        <v>3693.29</v>
      </c>
      <c r="L175" s="38">
        <f t="shared" ca="1" si="8"/>
        <v>155705.53359992104</v>
      </c>
      <c r="M175" s="38">
        <f t="shared" ca="1" si="9"/>
        <v>154157.77579995058</v>
      </c>
      <c r="N175" s="39">
        <f t="shared" ca="1" si="10"/>
        <v>81.960550800336406</v>
      </c>
      <c r="P175" s="46">
        <v>3443.5</v>
      </c>
      <c r="Q175" s="46">
        <v>35689.850000001803</v>
      </c>
    </row>
    <row r="176" spans="8:17" x14ac:dyDescent="0.3">
      <c r="H176" s="45">
        <v>1</v>
      </c>
      <c r="I176" s="46" t="s">
        <v>179</v>
      </c>
      <c r="J176" s="25">
        <v>1984</v>
      </c>
      <c r="K176" s="46">
        <v>3689.2</v>
      </c>
      <c r="L176" s="38">
        <f t="shared" ca="1" si="8"/>
        <v>152610.01799998013</v>
      </c>
      <c r="M176" s="38">
        <f t="shared" ca="1" si="9"/>
        <v>150929.81080001546</v>
      </c>
      <c r="N176" s="39">
        <f t="shared" ca="1" si="10"/>
        <v>74.207156976700873</v>
      </c>
      <c r="P176" s="46">
        <v>3444</v>
      </c>
      <c r="Q176" s="46">
        <v>35831.400000102898</v>
      </c>
    </row>
    <row r="177" spans="8:17" x14ac:dyDescent="0.3">
      <c r="H177" s="45">
        <v>1</v>
      </c>
      <c r="I177" s="46" t="s">
        <v>180</v>
      </c>
      <c r="J177" s="25">
        <v>1984</v>
      </c>
      <c r="K177" s="46">
        <v>3684.76</v>
      </c>
      <c r="L177" s="38">
        <f t="shared" ca="1" si="8"/>
        <v>149249.60360005079</v>
      </c>
      <c r="M177" s="38">
        <f t="shared" ca="1" si="9"/>
        <v>147637.51180006727</v>
      </c>
      <c r="N177" s="39">
        <f t="shared" ca="1" si="10"/>
        <v>56.471348263545956</v>
      </c>
      <c r="P177" s="46">
        <v>3444.5</v>
      </c>
      <c r="Q177" s="46">
        <v>35972.949999956902</v>
      </c>
    </row>
    <row r="178" spans="8:17" x14ac:dyDescent="0.3">
      <c r="H178" s="45">
        <v>1</v>
      </c>
      <c r="I178" s="46" t="s">
        <v>170</v>
      </c>
      <c r="J178" s="25">
        <v>1985</v>
      </c>
      <c r="K178" s="46">
        <v>3680.5</v>
      </c>
      <c r="L178" s="38">
        <f t="shared" ca="1" si="8"/>
        <v>146025.42000008374</v>
      </c>
      <c r="M178" s="38">
        <f t="shared" ca="1" si="9"/>
        <v>144405.65400007064</v>
      </c>
      <c r="N178" s="39">
        <f t="shared" ca="1" si="10"/>
        <v>25.03031336002115</v>
      </c>
      <c r="P178" s="46">
        <v>3445</v>
      </c>
      <c r="Q178" s="46">
        <v>36114.500000058099</v>
      </c>
    </row>
    <row r="179" spans="8:17" x14ac:dyDescent="0.3">
      <c r="H179" s="45">
        <v>1</v>
      </c>
      <c r="I179" s="46" t="s">
        <v>171</v>
      </c>
      <c r="J179" s="25">
        <v>1985</v>
      </c>
      <c r="K179" s="46">
        <v>3676.12</v>
      </c>
      <c r="L179" s="38">
        <f t="shared" ca="1" si="8"/>
        <v>142785.88800005754</v>
      </c>
      <c r="M179" s="38">
        <f t="shared" ca="1" si="9"/>
        <v>142914.93300006283</v>
      </c>
      <c r="N179" s="39">
        <f t="shared" ca="1" si="10"/>
        <v>25.248304830020153</v>
      </c>
      <c r="P179" s="46">
        <v>3445.5</v>
      </c>
      <c r="Q179" s="46">
        <v>36256.049999912102</v>
      </c>
    </row>
    <row r="180" spans="8:17" x14ac:dyDescent="0.3">
      <c r="H180" s="45">
        <v>1</v>
      </c>
      <c r="I180" s="46" t="s">
        <v>172</v>
      </c>
      <c r="J180" s="25">
        <v>1985</v>
      </c>
      <c r="K180" s="46">
        <v>3676.47</v>
      </c>
      <c r="L180" s="38">
        <f t="shared" ca="1" si="8"/>
        <v>143043.97800006811</v>
      </c>
      <c r="M180" s="38">
        <f t="shared" ca="1" si="9"/>
        <v>146082.45770005649</v>
      </c>
      <c r="N180" s="39">
        <f t="shared" ca="1" si="10"/>
        <v>39.685734341862897</v>
      </c>
      <c r="P180" s="46">
        <v>3446</v>
      </c>
      <c r="Q180" s="46">
        <v>36397.600000013197</v>
      </c>
    </row>
    <row r="181" spans="8:17" x14ac:dyDescent="0.3">
      <c r="H181" s="45">
        <v>1</v>
      </c>
      <c r="I181" s="46" t="s">
        <v>173</v>
      </c>
      <c r="J181" s="25">
        <v>1985</v>
      </c>
      <c r="K181" s="46">
        <v>3684.59</v>
      </c>
      <c r="L181" s="38">
        <f t="shared" ca="1" si="8"/>
        <v>149120.93740004487</v>
      </c>
      <c r="M181" s="38">
        <f t="shared" ca="1" si="9"/>
        <v>153279.82810001657</v>
      </c>
      <c r="N181" s="39">
        <f t="shared" ca="1" si="10"/>
        <v>57.479935537526757</v>
      </c>
      <c r="P181" s="46">
        <v>3446.5</v>
      </c>
      <c r="Q181" s="46">
        <v>36539.150000114401</v>
      </c>
    </row>
    <row r="182" spans="8:17" x14ac:dyDescent="0.3">
      <c r="H182" s="45">
        <v>1</v>
      </c>
      <c r="I182" s="46" t="s">
        <v>164</v>
      </c>
      <c r="J182" s="25">
        <v>1985</v>
      </c>
      <c r="K182" s="46">
        <v>3695.58</v>
      </c>
      <c r="L182" s="38">
        <f t="shared" ca="1" si="8"/>
        <v>157438.71879998827</v>
      </c>
      <c r="M182" s="38">
        <f t="shared" ca="1" si="9"/>
        <v>159156.14259998268</v>
      </c>
      <c r="N182" s="39">
        <f t="shared" ca="1" si="10"/>
        <v>70.028702744017366</v>
      </c>
      <c r="P182" s="46">
        <v>3447</v>
      </c>
      <c r="Q182" s="46">
        <v>36680.699999968398</v>
      </c>
    </row>
    <row r="183" spans="8:17" x14ac:dyDescent="0.3">
      <c r="H183" s="45">
        <v>1</v>
      </c>
      <c r="I183" s="46" t="s">
        <v>174</v>
      </c>
      <c r="J183" s="25">
        <v>1985</v>
      </c>
      <c r="K183" s="46">
        <v>3700.11</v>
      </c>
      <c r="L183" s="38">
        <f t="shared" ca="1" si="8"/>
        <v>160873.56639997708</v>
      </c>
      <c r="M183" s="38">
        <f t="shared" ca="1" si="9"/>
        <v>159738.9185999725</v>
      </c>
      <c r="N183" s="39">
        <f t="shared" ca="1" si="10"/>
        <v>100.63551871801862</v>
      </c>
      <c r="P183" s="46">
        <v>3447.5</v>
      </c>
      <c r="Q183" s="46">
        <v>36822.2500000695</v>
      </c>
    </row>
    <row r="184" spans="8:17" x14ac:dyDescent="0.3">
      <c r="H184" s="45">
        <v>1</v>
      </c>
      <c r="I184" s="46" t="s">
        <v>175</v>
      </c>
      <c r="J184" s="25">
        <v>1985</v>
      </c>
      <c r="K184" s="46">
        <v>3697.12</v>
      </c>
      <c r="L184" s="38">
        <f t="shared" ca="1" si="8"/>
        <v>158604.27079996793</v>
      </c>
      <c r="M184" s="38">
        <f t="shared" ca="1" si="9"/>
        <v>156189.91860003863</v>
      </c>
      <c r="N184" s="39">
        <f t="shared" ca="1" si="10"/>
        <v>120.00592079107257</v>
      </c>
      <c r="P184" s="46">
        <v>3448</v>
      </c>
      <c r="Q184" s="46">
        <v>36963.799999923598</v>
      </c>
    </row>
    <row r="185" spans="8:17" x14ac:dyDescent="0.3">
      <c r="H185" s="45">
        <v>1</v>
      </c>
      <c r="I185" s="46" t="s">
        <v>176</v>
      </c>
      <c r="J185" s="25">
        <v>1985</v>
      </c>
      <c r="K185" s="46">
        <v>3690.74</v>
      </c>
      <c r="L185" s="38">
        <f t="shared" ca="1" si="8"/>
        <v>153775.56640010932</v>
      </c>
      <c r="M185" s="38">
        <f t="shared" ca="1" si="9"/>
        <v>151853.16700004204</v>
      </c>
      <c r="N185" s="39">
        <f t="shared" ca="1" si="10"/>
        <v>116.16767275507377</v>
      </c>
      <c r="P185" s="46">
        <v>3448.5</v>
      </c>
      <c r="Q185" s="46">
        <v>37105.3500000247</v>
      </c>
    </row>
    <row r="186" spans="8:17" x14ac:dyDescent="0.3">
      <c r="H186" s="45">
        <v>1</v>
      </c>
      <c r="I186" s="46" t="s">
        <v>177</v>
      </c>
      <c r="J186" s="25">
        <v>1985</v>
      </c>
      <c r="K186" s="46">
        <v>3685.66</v>
      </c>
      <c r="L186" s="38">
        <f t="shared" ca="1" si="8"/>
        <v>149930.76759997476</v>
      </c>
      <c r="M186" s="38">
        <f t="shared" ca="1" si="9"/>
        <v>150146.47039995994</v>
      </c>
      <c r="N186" s="39">
        <f t="shared" ca="1" si="10"/>
        <v>107.3547263360098</v>
      </c>
      <c r="P186" s="46">
        <v>3449</v>
      </c>
      <c r="Q186" s="46">
        <v>37246.899999878697</v>
      </c>
    </row>
    <row r="187" spans="8:17" x14ac:dyDescent="0.3">
      <c r="H187" s="45">
        <v>1</v>
      </c>
      <c r="I187" s="46" t="s">
        <v>178</v>
      </c>
      <c r="J187" s="25">
        <v>1985</v>
      </c>
      <c r="K187" s="46">
        <v>3686.23</v>
      </c>
      <c r="L187" s="38">
        <f t="shared" ca="1" si="8"/>
        <v>150362.17319994513</v>
      </c>
      <c r="M187" s="38">
        <f t="shared" ca="1" si="9"/>
        <v>150452.99399992335</v>
      </c>
      <c r="N187" s="39">
        <f t="shared" ca="1" si="10"/>
        <v>79.990841809987884</v>
      </c>
      <c r="P187" s="46">
        <v>3449.5</v>
      </c>
      <c r="Q187" s="46">
        <v>37388.449999979901</v>
      </c>
    </row>
    <row r="188" spans="8:17" x14ac:dyDescent="0.3">
      <c r="H188" s="45">
        <v>1</v>
      </c>
      <c r="I188" s="46" t="s">
        <v>179</v>
      </c>
      <c r="J188" s="25">
        <v>1985</v>
      </c>
      <c r="K188" s="46">
        <v>3686.47</v>
      </c>
      <c r="L188" s="38">
        <f t="shared" ca="1" si="8"/>
        <v>150543.81479990156</v>
      </c>
      <c r="M188" s="38">
        <f t="shared" ca="1" si="9"/>
        <v>150816.28219993785</v>
      </c>
      <c r="N188" s="39">
        <f t="shared" ca="1" si="10"/>
        <v>74.15133874832938</v>
      </c>
      <c r="P188" s="46">
        <v>3450</v>
      </c>
      <c r="Q188" s="46">
        <v>37530.000000081003</v>
      </c>
    </row>
    <row r="189" spans="8:17" x14ac:dyDescent="0.3">
      <c r="H189" s="45">
        <v>1</v>
      </c>
      <c r="I189" s="46" t="s">
        <v>180</v>
      </c>
      <c r="J189" s="25">
        <v>1985</v>
      </c>
      <c r="K189" s="46">
        <v>3687.19</v>
      </c>
      <c r="L189" s="38">
        <f t="shared" ca="1" si="8"/>
        <v>151088.74959997414</v>
      </c>
      <c r="M189" s="38">
        <f t="shared" ca="1" si="9"/>
        <v>150483.26849997323</v>
      </c>
      <c r="N189" s="39">
        <f t="shared" ca="1" si="10"/>
        <v>57.559850201260382</v>
      </c>
      <c r="P189" s="46">
        <v>3450.5</v>
      </c>
      <c r="Q189" s="46">
        <v>37671.549999935</v>
      </c>
    </row>
    <row r="190" spans="8:17" x14ac:dyDescent="0.3">
      <c r="H190" s="45">
        <v>1</v>
      </c>
      <c r="I190" s="46" t="s">
        <v>170</v>
      </c>
      <c r="J190" s="25">
        <v>1986</v>
      </c>
      <c r="K190" s="46">
        <v>3685.59</v>
      </c>
      <c r="L190" s="38">
        <f t="shared" ca="1" si="8"/>
        <v>149877.78739997232</v>
      </c>
      <c r="M190" s="38">
        <f t="shared" ca="1" si="9"/>
        <v>149113.3688000273</v>
      </c>
      <c r="N190" s="39">
        <f t="shared" ca="1" si="10"/>
        <v>25.846317258680596</v>
      </c>
      <c r="P190" s="46">
        <v>3451</v>
      </c>
      <c r="Q190" s="46">
        <v>37813.100000036196</v>
      </c>
    </row>
    <row r="191" spans="8:17" x14ac:dyDescent="0.3">
      <c r="H191" s="45">
        <v>1</v>
      </c>
      <c r="I191" s="46" t="s">
        <v>171</v>
      </c>
      <c r="J191" s="25">
        <v>1986</v>
      </c>
      <c r="K191" s="46">
        <v>3683.57</v>
      </c>
      <c r="L191" s="38">
        <f t="shared" ca="1" si="8"/>
        <v>148348.95020008227</v>
      </c>
      <c r="M191" s="38">
        <f t="shared" ca="1" si="9"/>
        <v>147255.30250008614</v>
      </c>
      <c r="N191" s="39">
        <f t="shared" ca="1" si="10"/>
        <v>26.015103441691213</v>
      </c>
      <c r="P191" s="46">
        <v>3451.5</v>
      </c>
      <c r="Q191" s="46">
        <v>37954.6499998902</v>
      </c>
    </row>
    <row r="192" spans="8:17" x14ac:dyDescent="0.3">
      <c r="H192" s="45">
        <v>1</v>
      </c>
      <c r="I192" s="46" t="s">
        <v>172</v>
      </c>
      <c r="J192" s="25">
        <v>1986</v>
      </c>
      <c r="K192" s="46">
        <v>3680.68</v>
      </c>
      <c r="L192" s="38">
        <f t="shared" ca="1" si="8"/>
        <v>146161.65480009001</v>
      </c>
      <c r="M192" s="38">
        <f t="shared" ca="1" si="9"/>
        <v>146683.88260005461</v>
      </c>
      <c r="N192" s="39">
        <f t="shared" ca="1" si="10"/>
        <v>39.849121439695772</v>
      </c>
      <c r="P192" s="46">
        <v>3452</v>
      </c>
      <c r="Q192" s="46">
        <v>38096.199999991302</v>
      </c>
    </row>
    <row r="193" spans="8:17" x14ac:dyDescent="0.3">
      <c r="H193" s="45">
        <v>1</v>
      </c>
      <c r="I193" s="46" t="s">
        <v>173</v>
      </c>
      <c r="J193" s="25">
        <v>1986</v>
      </c>
      <c r="K193" s="46">
        <v>3682.06</v>
      </c>
      <c r="L193" s="38">
        <f t="shared" ca="1" si="8"/>
        <v>147206.11040001921</v>
      </c>
      <c r="M193" s="38">
        <f t="shared" ca="1" si="9"/>
        <v>148352.73800003109</v>
      </c>
      <c r="N193" s="39">
        <f t="shared" ca="1" si="10"/>
        <v>55.632276750031536</v>
      </c>
      <c r="P193" s="46">
        <v>3452.5</v>
      </c>
      <c r="Q193" s="46">
        <v>38237.750000092499</v>
      </c>
    </row>
    <row r="194" spans="8:17" x14ac:dyDescent="0.3">
      <c r="H194" s="45">
        <v>1</v>
      </c>
      <c r="I194" s="46" t="s">
        <v>164</v>
      </c>
      <c r="J194" s="25">
        <v>1986</v>
      </c>
      <c r="K194" s="46">
        <v>3685.09</v>
      </c>
      <c r="L194" s="38">
        <f t="shared" ca="1" si="8"/>
        <v>149499.36560004298</v>
      </c>
      <c r="M194" s="38">
        <f t="shared" ca="1" si="9"/>
        <v>153245.7735000588</v>
      </c>
      <c r="N194" s="39">
        <f t="shared" ca="1" si="10"/>
        <v>67.428140340049922</v>
      </c>
      <c r="P194" s="46">
        <v>3453</v>
      </c>
      <c r="Q194" s="46">
        <v>38379.299999946503</v>
      </c>
    </row>
    <row r="195" spans="8:17" x14ac:dyDescent="0.3">
      <c r="H195" s="45">
        <v>1</v>
      </c>
      <c r="I195" s="46" t="s">
        <v>174</v>
      </c>
      <c r="J195" s="25">
        <v>1986</v>
      </c>
      <c r="K195" s="46">
        <v>3694.99</v>
      </c>
      <c r="L195" s="38">
        <f t="shared" ca="1" si="8"/>
        <v>156992.18140007462</v>
      </c>
      <c r="M195" s="38">
        <f t="shared" ca="1" si="9"/>
        <v>158778.34600001224</v>
      </c>
      <c r="N195" s="39">
        <f t="shared" ca="1" si="10"/>
        <v>100.03035798004345</v>
      </c>
      <c r="P195" s="46">
        <v>3453.5</v>
      </c>
      <c r="Q195" s="46">
        <v>38520.850000047598</v>
      </c>
    </row>
    <row r="196" spans="8:17" x14ac:dyDescent="0.3">
      <c r="H196" s="45">
        <v>1</v>
      </c>
      <c r="I196" s="46" t="s">
        <v>175</v>
      </c>
      <c r="J196" s="25">
        <v>1986</v>
      </c>
      <c r="K196" s="46">
        <v>3699.71</v>
      </c>
      <c r="L196" s="38">
        <f t="shared" ca="1" si="8"/>
        <v>160564.51059994986</v>
      </c>
      <c r="M196" s="38">
        <f t="shared" ca="1" si="9"/>
        <v>158676.16990000778</v>
      </c>
      <c r="N196" s="39">
        <f t="shared" ca="1" si="10"/>
        <v>121.91619053988289</v>
      </c>
      <c r="P196" s="46">
        <v>3454</v>
      </c>
      <c r="Q196" s="46">
        <v>38662.399999901703</v>
      </c>
    </row>
    <row r="197" spans="8:17" x14ac:dyDescent="0.3">
      <c r="H197" s="45">
        <v>1</v>
      </c>
      <c r="I197" s="46" t="s">
        <v>176</v>
      </c>
      <c r="J197" s="25">
        <v>1986</v>
      </c>
      <c r="K197" s="46">
        <v>3694.72</v>
      </c>
      <c r="L197" s="38">
        <f t="shared" ca="1" si="8"/>
        <v>156787.82920006569</v>
      </c>
      <c r="M197" s="38">
        <f t="shared" ca="1" si="9"/>
        <v>154857.86119999783</v>
      </c>
      <c r="N197" s="39">
        <f t="shared" ca="1" si="10"/>
        <v>118.46626381804079</v>
      </c>
      <c r="P197" s="46">
        <v>3454.5</v>
      </c>
      <c r="Q197" s="46">
        <v>38803.950000002798</v>
      </c>
    </row>
    <row r="198" spans="8:17" x14ac:dyDescent="0.3">
      <c r="H198" s="45">
        <v>1</v>
      </c>
      <c r="I198" s="46" t="s">
        <v>177</v>
      </c>
      <c r="J198" s="25">
        <v>1986</v>
      </c>
      <c r="K198" s="46">
        <v>3689.62</v>
      </c>
      <c r="L198" s="38">
        <f t="shared" ca="1" si="8"/>
        <v>152927.89319992997</v>
      </c>
      <c r="M198" s="38">
        <f t="shared" ca="1" si="9"/>
        <v>152776.52399995318</v>
      </c>
      <c r="N198" s="39">
        <f t="shared" ca="1" si="10"/>
        <v>109.23521466000562</v>
      </c>
      <c r="P198" s="46">
        <v>3455</v>
      </c>
      <c r="Q198" s="46">
        <v>38945.500000103901</v>
      </c>
    </row>
    <row r="199" spans="8:17" x14ac:dyDescent="0.3">
      <c r="H199" s="45">
        <v>1</v>
      </c>
      <c r="I199" s="46" t="s">
        <v>178</v>
      </c>
      <c r="J199" s="25">
        <v>1986</v>
      </c>
      <c r="K199" s="46">
        <v>3689.22</v>
      </c>
      <c r="L199" s="38">
        <f t="shared" ca="1" si="8"/>
        <v>152625.15479997639</v>
      </c>
      <c r="M199" s="38">
        <f t="shared" ca="1" si="9"/>
        <v>152186.18260002742</v>
      </c>
      <c r="N199" s="39">
        <f t="shared" ca="1" si="10"/>
        <v>80.912320415710212</v>
      </c>
      <c r="P199" s="46">
        <v>3455.5</v>
      </c>
      <c r="Q199" s="46">
        <v>39087.049999957999</v>
      </c>
    </row>
    <row r="200" spans="8:17" x14ac:dyDescent="0.3">
      <c r="H200" s="45">
        <v>1</v>
      </c>
      <c r="I200" s="46" t="s">
        <v>179</v>
      </c>
      <c r="J200" s="25">
        <v>1986</v>
      </c>
      <c r="K200" s="46">
        <v>3688.06</v>
      </c>
      <c r="L200" s="38">
        <f t="shared" ca="1" si="8"/>
        <v>151747.21040007845</v>
      </c>
      <c r="M200" s="38">
        <f t="shared" ca="1" si="9"/>
        <v>150347.03640003805</v>
      </c>
      <c r="N200" s="39">
        <f t="shared" ca="1" si="10"/>
        <v>73.920626230045215</v>
      </c>
      <c r="P200" s="46">
        <v>3456</v>
      </c>
      <c r="Q200" s="46">
        <v>39228.600000059101</v>
      </c>
    </row>
    <row r="201" spans="8:17" x14ac:dyDescent="0.3">
      <c r="H201" s="45">
        <v>1</v>
      </c>
      <c r="I201" s="46" t="s">
        <v>180</v>
      </c>
      <c r="J201" s="25">
        <v>1986</v>
      </c>
      <c r="K201" s="46">
        <v>3684.36</v>
      </c>
      <c r="L201" s="38">
        <f t="shared" ca="1" si="8"/>
        <v>148946.86239999766</v>
      </c>
      <c r="M201" s="38">
        <f t="shared" ca="1" si="9"/>
        <v>146954.04019994871</v>
      </c>
      <c r="N201" s="39">
        <f t="shared" ca="1" si="10"/>
        <v>56.209920376500513</v>
      </c>
      <c r="P201" s="46">
        <v>3456.5</v>
      </c>
      <c r="Q201" s="46">
        <v>39370.149999913097</v>
      </c>
    </row>
    <row r="202" spans="8:17" x14ac:dyDescent="0.3">
      <c r="H202" s="45">
        <v>1</v>
      </c>
      <c r="I202" s="46" t="s">
        <v>170</v>
      </c>
      <c r="J202" s="25">
        <v>1987</v>
      </c>
      <c r="K202" s="46">
        <v>3679.07</v>
      </c>
      <c r="L202" s="38">
        <f t="shared" ref="L202:L265" ca="1" si="11">FORECAST(K202,OFFSET($Q$28:$Q$712,MATCH(K202,$P$28:$P$712,1)-1,0,2), OFFSET($P$28:$P$712,MATCH(K202,$P$28:$P$712,1)-1,0,2))</f>
        <v>144961.21799989976</v>
      </c>
      <c r="M202" s="38">
        <f t="shared" ca="1" si="9"/>
        <v>144437.66400000174</v>
      </c>
      <c r="N202" s="39">
        <f t="shared" ca="1" si="10"/>
        <v>25.035861760009212</v>
      </c>
      <c r="P202" s="46">
        <v>3457</v>
      </c>
      <c r="Q202" s="46">
        <v>39511.700000014302</v>
      </c>
    </row>
    <row r="203" spans="8:17" x14ac:dyDescent="0.3">
      <c r="H203" s="45">
        <v>1</v>
      </c>
      <c r="I203" s="46" t="s">
        <v>171</v>
      </c>
      <c r="J203" s="25">
        <v>1987</v>
      </c>
      <c r="K203" s="46">
        <v>3677.65</v>
      </c>
      <c r="L203" s="38">
        <f t="shared" ca="1" si="11"/>
        <v>143914.11000010371</v>
      </c>
      <c r="M203" s="38">
        <f t="shared" ref="M203:M266" ca="1" si="12">(L203+L204)/2</f>
        <v>144566.70900000678</v>
      </c>
      <c r="N203" s="39">
        <f t="shared" ref="N203:N266" ca="1" si="13">VLOOKUP(I203,$P$10:$Q$21,2,FALSE)*M203/1000</f>
        <v>25.540118590010355</v>
      </c>
      <c r="P203" s="46">
        <v>3457.5</v>
      </c>
      <c r="Q203" s="46">
        <v>39653.250000115397</v>
      </c>
    </row>
    <row r="204" spans="8:17" x14ac:dyDescent="0.3">
      <c r="H204" s="45">
        <v>1</v>
      </c>
      <c r="I204" s="46" t="s">
        <v>172</v>
      </c>
      <c r="J204" s="25">
        <v>1987</v>
      </c>
      <c r="K204" s="46">
        <v>3679.42</v>
      </c>
      <c r="L204" s="38">
        <f t="shared" ca="1" si="11"/>
        <v>145219.30799990986</v>
      </c>
      <c r="M204" s="38">
        <f t="shared" ca="1" si="12"/>
        <v>147117.14299996803</v>
      </c>
      <c r="N204" s="39">
        <f t="shared" ca="1" si="13"/>
        <v>39.966823848338962</v>
      </c>
      <c r="P204" s="46">
        <v>3458</v>
      </c>
      <c r="Q204" s="46">
        <v>39794.7999999694</v>
      </c>
    </row>
    <row r="205" spans="8:17" x14ac:dyDescent="0.3">
      <c r="H205" s="45">
        <v>1</v>
      </c>
      <c r="I205" s="46" t="s">
        <v>173</v>
      </c>
      <c r="J205" s="25">
        <v>1987</v>
      </c>
      <c r="K205" s="46">
        <v>3684.45</v>
      </c>
      <c r="L205" s="38">
        <f t="shared" ca="1" si="11"/>
        <v>149014.9780000262</v>
      </c>
      <c r="M205" s="38">
        <f t="shared" ca="1" si="12"/>
        <v>152844.63910004357</v>
      </c>
      <c r="N205" s="39">
        <f t="shared" ca="1" si="13"/>
        <v>57.316739662536818</v>
      </c>
      <c r="P205" s="46">
        <v>3458.5</v>
      </c>
      <c r="Q205" s="46">
        <v>39936.350000070597</v>
      </c>
    </row>
    <row r="206" spans="8:17" x14ac:dyDescent="0.3">
      <c r="H206" s="45">
        <v>1</v>
      </c>
      <c r="I206" s="46" t="s">
        <v>164</v>
      </c>
      <c r="J206" s="25">
        <v>1987</v>
      </c>
      <c r="K206" s="46">
        <v>3694.57</v>
      </c>
      <c r="L206" s="38">
        <f t="shared" ca="1" si="11"/>
        <v>156674.30020006094</v>
      </c>
      <c r="M206" s="38">
        <f t="shared" ca="1" si="12"/>
        <v>158112.31550004962</v>
      </c>
      <c r="N206" s="39">
        <f t="shared" ca="1" si="13"/>
        <v>69.569418820046664</v>
      </c>
      <c r="P206" s="46">
        <v>3459</v>
      </c>
      <c r="Q206" s="46">
        <v>40077.899999924601</v>
      </c>
    </row>
    <row r="207" spans="8:17" x14ac:dyDescent="0.3">
      <c r="H207" s="45">
        <v>1</v>
      </c>
      <c r="I207" s="46" t="s">
        <v>174</v>
      </c>
      <c r="J207" s="25">
        <v>1987</v>
      </c>
      <c r="K207" s="46">
        <v>3698.37</v>
      </c>
      <c r="L207" s="38">
        <f t="shared" ca="1" si="11"/>
        <v>159550.3308000383</v>
      </c>
      <c r="M207" s="38">
        <f t="shared" ca="1" si="12"/>
        <v>158687.52320001274</v>
      </c>
      <c r="N207" s="39">
        <f t="shared" ca="1" si="13"/>
        <v>99.973139616043738</v>
      </c>
      <c r="P207" s="46">
        <v>3459.5</v>
      </c>
      <c r="Q207" s="46">
        <v>40219.450000025703</v>
      </c>
    </row>
    <row r="208" spans="8:17" x14ac:dyDescent="0.3">
      <c r="H208" s="45">
        <v>1</v>
      </c>
      <c r="I208" s="46" t="s">
        <v>175</v>
      </c>
      <c r="J208" s="25">
        <v>1987</v>
      </c>
      <c r="K208" s="46">
        <v>3696.09</v>
      </c>
      <c r="L208" s="38">
        <f t="shared" ca="1" si="11"/>
        <v>157824.71559998719</v>
      </c>
      <c r="M208" s="38">
        <f t="shared" ca="1" si="12"/>
        <v>156129.37010000972</v>
      </c>
      <c r="N208" s="39">
        <f t="shared" ca="1" si="13"/>
        <v>119.95939936021702</v>
      </c>
      <c r="P208" s="46">
        <v>3460</v>
      </c>
      <c r="Q208" s="46">
        <v>40360.999999879801</v>
      </c>
    </row>
    <row r="209" spans="8:17" x14ac:dyDescent="0.3">
      <c r="H209" s="45">
        <v>1</v>
      </c>
      <c r="I209" s="46" t="s">
        <v>176</v>
      </c>
      <c r="J209" s="25">
        <v>1987</v>
      </c>
      <c r="K209" s="46">
        <v>3691.61</v>
      </c>
      <c r="L209" s="38">
        <f t="shared" ca="1" si="11"/>
        <v>154434.02460003225</v>
      </c>
      <c r="M209" s="38">
        <f t="shared" ca="1" si="12"/>
        <v>153048.99080005987</v>
      </c>
      <c r="N209" s="39">
        <f t="shared" ca="1" si="13"/>
        <v>117.08247796208774</v>
      </c>
      <c r="P209" s="46">
        <v>3460.5</v>
      </c>
      <c r="Q209" s="46">
        <v>40508.850000113998</v>
      </c>
    </row>
    <row r="210" spans="8:17" x14ac:dyDescent="0.3">
      <c r="H210" s="45">
        <v>1</v>
      </c>
      <c r="I210" s="46" t="s">
        <v>177</v>
      </c>
      <c r="J210" s="25">
        <v>1987</v>
      </c>
      <c r="K210" s="46">
        <v>3687.95</v>
      </c>
      <c r="L210" s="38">
        <f t="shared" ca="1" si="11"/>
        <v>151663.95700008748</v>
      </c>
      <c r="M210" s="38">
        <f t="shared" ca="1" si="12"/>
        <v>151603.40820008446</v>
      </c>
      <c r="N210" s="39">
        <f t="shared" ca="1" si="13"/>
        <v>108.3964368630992</v>
      </c>
      <c r="P210" s="46">
        <v>3461</v>
      </c>
      <c r="Q210" s="46">
        <v>40656.700000101198</v>
      </c>
    </row>
    <row r="211" spans="8:17" x14ac:dyDescent="0.3">
      <c r="H211" s="45">
        <v>1</v>
      </c>
      <c r="I211" s="46" t="s">
        <v>178</v>
      </c>
      <c r="J211" s="25">
        <v>1987</v>
      </c>
      <c r="K211" s="46">
        <v>3687.79</v>
      </c>
      <c r="L211" s="38">
        <f t="shared" ca="1" si="11"/>
        <v>151542.85940008145</v>
      </c>
      <c r="M211" s="38">
        <f t="shared" ca="1" si="12"/>
        <v>151406.62530006538</v>
      </c>
      <c r="N211" s="39">
        <f t="shared" ca="1" si="13"/>
        <v>80.497855784563583</v>
      </c>
      <c r="P211" s="46">
        <v>3461.5</v>
      </c>
      <c r="Q211" s="46">
        <v>40804.550000088399</v>
      </c>
    </row>
    <row r="212" spans="8:17" x14ac:dyDescent="0.3">
      <c r="H212" s="45">
        <v>1</v>
      </c>
      <c r="I212" s="46" t="s">
        <v>179</v>
      </c>
      <c r="J212" s="25">
        <v>1987</v>
      </c>
      <c r="K212" s="46">
        <v>3687.43</v>
      </c>
      <c r="L212" s="38">
        <f t="shared" ca="1" si="11"/>
        <v>151270.39120004931</v>
      </c>
      <c r="M212" s="38">
        <f t="shared" ca="1" si="12"/>
        <v>150464.34660002729</v>
      </c>
      <c r="N212" s="39">
        <f t="shared" ca="1" si="13"/>
        <v>73.978303745039938</v>
      </c>
      <c r="P212" s="46">
        <v>3462</v>
      </c>
      <c r="Q212" s="46">
        <v>40952.400000075599</v>
      </c>
    </row>
    <row r="213" spans="8:17" x14ac:dyDescent="0.3">
      <c r="H213" s="45">
        <v>1</v>
      </c>
      <c r="I213" s="46" t="s">
        <v>180</v>
      </c>
      <c r="J213" s="25">
        <v>1987</v>
      </c>
      <c r="K213" s="46">
        <v>3685.3</v>
      </c>
      <c r="L213" s="38">
        <f t="shared" ca="1" si="11"/>
        <v>149658.30200000526</v>
      </c>
      <c r="M213" s="38">
        <f t="shared" ca="1" si="12"/>
        <v>148803.06279998738</v>
      </c>
      <c r="N213" s="39">
        <f t="shared" ca="1" si="13"/>
        <v>56.917171521015561</v>
      </c>
      <c r="P213" s="46">
        <v>3462.5</v>
      </c>
      <c r="Q213" s="46">
        <v>41100.250000062799</v>
      </c>
    </row>
    <row r="214" spans="8:17" x14ac:dyDescent="0.3">
      <c r="H214" s="45">
        <v>1</v>
      </c>
      <c r="I214" s="46" t="s">
        <v>170</v>
      </c>
      <c r="J214" s="25">
        <v>1988</v>
      </c>
      <c r="K214" s="46">
        <v>3683.04</v>
      </c>
      <c r="L214" s="38">
        <f t="shared" ca="1" si="11"/>
        <v>147947.8235999695</v>
      </c>
      <c r="M214" s="38">
        <f t="shared" ca="1" si="12"/>
        <v>147459.65429999516</v>
      </c>
      <c r="N214" s="39">
        <f t="shared" ca="1" si="13"/>
        <v>25.559673412008259</v>
      </c>
      <c r="P214" s="46">
        <v>3463</v>
      </c>
      <c r="Q214" s="46">
        <v>41248.100000049999</v>
      </c>
    </row>
    <row r="215" spans="8:17" x14ac:dyDescent="0.3">
      <c r="H215" s="45">
        <v>1</v>
      </c>
      <c r="I215" s="46" t="s">
        <v>171</v>
      </c>
      <c r="J215" s="25">
        <v>1988</v>
      </c>
      <c r="K215" s="46">
        <v>3681.75</v>
      </c>
      <c r="L215" s="38">
        <f t="shared" ca="1" si="11"/>
        <v>146971.48500002082</v>
      </c>
      <c r="M215" s="38">
        <f t="shared" ca="1" si="12"/>
        <v>146948.77920001978</v>
      </c>
      <c r="N215" s="39">
        <f t="shared" ca="1" si="13"/>
        <v>25.960950992012801</v>
      </c>
      <c r="P215" s="46">
        <v>3463.5</v>
      </c>
      <c r="Q215" s="46">
        <v>41395.950000037199</v>
      </c>
    </row>
    <row r="216" spans="8:17" x14ac:dyDescent="0.3">
      <c r="H216" s="45">
        <v>1</v>
      </c>
      <c r="I216" s="46" t="s">
        <v>172</v>
      </c>
      <c r="J216" s="25">
        <v>1988</v>
      </c>
      <c r="K216" s="46">
        <v>3681.69</v>
      </c>
      <c r="L216" s="38">
        <f t="shared" ca="1" si="11"/>
        <v>146926.07340001874</v>
      </c>
      <c r="M216" s="38">
        <f t="shared" ca="1" si="12"/>
        <v>147652.64900004119</v>
      </c>
      <c r="N216" s="39">
        <f t="shared" ca="1" si="13"/>
        <v>40.11230297835889</v>
      </c>
      <c r="P216" s="46">
        <v>3464</v>
      </c>
      <c r="Q216" s="46">
        <v>41543.800000024399</v>
      </c>
    </row>
    <row r="217" spans="8:17" x14ac:dyDescent="0.3">
      <c r="H217" s="45">
        <v>1</v>
      </c>
      <c r="I217" s="46" t="s">
        <v>173</v>
      </c>
      <c r="J217" s="25">
        <v>1988</v>
      </c>
      <c r="K217" s="46">
        <v>3683.61</v>
      </c>
      <c r="L217" s="38">
        <f t="shared" ca="1" si="11"/>
        <v>148379.22460006364</v>
      </c>
      <c r="M217" s="38">
        <f t="shared" ca="1" si="12"/>
        <v>150044.29650007561</v>
      </c>
      <c r="N217" s="39">
        <f t="shared" ca="1" si="13"/>
        <v>56.266611187548456</v>
      </c>
      <c r="P217" s="46">
        <v>3464.5</v>
      </c>
      <c r="Q217" s="46">
        <v>41691.650000011599</v>
      </c>
    </row>
    <row r="218" spans="8:17" x14ac:dyDescent="0.3">
      <c r="H218" s="45">
        <v>1</v>
      </c>
      <c r="I218" s="46" t="s">
        <v>164</v>
      </c>
      <c r="J218" s="25">
        <v>1988</v>
      </c>
      <c r="K218" s="46">
        <v>3688.01</v>
      </c>
      <c r="L218" s="38">
        <f t="shared" ca="1" si="11"/>
        <v>151709.36840008758</v>
      </c>
      <c r="M218" s="38">
        <f t="shared" ca="1" si="12"/>
        <v>153559.86620002869</v>
      </c>
      <c r="N218" s="39">
        <f t="shared" ca="1" si="13"/>
        <v>67.566341128036726</v>
      </c>
      <c r="P218" s="46">
        <v>3465</v>
      </c>
      <c r="Q218" s="46">
        <v>41839.499999998799</v>
      </c>
    </row>
    <row r="219" spans="8:17" x14ac:dyDescent="0.3">
      <c r="H219" s="45">
        <v>1</v>
      </c>
      <c r="I219" s="46" t="s">
        <v>174</v>
      </c>
      <c r="J219" s="25">
        <v>1988</v>
      </c>
      <c r="K219" s="46">
        <v>3692.9</v>
      </c>
      <c r="L219" s="38">
        <f t="shared" ca="1" si="11"/>
        <v>155410.36399996979</v>
      </c>
      <c r="M219" s="38">
        <f t="shared" ca="1" si="12"/>
        <v>154683.78840004373</v>
      </c>
      <c r="N219" s="39">
        <f t="shared" ca="1" si="13"/>
        <v>97.450786692062366</v>
      </c>
      <c r="P219" s="46">
        <v>3465.5</v>
      </c>
      <c r="Q219" s="46">
        <v>41987.349999985898</v>
      </c>
    </row>
    <row r="220" spans="8:17" x14ac:dyDescent="0.3">
      <c r="H220" s="45">
        <v>1</v>
      </c>
      <c r="I220" s="46" t="s">
        <v>175</v>
      </c>
      <c r="J220" s="25">
        <v>1988</v>
      </c>
      <c r="K220" s="46">
        <v>3690.98</v>
      </c>
      <c r="L220" s="38">
        <f t="shared" ca="1" si="11"/>
        <v>153957.21280011768</v>
      </c>
      <c r="M220" s="38">
        <f t="shared" ca="1" si="12"/>
        <v>152859.78000009619</v>
      </c>
      <c r="N220" s="39">
        <f t="shared" ca="1" si="13"/>
        <v>117.44726430011589</v>
      </c>
      <c r="P220" s="46">
        <v>3466</v>
      </c>
      <c r="Q220" s="46">
        <v>42135.199999973098</v>
      </c>
    </row>
    <row r="221" spans="8:17" x14ac:dyDescent="0.3">
      <c r="H221" s="45">
        <v>1</v>
      </c>
      <c r="I221" s="46" t="s">
        <v>176</v>
      </c>
      <c r="J221" s="25">
        <v>1988</v>
      </c>
      <c r="K221" s="46">
        <v>3688.08</v>
      </c>
      <c r="L221" s="38">
        <f t="shared" ca="1" si="11"/>
        <v>151762.3472000747</v>
      </c>
      <c r="M221" s="38">
        <f t="shared" ca="1" si="12"/>
        <v>150827.63590002386</v>
      </c>
      <c r="N221" s="39">
        <f t="shared" ca="1" si="13"/>
        <v>115.38314146355958</v>
      </c>
      <c r="P221" s="46">
        <v>3466.5</v>
      </c>
      <c r="Q221" s="46">
        <v>42283.049999960298</v>
      </c>
    </row>
    <row r="222" spans="8:17" x14ac:dyDescent="0.3">
      <c r="H222" s="45">
        <v>1</v>
      </c>
      <c r="I222" s="46" t="s">
        <v>177</v>
      </c>
      <c r="J222" s="25">
        <v>1988</v>
      </c>
      <c r="K222" s="46">
        <v>3685.61</v>
      </c>
      <c r="L222" s="38">
        <f t="shared" ca="1" si="11"/>
        <v>149892.92459997302</v>
      </c>
      <c r="M222" s="38">
        <f t="shared" ca="1" si="12"/>
        <v>149355.56209995854</v>
      </c>
      <c r="N222" s="39">
        <f t="shared" ca="1" si="13"/>
        <v>106.78922690150858</v>
      </c>
      <c r="P222" s="46">
        <v>3467</v>
      </c>
      <c r="Q222" s="46">
        <v>42430.899999947498</v>
      </c>
    </row>
    <row r="223" spans="8:17" x14ac:dyDescent="0.3">
      <c r="H223" s="45">
        <v>1</v>
      </c>
      <c r="I223" s="46" t="s">
        <v>178</v>
      </c>
      <c r="J223" s="25">
        <v>1988</v>
      </c>
      <c r="K223" s="46">
        <v>3684.19</v>
      </c>
      <c r="L223" s="38">
        <f t="shared" ca="1" si="11"/>
        <v>148818.19959994406</v>
      </c>
      <c r="M223" s="38">
        <f t="shared" ca="1" si="12"/>
        <v>148027.29179997789</v>
      </c>
      <c r="N223" s="39">
        <f t="shared" ca="1" si="13"/>
        <v>78.701176807016424</v>
      </c>
      <c r="P223" s="46">
        <v>3467.5</v>
      </c>
      <c r="Q223" s="46">
        <v>42578.749999934698</v>
      </c>
    </row>
    <row r="224" spans="8:17" x14ac:dyDescent="0.3">
      <c r="H224" s="45">
        <v>1</v>
      </c>
      <c r="I224" s="46" t="s">
        <v>179</v>
      </c>
      <c r="J224" s="25">
        <v>1988</v>
      </c>
      <c r="K224" s="46">
        <v>3682.1</v>
      </c>
      <c r="L224" s="38">
        <f t="shared" ca="1" si="11"/>
        <v>147236.38400001172</v>
      </c>
      <c r="M224" s="38">
        <f t="shared" ca="1" si="12"/>
        <v>146353.20399996568</v>
      </c>
      <c r="N224" s="39">
        <f t="shared" ca="1" si="13"/>
        <v>71.956991966675602</v>
      </c>
      <c r="P224" s="46">
        <v>3468</v>
      </c>
      <c r="Q224" s="46">
        <v>42726.599999921898</v>
      </c>
    </row>
    <row r="225" spans="8:17" x14ac:dyDescent="0.3">
      <c r="H225" s="45">
        <v>1</v>
      </c>
      <c r="I225" s="46" t="s">
        <v>180</v>
      </c>
      <c r="J225" s="25">
        <v>1988</v>
      </c>
      <c r="K225" s="46">
        <v>3679.76</v>
      </c>
      <c r="L225" s="38">
        <f t="shared" ca="1" si="11"/>
        <v>145470.02399991965</v>
      </c>
      <c r="M225" s="38">
        <f t="shared" ca="1" si="12"/>
        <v>144301.24499999592</v>
      </c>
      <c r="N225" s="39">
        <f t="shared" ca="1" si="13"/>
        <v>55.195226212518207</v>
      </c>
      <c r="P225" s="46">
        <v>3468.5</v>
      </c>
      <c r="Q225" s="46">
        <v>42874.449999909099</v>
      </c>
    </row>
    <row r="226" spans="8:17" x14ac:dyDescent="0.3">
      <c r="H226" s="45">
        <v>1</v>
      </c>
      <c r="I226" s="46" t="s">
        <v>170</v>
      </c>
      <c r="J226" s="25">
        <v>1989</v>
      </c>
      <c r="K226" s="46">
        <v>3676.59</v>
      </c>
      <c r="L226" s="38">
        <f t="shared" ca="1" si="11"/>
        <v>143132.46600007219</v>
      </c>
      <c r="M226" s="38">
        <f t="shared" ca="1" si="12"/>
        <v>142402.44000004209</v>
      </c>
      <c r="N226" s="39">
        <f t="shared" ca="1" si="13"/>
        <v>24.683089600016078</v>
      </c>
      <c r="P226" s="46">
        <v>3469</v>
      </c>
      <c r="Q226" s="46">
        <v>43022.299999896299</v>
      </c>
    </row>
    <row r="227" spans="8:17" x14ac:dyDescent="0.3">
      <c r="H227" s="45">
        <v>1</v>
      </c>
      <c r="I227" s="46" t="s">
        <v>171</v>
      </c>
      <c r="J227" s="25">
        <v>1989</v>
      </c>
      <c r="K227" s="46">
        <v>3674.61</v>
      </c>
      <c r="L227" s="38">
        <f t="shared" ca="1" si="11"/>
        <v>141672.41400001198</v>
      </c>
      <c r="M227" s="38">
        <f t="shared" ca="1" si="12"/>
        <v>141668.7270000116</v>
      </c>
      <c r="N227" s="39">
        <f t="shared" ca="1" si="13"/>
        <v>25.028141770011022</v>
      </c>
      <c r="P227" s="46">
        <v>3469.5</v>
      </c>
      <c r="Q227" s="46">
        <v>43170.149999883499</v>
      </c>
    </row>
    <row r="228" spans="8:17" x14ac:dyDescent="0.3">
      <c r="H228" s="45">
        <v>1</v>
      </c>
      <c r="I228" s="46" t="s">
        <v>172</v>
      </c>
      <c r="J228" s="25">
        <v>1989</v>
      </c>
      <c r="K228" s="46">
        <v>3674.6</v>
      </c>
      <c r="L228" s="38">
        <f t="shared" ca="1" si="11"/>
        <v>141665.04000001121</v>
      </c>
      <c r="M228" s="38">
        <f t="shared" ca="1" si="12"/>
        <v>142125.91500003007</v>
      </c>
      <c r="N228" s="39">
        <f t="shared" ca="1" si="13"/>
        <v>38.610873575021998</v>
      </c>
      <c r="P228" s="46">
        <v>3470</v>
      </c>
      <c r="Q228" s="46">
        <v>43318.000000117798</v>
      </c>
    </row>
    <row r="229" spans="8:17" x14ac:dyDescent="0.3">
      <c r="H229" s="45">
        <v>1</v>
      </c>
      <c r="I229" s="46" t="s">
        <v>173</v>
      </c>
      <c r="J229" s="25">
        <v>1989</v>
      </c>
      <c r="K229" s="46">
        <v>3675.85</v>
      </c>
      <c r="L229" s="38">
        <f t="shared" ca="1" si="11"/>
        <v>142586.79000004893</v>
      </c>
      <c r="M229" s="38">
        <f t="shared" ca="1" si="12"/>
        <v>143320.50300007919</v>
      </c>
      <c r="N229" s="39">
        <f t="shared" ca="1" si="13"/>
        <v>53.745188625048904</v>
      </c>
      <c r="P229" s="46">
        <v>3470.5</v>
      </c>
      <c r="Q229" s="46">
        <v>43465.850000104903</v>
      </c>
    </row>
    <row r="230" spans="8:17" x14ac:dyDescent="0.3">
      <c r="H230" s="45">
        <v>1</v>
      </c>
      <c r="I230" s="46" t="s">
        <v>164</v>
      </c>
      <c r="J230" s="25">
        <v>1989</v>
      </c>
      <c r="K230" s="46">
        <v>3677.84</v>
      </c>
      <c r="L230" s="38">
        <f t="shared" ca="1" si="11"/>
        <v>144054.21600010945</v>
      </c>
      <c r="M230" s="38">
        <f t="shared" ca="1" si="12"/>
        <v>143991.53700010688</v>
      </c>
      <c r="N230" s="39">
        <f t="shared" ca="1" si="13"/>
        <v>63.356276280069629</v>
      </c>
      <c r="P230" s="46">
        <v>3471</v>
      </c>
      <c r="Q230" s="46">
        <v>43613.700000092103</v>
      </c>
    </row>
    <row r="231" spans="8:17" x14ac:dyDescent="0.3">
      <c r="H231" s="45">
        <v>1</v>
      </c>
      <c r="I231" s="46" t="s">
        <v>174</v>
      </c>
      <c r="J231" s="25">
        <v>1989</v>
      </c>
      <c r="K231" s="46">
        <v>3677.67</v>
      </c>
      <c r="L231" s="38">
        <f t="shared" ca="1" si="11"/>
        <v>143928.85800010432</v>
      </c>
      <c r="M231" s="38">
        <f t="shared" ca="1" si="12"/>
        <v>142424.56200004276</v>
      </c>
      <c r="N231" s="39">
        <f t="shared" ca="1" si="13"/>
        <v>89.727474060058981</v>
      </c>
      <c r="P231" s="46">
        <v>3471.5</v>
      </c>
      <c r="Q231" s="46">
        <v>43761.550000079304</v>
      </c>
    </row>
    <row r="232" spans="8:17" x14ac:dyDescent="0.3">
      <c r="H232" s="45">
        <v>1</v>
      </c>
      <c r="I232" s="46" t="s">
        <v>175</v>
      </c>
      <c r="J232" s="25">
        <v>1989</v>
      </c>
      <c r="K232" s="46">
        <v>3673.59</v>
      </c>
      <c r="L232" s="38">
        <f t="shared" ca="1" si="11"/>
        <v>140920.2659999812</v>
      </c>
      <c r="M232" s="38">
        <f t="shared" ca="1" si="12"/>
        <v>139508.14500004705</v>
      </c>
      <c r="N232" s="39">
        <f t="shared" ca="1" si="13"/>
        <v>107.18875807507446</v>
      </c>
      <c r="P232" s="46">
        <v>3472</v>
      </c>
      <c r="Q232" s="46">
        <v>43909.400000066496</v>
      </c>
    </row>
    <row r="233" spans="8:17" x14ac:dyDescent="0.3">
      <c r="H233" s="45">
        <v>1</v>
      </c>
      <c r="I233" s="46" t="s">
        <v>176</v>
      </c>
      <c r="J233" s="25">
        <v>1989</v>
      </c>
      <c r="K233" s="46">
        <v>3669.76</v>
      </c>
      <c r="L233" s="38">
        <f t="shared" ca="1" si="11"/>
        <v>138096.0240001129</v>
      </c>
      <c r="M233" s="38">
        <f t="shared" ca="1" si="12"/>
        <v>136414.75200004363</v>
      </c>
      <c r="N233" s="39">
        <f t="shared" ca="1" si="13"/>
        <v>104.35728528007077</v>
      </c>
      <c r="P233" s="46">
        <v>3472.5</v>
      </c>
      <c r="Q233" s="46">
        <v>44057.250000053697</v>
      </c>
    </row>
    <row r="234" spans="8:17" x14ac:dyDescent="0.3">
      <c r="H234" s="45">
        <v>1</v>
      </c>
      <c r="I234" s="46" t="s">
        <v>177</v>
      </c>
      <c r="J234" s="25">
        <v>1989</v>
      </c>
      <c r="K234" s="46">
        <v>3665.2</v>
      </c>
      <c r="L234" s="38">
        <f t="shared" ca="1" si="11"/>
        <v>134733.47999997437</v>
      </c>
      <c r="M234" s="38">
        <f t="shared" ca="1" si="12"/>
        <v>134084.56799994782</v>
      </c>
      <c r="N234" s="39">
        <f t="shared" ca="1" si="13"/>
        <v>95.870466119997019</v>
      </c>
      <c r="P234" s="46">
        <v>3473</v>
      </c>
      <c r="Q234" s="46">
        <v>44205.100000040897</v>
      </c>
    </row>
    <row r="235" spans="8:17" x14ac:dyDescent="0.3">
      <c r="H235" s="45">
        <v>1</v>
      </c>
      <c r="I235" s="46" t="s">
        <v>178</v>
      </c>
      <c r="J235" s="25">
        <v>1989</v>
      </c>
      <c r="K235" s="46">
        <v>3663.44</v>
      </c>
      <c r="L235" s="38">
        <f t="shared" ca="1" si="11"/>
        <v>133435.65599992126</v>
      </c>
      <c r="M235" s="38">
        <f t="shared" ca="1" si="12"/>
        <v>132661.38600001321</v>
      </c>
      <c r="N235" s="39">
        <f t="shared" ca="1" si="13"/>
        <v>70.531636890032274</v>
      </c>
      <c r="P235" s="46">
        <v>3473.5</v>
      </c>
      <c r="Q235" s="46">
        <v>44352.950000028097</v>
      </c>
    </row>
    <row r="236" spans="8:17" x14ac:dyDescent="0.3">
      <c r="H236" s="45">
        <v>1</v>
      </c>
      <c r="I236" s="46" t="s">
        <v>179</v>
      </c>
      <c r="J236" s="25">
        <v>1989</v>
      </c>
      <c r="K236" s="46">
        <v>3661.34</v>
      </c>
      <c r="L236" s="38">
        <f t="shared" ca="1" si="11"/>
        <v>131887.11600010516</v>
      </c>
      <c r="M236" s="38">
        <f t="shared" ca="1" si="12"/>
        <v>130898.52320010494</v>
      </c>
      <c r="N236" s="39">
        <f t="shared" ca="1" si="13"/>
        <v>64.358440573408018</v>
      </c>
      <c r="P236" s="46">
        <v>3474</v>
      </c>
      <c r="Q236" s="46">
        <v>44500.800000015297</v>
      </c>
    </row>
    <row r="237" spans="8:17" x14ac:dyDescent="0.3">
      <c r="H237" s="45">
        <v>1</v>
      </c>
      <c r="I237" s="46" t="s">
        <v>180</v>
      </c>
      <c r="J237" s="25">
        <v>1989</v>
      </c>
      <c r="K237" s="46">
        <v>3658.46</v>
      </c>
      <c r="L237" s="38">
        <f t="shared" ca="1" si="11"/>
        <v>129909.93040010473</v>
      </c>
      <c r="M237" s="38">
        <f t="shared" ca="1" si="12"/>
        <v>128991.51320009516</v>
      </c>
      <c r="N237" s="39">
        <f t="shared" ca="1" si="13"/>
        <v>49.33925379905407</v>
      </c>
      <c r="P237" s="46">
        <v>3474.5</v>
      </c>
      <c r="Q237" s="46">
        <v>44648.650000002497</v>
      </c>
    </row>
    <row r="238" spans="8:17" x14ac:dyDescent="0.3">
      <c r="H238" s="45">
        <v>1</v>
      </c>
      <c r="I238" s="46" t="s">
        <v>170</v>
      </c>
      <c r="J238" s="25">
        <v>1990</v>
      </c>
      <c r="K238" s="46">
        <v>3655.6</v>
      </c>
      <c r="L238" s="38">
        <f t="shared" ca="1" si="11"/>
        <v>128073.09600008558</v>
      </c>
      <c r="M238" s="38">
        <f t="shared" ca="1" si="12"/>
        <v>127292.76340006059</v>
      </c>
      <c r="N238" s="39">
        <f t="shared" ca="1" si="13"/>
        <v>22.064078989351689</v>
      </c>
      <c r="P238" s="46">
        <v>3475</v>
      </c>
      <c r="Q238" s="46">
        <v>44796.499999989697</v>
      </c>
    </row>
    <row r="239" spans="8:17" x14ac:dyDescent="0.3">
      <c r="H239" s="45">
        <v>1</v>
      </c>
      <c r="I239" s="46" t="s">
        <v>171</v>
      </c>
      <c r="J239" s="25">
        <v>1990</v>
      </c>
      <c r="K239" s="46">
        <v>3653.17</v>
      </c>
      <c r="L239" s="38">
        <f t="shared" ca="1" si="11"/>
        <v>126512.4308000356</v>
      </c>
      <c r="M239" s="38">
        <f t="shared" ca="1" si="12"/>
        <v>125825.22400000272</v>
      </c>
      <c r="N239" s="39">
        <f t="shared" ca="1" si="13"/>
        <v>22.229122906675119</v>
      </c>
      <c r="P239" s="46">
        <v>3475.5</v>
      </c>
      <c r="Q239" s="46">
        <v>44944.349999976897</v>
      </c>
    </row>
    <row r="240" spans="8:17" x14ac:dyDescent="0.3">
      <c r="H240" s="45">
        <v>1</v>
      </c>
      <c r="I240" s="46" t="s">
        <v>172</v>
      </c>
      <c r="J240" s="25">
        <v>1990</v>
      </c>
      <c r="K240" s="46">
        <v>3651.03</v>
      </c>
      <c r="L240" s="38">
        <f t="shared" ca="1" si="11"/>
        <v>125138.01719996985</v>
      </c>
      <c r="M240" s="38">
        <f t="shared" ca="1" si="12"/>
        <v>124649.90489999158</v>
      </c>
      <c r="N240" s="39">
        <f t="shared" ca="1" si="13"/>
        <v>33.863224164509838</v>
      </c>
      <c r="P240" s="46">
        <v>3476</v>
      </c>
      <c r="Q240" s="46">
        <v>45092.199999964003</v>
      </c>
    </row>
    <row r="241" spans="8:17" x14ac:dyDescent="0.3">
      <c r="H241" s="45">
        <v>1</v>
      </c>
      <c r="I241" s="46" t="s">
        <v>173</v>
      </c>
      <c r="J241" s="25">
        <v>1990</v>
      </c>
      <c r="K241" s="46">
        <v>3649.51</v>
      </c>
      <c r="L241" s="38">
        <f t="shared" ca="1" si="11"/>
        <v>124161.79260001332</v>
      </c>
      <c r="M241" s="38">
        <f t="shared" ca="1" si="12"/>
        <v>123930.58400005335</v>
      </c>
      <c r="N241" s="39">
        <f t="shared" ca="1" si="13"/>
        <v>46.473969000036611</v>
      </c>
      <c r="P241" s="46">
        <v>3476.5</v>
      </c>
      <c r="Q241" s="46">
        <v>45240.049999951203</v>
      </c>
    </row>
    <row r="242" spans="8:17" x14ac:dyDescent="0.3">
      <c r="H242" s="45">
        <v>1</v>
      </c>
      <c r="I242" s="46" t="s">
        <v>164</v>
      </c>
      <c r="J242" s="25">
        <v>1990</v>
      </c>
      <c r="K242" s="46">
        <v>3648.79</v>
      </c>
      <c r="L242" s="38">
        <f t="shared" ca="1" si="11"/>
        <v>123699.37540009338</v>
      </c>
      <c r="M242" s="38">
        <f t="shared" ca="1" si="12"/>
        <v>124251.70900001796</v>
      </c>
      <c r="N242" s="39">
        <f t="shared" ca="1" si="13"/>
        <v>54.67075196002741</v>
      </c>
      <c r="P242" s="46">
        <v>3477</v>
      </c>
      <c r="Q242" s="46">
        <v>45387.899999938403</v>
      </c>
    </row>
    <row r="243" spans="8:17" x14ac:dyDescent="0.3">
      <c r="H243" s="45">
        <v>1</v>
      </c>
      <c r="I243" s="46" t="s">
        <v>174</v>
      </c>
      <c r="J243" s="25">
        <v>1990</v>
      </c>
      <c r="K243" s="46">
        <v>3650.51</v>
      </c>
      <c r="L243" s="38">
        <f t="shared" ca="1" si="11"/>
        <v>124804.04259994254</v>
      </c>
      <c r="M243" s="38">
        <f t="shared" ca="1" si="12"/>
        <v>123776.44349994184</v>
      </c>
      <c r="N243" s="39">
        <f t="shared" ca="1" si="13"/>
        <v>77.979159404991222</v>
      </c>
      <c r="P243" s="46">
        <v>3477.5</v>
      </c>
      <c r="Q243" s="46">
        <v>45535.749999925603</v>
      </c>
    </row>
    <row r="244" spans="8:17" x14ac:dyDescent="0.3">
      <c r="H244" s="45">
        <v>1</v>
      </c>
      <c r="I244" s="46" t="s">
        <v>175</v>
      </c>
      <c r="J244" s="25">
        <v>1990</v>
      </c>
      <c r="K244" s="46">
        <v>3647.31</v>
      </c>
      <c r="L244" s="38">
        <f t="shared" ca="1" si="11"/>
        <v>122748.84439994115</v>
      </c>
      <c r="M244" s="38">
        <f t="shared" ca="1" si="12"/>
        <v>120741.81439994345</v>
      </c>
      <c r="N244" s="39">
        <f t="shared" ca="1" si="13"/>
        <v>92.769960730656379</v>
      </c>
      <c r="P244" s="46">
        <v>3478</v>
      </c>
      <c r="Q244" s="46">
        <v>45683.599999912803</v>
      </c>
    </row>
    <row r="245" spans="8:17" x14ac:dyDescent="0.3">
      <c r="H245" s="45">
        <v>1</v>
      </c>
      <c r="I245" s="46" t="s">
        <v>176</v>
      </c>
      <c r="J245" s="25">
        <v>1990</v>
      </c>
      <c r="K245" s="46">
        <v>3641.06</v>
      </c>
      <c r="L245" s="38">
        <f t="shared" ca="1" si="11"/>
        <v>118734.78439994575</v>
      </c>
      <c r="M245" s="38">
        <f t="shared" ca="1" si="12"/>
        <v>117669.92150002276</v>
      </c>
      <c r="N245" s="39">
        <f t="shared" ca="1" si="13"/>
        <v>90.017489947549649</v>
      </c>
      <c r="P245" s="46">
        <v>3478.5</v>
      </c>
      <c r="Q245" s="46">
        <v>45831.449999900004</v>
      </c>
    </row>
    <row r="246" spans="8:17" x14ac:dyDescent="0.3">
      <c r="H246" s="45">
        <v>1</v>
      </c>
      <c r="I246" s="46" t="s">
        <v>177</v>
      </c>
      <c r="J246" s="25">
        <v>1990</v>
      </c>
      <c r="K246" s="46">
        <v>3637.61</v>
      </c>
      <c r="L246" s="38">
        <f t="shared" ca="1" si="11"/>
        <v>116605.05860009976</v>
      </c>
      <c r="M246" s="38">
        <f t="shared" ca="1" si="12"/>
        <v>116538.37110010174</v>
      </c>
      <c r="N246" s="39">
        <f t="shared" ca="1" si="13"/>
        <v>83.324935336602579</v>
      </c>
      <c r="P246" s="46">
        <v>3479</v>
      </c>
      <c r="Q246" s="46">
        <v>45979.299999887196</v>
      </c>
    </row>
    <row r="247" spans="8:17" x14ac:dyDescent="0.3">
      <c r="H247" s="45">
        <v>1</v>
      </c>
      <c r="I247" s="46" t="s">
        <v>178</v>
      </c>
      <c r="J247" s="25">
        <v>1990</v>
      </c>
      <c r="K247" s="46">
        <v>3637.39</v>
      </c>
      <c r="L247" s="38">
        <f t="shared" ca="1" si="11"/>
        <v>116471.68360010372</v>
      </c>
      <c r="M247" s="38">
        <f t="shared" ca="1" si="12"/>
        <v>116123.09060004517</v>
      </c>
      <c r="N247" s="39">
        <f t="shared" ca="1" si="13"/>
        <v>61.738776502379451</v>
      </c>
      <c r="P247" s="46">
        <v>3479.5</v>
      </c>
      <c r="Q247" s="46">
        <v>46127.150000121503</v>
      </c>
    </row>
    <row r="248" spans="8:17" x14ac:dyDescent="0.3">
      <c r="H248" s="45">
        <v>1</v>
      </c>
      <c r="I248" s="46" t="s">
        <v>179</v>
      </c>
      <c r="J248" s="25">
        <v>1990</v>
      </c>
      <c r="K248" s="46">
        <v>3636.24</v>
      </c>
      <c r="L248" s="38">
        <f t="shared" ca="1" si="11"/>
        <v>115774.49759998661</v>
      </c>
      <c r="M248" s="38">
        <f t="shared" ca="1" si="12"/>
        <v>114937.87139996642</v>
      </c>
      <c r="N248" s="39">
        <f t="shared" ca="1" si="13"/>
        <v>56.511120105003755</v>
      </c>
      <c r="P248" s="46">
        <v>3480</v>
      </c>
      <c r="Q248" s="46">
        <v>46275.000000108703</v>
      </c>
    </row>
    <row r="249" spans="8:17" x14ac:dyDescent="0.3">
      <c r="H249" s="45">
        <v>1</v>
      </c>
      <c r="I249" s="46" t="s">
        <v>180</v>
      </c>
      <c r="J249" s="25">
        <v>1990</v>
      </c>
      <c r="K249" s="46">
        <v>3633.48</v>
      </c>
      <c r="L249" s="38">
        <f t="shared" ca="1" si="11"/>
        <v>114101.24519994622</v>
      </c>
      <c r="M249" s="38">
        <f t="shared" ca="1" si="12"/>
        <v>113261.58989996021</v>
      </c>
      <c r="N249" s="39">
        <f t="shared" ca="1" si="13"/>
        <v>43.322558136750295</v>
      </c>
      <c r="P249" s="46">
        <v>3480.5</v>
      </c>
      <c r="Q249" s="46">
        <v>46427.769999948003</v>
      </c>
    </row>
    <row r="250" spans="8:17" x14ac:dyDescent="0.3">
      <c r="H250" s="45">
        <v>1</v>
      </c>
      <c r="I250" s="46" t="s">
        <v>170</v>
      </c>
      <c r="J250" s="25">
        <v>1991</v>
      </c>
      <c r="K250" s="46">
        <v>3630.71</v>
      </c>
      <c r="L250" s="38">
        <f t="shared" ca="1" si="11"/>
        <v>112421.93459997419</v>
      </c>
      <c r="M250" s="38">
        <f t="shared" ca="1" si="12"/>
        <v>111903.59229997091</v>
      </c>
      <c r="N250" s="39">
        <f t="shared" ca="1" si="13"/>
        <v>19.396622665335194</v>
      </c>
      <c r="P250" s="46">
        <v>3481</v>
      </c>
      <c r="Q250" s="46">
        <v>46580.549999895098</v>
      </c>
    </row>
    <row r="251" spans="8:17" x14ac:dyDescent="0.3">
      <c r="H251" s="45">
        <v>1</v>
      </c>
      <c r="I251" s="46" t="s">
        <v>171</v>
      </c>
      <c r="J251" s="25">
        <v>1991</v>
      </c>
      <c r="K251" s="46">
        <v>3629</v>
      </c>
      <c r="L251" s="38">
        <f t="shared" ca="1" si="11"/>
        <v>111385.24999996764</v>
      </c>
      <c r="M251" s="38">
        <f t="shared" ca="1" si="12"/>
        <v>111006.34249999758</v>
      </c>
      <c r="N251" s="39">
        <f t="shared" ca="1" si="13"/>
        <v>19.611120508339937</v>
      </c>
      <c r="P251" s="46">
        <v>3481.5</v>
      </c>
      <c r="Q251" s="46">
        <v>46733.319999981599</v>
      </c>
    </row>
    <row r="252" spans="8:17" x14ac:dyDescent="0.3">
      <c r="H252" s="45">
        <v>1</v>
      </c>
      <c r="I252" s="46" t="s">
        <v>172</v>
      </c>
      <c r="J252" s="25">
        <v>1991</v>
      </c>
      <c r="K252" s="46">
        <v>3627.75</v>
      </c>
      <c r="L252" s="38">
        <f t="shared" ca="1" si="11"/>
        <v>110627.43500002753</v>
      </c>
      <c r="M252" s="38">
        <f t="shared" ca="1" si="12"/>
        <v>110584.99680003873</v>
      </c>
      <c r="N252" s="39">
        <f t="shared" ca="1" si="13"/>
        <v>30.042257464021283</v>
      </c>
      <c r="P252" s="46">
        <v>3482</v>
      </c>
      <c r="Q252" s="46">
        <v>46886.0999999286</v>
      </c>
    </row>
    <row r="253" spans="8:17" x14ac:dyDescent="0.3">
      <c r="H253" s="45">
        <v>1</v>
      </c>
      <c r="I253" s="46" t="s">
        <v>173</v>
      </c>
      <c r="J253" s="25">
        <v>1991</v>
      </c>
      <c r="K253" s="46">
        <v>3627.61</v>
      </c>
      <c r="L253" s="38">
        <f t="shared" ca="1" si="11"/>
        <v>110542.55860004993</v>
      </c>
      <c r="M253" s="38">
        <f t="shared" ca="1" si="12"/>
        <v>111964.21529999725</v>
      </c>
      <c r="N253" s="39">
        <f t="shared" ca="1" si="13"/>
        <v>41.986580737513968</v>
      </c>
      <c r="P253" s="46">
        <v>3482.5</v>
      </c>
      <c r="Q253" s="46">
        <v>47038.8700000151</v>
      </c>
    </row>
    <row r="254" spans="8:17" x14ac:dyDescent="0.3">
      <c r="H254" s="45">
        <v>1</v>
      </c>
      <c r="I254" s="46" t="s">
        <v>164</v>
      </c>
      <c r="J254" s="25">
        <v>1991</v>
      </c>
      <c r="K254" s="46">
        <v>3632.3</v>
      </c>
      <c r="L254" s="38">
        <f t="shared" ca="1" si="11"/>
        <v>113385.87199994456</v>
      </c>
      <c r="M254" s="38">
        <f t="shared" ca="1" si="12"/>
        <v>115422.873399982</v>
      </c>
      <c r="N254" s="39">
        <f t="shared" ca="1" si="13"/>
        <v>50.786064296010196</v>
      </c>
      <c r="P254" s="46">
        <v>3483</v>
      </c>
      <c r="Q254" s="46">
        <v>47191.649999962101</v>
      </c>
    </row>
    <row r="255" spans="8:17" x14ac:dyDescent="0.3">
      <c r="H255" s="45">
        <v>1</v>
      </c>
      <c r="I255" s="46" t="s">
        <v>174</v>
      </c>
      <c r="J255" s="25">
        <v>1991</v>
      </c>
      <c r="K255" s="46">
        <v>3639.02</v>
      </c>
      <c r="L255" s="38">
        <f t="shared" ca="1" si="11"/>
        <v>117459.87480001943</v>
      </c>
      <c r="M255" s="38">
        <f t="shared" ca="1" si="12"/>
        <v>116420.15409997944</v>
      </c>
      <c r="N255" s="39">
        <f t="shared" ca="1" si="13"/>
        <v>73.344697083013244</v>
      </c>
      <c r="P255" s="46">
        <v>3483.5</v>
      </c>
      <c r="Q255" s="46">
        <v>47344.420000048602</v>
      </c>
    </row>
    <row r="256" spans="8:17" x14ac:dyDescent="0.3">
      <c r="H256" s="45">
        <v>1</v>
      </c>
      <c r="I256" s="46" t="s">
        <v>175</v>
      </c>
      <c r="J256" s="25">
        <v>1991</v>
      </c>
      <c r="K256" s="46">
        <v>3635.59</v>
      </c>
      <c r="L256" s="38">
        <f t="shared" ca="1" si="11"/>
        <v>115380.43339993944</v>
      </c>
      <c r="M256" s="38">
        <f t="shared" ca="1" si="12"/>
        <v>114055.77809994679</v>
      </c>
      <c r="N256" s="39">
        <f t="shared" ca="1" si="13"/>
        <v>87.632856173490453</v>
      </c>
      <c r="P256" s="46">
        <v>3484</v>
      </c>
      <c r="Q256" s="46">
        <v>47497.199999995697</v>
      </c>
    </row>
    <row r="257" spans="8:17" x14ac:dyDescent="0.3">
      <c r="H257" s="45">
        <v>1</v>
      </c>
      <c r="I257" s="46" t="s">
        <v>176</v>
      </c>
      <c r="J257" s="25">
        <v>1991</v>
      </c>
      <c r="K257" s="46">
        <v>3631.22</v>
      </c>
      <c r="L257" s="38">
        <f t="shared" ca="1" si="11"/>
        <v>112731.12279995414</v>
      </c>
      <c r="M257" s="38">
        <f t="shared" ca="1" si="12"/>
        <v>111942.99699999101</v>
      </c>
      <c r="N257" s="39">
        <f t="shared" ca="1" si="13"/>
        <v>85.636392705023795</v>
      </c>
      <c r="P257" s="46">
        <v>3484.5</v>
      </c>
      <c r="Q257" s="46">
        <v>47649.970000082103</v>
      </c>
    </row>
    <row r="258" spans="8:17" x14ac:dyDescent="0.3">
      <c r="H258" s="45">
        <v>1</v>
      </c>
      <c r="I258" s="46" t="s">
        <v>177</v>
      </c>
      <c r="J258" s="25">
        <v>1991</v>
      </c>
      <c r="K258" s="46">
        <v>3628.62</v>
      </c>
      <c r="L258" s="38">
        <f t="shared" ca="1" si="11"/>
        <v>111154.87120002788</v>
      </c>
      <c r="M258" s="38">
        <f t="shared" ca="1" si="12"/>
        <v>110736.55940003193</v>
      </c>
      <c r="N258" s="39">
        <f t="shared" ca="1" si="13"/>
        <v>79.176639971051173</v>
      </c>
      <c r="P258" s="46">
        <v>3485</v>
      </c>
      <c r="Q258" s="46">
        <v>47802.750000029198</v>
      </c>
    </row>
    <row r="259" spans="8:17" x14ac:dyDescent="0.3">
      <c r="H259" s="45">
        <v>1</v>
      </c>
      <c r="I259" s="46" t="s">
        <v>178</v>
      </c>
      <c r="J259" s="25">
        <v>1991</v>
      </c>
      <c r="K259" s="46">
        <v>3627.24</v>
      </c>
      <c r="L259" s="38">
        <f t="shared" ca="1" si="11"/>
        <v>110318.24760003597</v>
      </c>
      <c r="M259" s="38">
        <f t="shared" ca="1" si="12"/>
        <v>110121.21550005453</v>
      </c>
      <c r="N259" s="39">
        <f t="shared" ca="1" si="13"/>
        <v>58.547779574216619</v>
      </c>
      <c r="P259" s="46">
        <v>3485.5</v>
      </c>
      <c r="Q259" s="46">
        <v>47955.520000115699</v>
      </c>
    </row>
    <row r="260" spans="8:17" x14ac:dyDescent="0.3">
      <c r="H260" s="45">
        <v>1</v>
      </c>
      <c r="I260" s="46" t="s">
        <v>179</v>
      </c>
      <c r="J260" s="25">
        <v>1991</v>
      </c>
      <c r="K260" s="46">
        <v>3626.59</v>
      </c>
      <c r="L260" s="38">
        <f t="shared" ca="1" si="11"/>
        <v>109924.18340007309</v>
      </c>
      <c r="M260" s="38">
        <f t="shared" ca="1" si="12"/>
        <v>109305.8081999846</v>
      </c>
      <c r="N260" s="39">
        <f t="shared" ca="1" si="13"/>
        <v>53.742022365011707</v>
      </c>
      <c r="P260" s="46">
        <v>3486</v>
      </c>
      <c r="Q260" s="46">
        <v>48108.3000000627</v>
      </c>
    </row>
    <row r="261" spans="8:17" x14ac:dyDescent="0.3">
      <c r="H261" s="45">
        <v>1</v>
      </c>
      <c r="I261" s="46" t="s">
        <v>180</v>
      </c>
      <c r="J261" s="25">
        <v>1991</v>
      </c>
      <c r="K261" s="46">
        <v>3624.55</v>
      </c>
      <c r="L261" s="38">
        <f t="shared" ca="1" si="11"/>
        <v>108687.43299989612</v>
      </c>
      <c r="M261" s="38">
        <f t="shared" ca="1" si="12"/>
        <v>107690.15269990335</v>
      </c>
      <c r="N261" s="39">
        <f t="shared" ca="1" si="13"/>
        <v>41.191483407727787</v>
      </c>
      <c r="P261" s="46">
        <v>3486.5</v>
      </c>
      <c r="Q261" s="46">
        <v>48261.069999902102</v>
      </c>
    </row>
    <row r="262" spans="8:17" x14ac:dyDescent="0.3">
      <c r="H262" s="45">
        <v>1</v>
      </c>
      <c r="I262" s="46" t="s">
        <v>170</v>
      </c>
      <c r="J262" s="25">
        <v>1992</v>
      </c>
      <c r="K262" s="46">
        <v>3621.26</v>
      </c>
      <c r="L262" s="38">
        <f t="shared" ca="1" si="11"/>
        <v>106692.87239991059</v>
      </c>
      <c r="M262" s="38">
        <f t="shared" ca="1" si="12"/>
        <v>106266.13269990974</v>
      </c>
      <c r="N262" s="39">
        <f t="shared" ca="1" si="13"/>
        <v>18.419463001324242</v>
      </c>
      <c r="P262" s="46">
        <v>3487</v>
      </c>
      <c r="Q262" s="46">
        <v>48413.850000096201</v>
      </c>
    </row>
    <row r="263" spans="8:17" x14ac:dyDescent="0.3">
      <c r="H263" s="45">
        <v>1</v>
      </c>
      <c r="I263" s="46" t="s">
        <v>171</v>
      </c>
      <c r="J263" s="25">
        <v>1992</v>
      </c>
      <c r="K263" s="46">
        <v>3619.83</v>
      </c>
      <c r="L263" s="38">
        <f t="shared" ca="1" si="11"/>
        <v>105839.39299990889</v>
      </c>
      <c r="M263" s="38">
        <f t="shared" ca="1" si="12"/>
        <v>105723.43099992222</v>
      </c>
      <c r="N263" s="39">
        <f t="shared" ca="1" si="13"/>
        <v>18.67780614332629</v>
      </c>
      <c r="P263" s="46">
        <v>3487.5</v>
      </c>
      <c r="Q263" s="46">
        <v>48566.619999935603</v>
      </c>
    </row>
    <row r="264" spans="8:17" x14ac:dyDescent="0.3">
      <c r="H264" s="45">
        <v>1</v>
      </c>
      <c r="I264" s="46" t="s">
        <v>172</v>
      </c>
      <c r="J264" s="25">
        <v>1992</v>
      </c>
      <c r="K264" s="46">
        <v>3619.39</v>
      </c>
      <c r="L264" s="38">
        <f t="shared" ca="1" si="11"/>
        <v>105607.46899993555</v>
      </c>
      <c r="M264" s="38">
        <f t="shared" ca="1" si="12"/>
        <v>106195.63869993179</v>
      </c>
      <c r="N264" s="39">
        <f t="shared" ca="1" si="13"/>
        <v>28.849815180158473</v>
      </c>
      <c r="P264" s="46">
        <v>3488</v>
      </c>
      <c r="Q264" s="46">
        <v>48719.399999882698</v>
      </c>
    </row>
    <row r="265" spans="8:17" x14ac:dyDescent="0.3">
      <c r="H265" s="45">
        <v>1</v>
      </c>
      <c r="I265" s="46" t="s">
        <v>173</v>
      </c>
      <c r="J265" s="25">
        <v>1992</v>
      </c>
      <c r="K265" s="46">
        <v>3621.41</v>
      </c>
      <c r="L265" s="38">
        <f t="shared" ca="1" si="11"/>
        <v>106783.80839992804</v>
      </c>
      <c r="M265" s="38">
        <f t="shared" ca="1" si="12"/>
        <v>109608.93409994955</v>
      </c>
      <c r="N265" s="39">
        <f t="shared" ca="1" si="13"/>
        <v>41.103350287495772</v>
      </c>
      <c r="P265" s="46">
        <v>3488.5</v>
      </c>
      <c r="Q265" s="46">
        <v>48872.169999969097</v>
      </c>
    </row>
    <row r="266" spans="8:17" x14ac:dyDescent="0.3">
      <c r="H266" s="45">
        <v>1</v>
      </c>
      <c r="I266" s="46" t="s">
        <v>164</v>
      </c>
      <c r="J266" s="25">
        <v>1992</v>
      </c>
      <c r="K266" s="46">
        <v>3630.73</v>
      </c>
      <c r="L266" s="38">
        <f t="shared" ref="L266:L329" ca="1" si="14">FORECAST(K266,OFFSET($Q$28:$Q$712,MATCH(K266,$P$28:$P$712,1)-1,0,2), OFFSET($P$28:$P$712,MATCH(K266,$P$28:$P$712,1)-1,0,2))</f>
        <v>112434.05979997106</v>
      </c>
      <c r="M266" s="38">
        <f t="shared" ca="1" si="12"/>
        <v>113346.46609999996</v>
      </c>
      <c r="N266" s="39">
        <f t="shared" ca="1" si="13"/>
        <v>49.872445084017777</v>
      </c>
      <c r="P266" s="46">
        <v>3489</v>
      </c>
      <c r="Q266" s="46">
        <v>49024.9499999162</v>
      </c>
    </row>
    <row r="267" spans="8:17" x14ac:dyDescent="0.3">
      <c r="H267" s="45">
        <v>1</v>
      </c>
      <c r="I267" s="46" t="s">
        <v>174</v>
      </c>
      <c r="J267" s="25">
        <v>1992</v>
      </c>
      <c r="K267" s="46">
        <v>3633.74</v>
      </c>
      <c r="L267" s="38">
        <f t="shared" ca="1" si="14"/>
        <v>114258.87240002886</v>
      </c>
      <c r="M267" s="38">
        <f t="shared" ref="M267:M330" ca="1" si="15">(L267+L268)/2</f>
        <v>113288.87140001508</v>
      </c>
      <c r="N267" s="39">
        <f t="shared" ref="N267:N330" ca="1" si="16">VLOOKUP(I267,$P$10:$Q$21,2,FALSE)*M267/1000</f>
        <v>71.371988982034992</v>
      </c>
      <c r="P267" s="46">
        <v>3489.5</v>
      </c>
      <c r="Q267" s="46">
        <v>49177.720000002701</v>
      </c>
    </row>
    <row r="268" spans="8:17" x14ac:dyDescent="0.3">
      <c r="H268" s="45">
        <v>1</v>
      </c>
      <c r="I268" s="46" t="s">
        <v>175</v>
      </c>
      <c r="J268" s="25">
        <v>1992</v>
      </c>
      <c r="K268" s="46">
        <v>3630.54</v>
      </c>
      <c r="L268" s="38">
        <f t="shared" ca="1" si="14"/>
        <v>112318.87040000129</v>
      </c>
      <c r="M268" s="38">
        <f t="shared" ca="1" si="15"/>
        <v>110991.18440002378</v>
      </c>
      <c r="N268" s="39">
        <f t="shared" ca="1" si="16"/>
        <v>85.27822668071542</v>
      </c>
      <c r="P268" s="46">
        <v>3490</v>
      </c>
      <c r="Q268" s="46">
        <v>49330.499999949701</v>
      </c>
    </row>
    <row r="269" spans="8:17" x14ac:dyDescent="0.3">
      <c r="H269" s="45">
        <v>1</v>
      </c>
      <c r="I269" s="46" t="s">
        <v>176</v>
      </c>
      <c r="J269" s="25">
        <v>1992</v>
      </c>
      <c r="K269" s="46">
        <v>3626.16</v>
      </c>
      <c r="L269" s="38">
        <f t="shared" ca="1" si="14"/>
        <v>109663.49840004626</v>
      </c>
      <c r="M269" s="38">
        <f t="shared" ca="1" si="15"/>
        <v>108708.65540006442</v>
      </c>
      <c r="N269" s="39">
        <f t="shared" ca="1" si="16"/>
        <v>83.162121381079075</v>
      </c>
      <c r="P269" s="46">
        <v>3490.5</v>
      </c>
      <c r="Q269" s="46">
        <v>49483.270000036202</v>
      </c>
    </row>
    <row r="270" spans="8:17" x14ac:dyDescent="0.3">
      <c r="H270" s="45">
        <v>1</v>
      </c>
      <c r="I270" s="46" t="s">
        <v>177</v>
      </c>
      <c r="J270" s="25">
        <v>1992</v>
      </c>
      <c r="K270" s="46">
        <v>3623.01</v>
      </c>
      <c r="L270" s="38">
        <f t="shared" ca="1" si="14"/>
        <v>107753.81240008259</v>
      </c>
      <c r="M270" s="38">
        <f t="shared" ca="1" si="15"/>
        <v>107208.18639999337</v>
      </c>
      <c r="N270" s="39">
        <f t="shared" ca="1" si="16"/>
        <v>76.653853276022716</v>
      </c>
      <c r="P270" s="46">
        <v>3491</v>
      </c>
      <c r="Q270" s="46">
        <v>49636.049999983203</v>
      </c>
    </row>
    <row r="271" spans="8:17" x14ac:dyDescent="0.3">
      <c r="H271" s="45">
        <v>1</v>
      </c>
      <c r="I271" s="46" t="s">
        <v>178</v>
      </c>
      <c r="J271" s="25">
        <v>1992</v>
      </c>
      <c r="K271" s="46">
        <v>3621.21</v>
      </c>
      <c r="L271" s="38">
        <f t="shared" ca="1" si="14"/>
        <v>106662.56039990415</v>
      </c>
      <c r="M271" s="38">
        <f t="shared" ca="1" si="15"/>
        <v>106148.19219991833</v>
      </c>
      <c r="N271" s="39">
        <f t="shared" ca="1" si="16"/>
        <v>56.435455519643455</v>
      </c>
      <c r="P271" s="46">
        <v>3491.5</v>
      </c>
      <c r="Q271" s="46">
        <v>49788.820000069703</v>
      </c>
    </row>
    <row r="272" spans="8:17" x14ac:dyDescent="0.3">
      <c r="H272" s="45">
        <v>1</v>
      </c>
      <c r="I272" s="46" t="s">
        <v>179</v>
      </c>
      <c r="J272" s="25">
        <v>1992</v>
      </c>
      <c r="K272" s="46">
        <v>3619.44</v>
      </c>
      <c r="L272" s="38">
        <f t="shared" ca="1" si="14"/>
        <v>105633.8239999325</v>
      </c>
      <c r="M272" s="38">
        <f t="shared" ca="1" si="15"/>
        <v>104703.49249991693</v>
      </c>
      <c r="N272" s="39">
        <f t="shared" ca="1" si="16"/>
        <v>51.479217145810949</v>
      </c>
      <c r="P272" s="46">
        <v>3492</v>
      </c>
      <c r="Q272" s="46">
        <v>49941.600000016799</v>
      </c>
    </row>
    <row r="273" spans="8:17" x14ac:dyDescent="0.3">
      <c r="H273" s="45">
        <v>1</v>
      </c>
      <c r="I273" s="46" t="s">
        <v>180</v>
      </c>
      <c r="J273" s="25">
        <v>1992</v>
      </c>
      <c r="K273" s="46">
        <v>3615.91</v>
      </c>
      <c r="L273" s="38">
        <f t="shared" ca="1" si="14"/>
        <v>103773.16099990136</v>
      </c>
      <c r="M273" s="38">
        <f t="shared" ca="1" si="15"/>
        <v>103185.44449996925</v>
      </c>
      <c r="N273" s="39">
        <f t="shared" ca="1" si="16"/>
        <v>39.468432521252375</v>
      </c>
      <c r="P273" s="46">
        <v>3492.5</v>
      </c>
      <c r="Q273" s="46">
        <v>50094.370000103198</v>
      </c>
    </row>
    <row r="274" spans="8:17" x14ac:dyDescent="0.3">
      <c r="H274" s="45">
        <v>1</v>
      </c>
      <c r="I274" s="46" t="s">
        <v>170</v>
      </c>
      <c r="J274" s="25">
        <v>1993</v>
      </c>
      <c r="K274" s="46">
        <v>3613.68</v>
      </c>
      <c r="L274" s="38">
        <f t="shared" ca="1" si="14"/>
        <v>102597.72800003714</v>
      </c>
      <c r="M274" s="38">
        <f t="shared" ca="1" si="15"/>
        <v>102313.09400007001</v>
      </c>
      <c r="N274" s="39">
        <f t="shared" ca="1" si="16"/>
        <v>17.734269626685112</v>
      </c>
      <c r="P274" s="46">
        <v>3493</v>
      </c>
      <c r="Q274" s="46">
        <v>50247.1500000503</v>
      </c>
    </row>
    <row r="275" spans="8:17" x14ac:dyDescent="0.3">
      <c r="H275" s="45">
        <v>1</v>
      </c>
      <c r="I275" s="46" t="s">
        <v>171</v>
      </c>
      <c r="J275" s="25">
        <v>1993</v>
      </c>
      <c r="K275" s="46">
        <v>3612.6</v>
      </c>
      <c r="L275" s="38">
        <f t="shared" ca="1" si="14"/>
        <v>102028.46000010287</v>
      </c>
      <c r="M275" s="38">
        <f t="shared" ca="1" si="15"/>
        <v>103098.47300010256</v>
      </c>
      <c r="N275" s="39">
        <f t="shared" ca="1" si="16"/>
        <v>18.214063563357985</v>
      </c>
      <c r="P275" s="46">
        <v>3493.5</v>
      </c>
      <c r="Q275" s="46">
        <v>50399.919999889702</v>
      </c>
    </row>
    <row r="276" spans="8:17" x14ac:dyDescent="0.3">
      <c r="H276" s="45">
        <v>1</v>
      </c>
      <c r="I276" s="46" t="s">
        <v>172</v>
      </c>
      <c r="J276" s="25">
        <v>1993</v>
      </c>
      <c r="K276" s="46">
        <v>3616.66</v>
      </c>
      <c r="L276" s="38">
        <f t="shared" ca="1" si="14"/>
        <v>104168.48600010225</v>
      </c>
      <c r="M276" s="38">
        <f t="shared" ca="1" si="15"/>
        <v>106170.30400003423</v>
      </c>
      <c r="N276" s="39">
        <f t="shared" ca="1" si="16"/>
        <v>28.842932586686295</v>
      </c>
      <c r="P276" s="46">
        <v>3494</v>
      </c>
      <c r="Q276" s="46">
        <v>50552.700000083802</v>
      </c>
    </row>
    <row r="277" spans="8:17" x14ac:dyDescent="0.3">
      <c r="H277" s="45">
        <v>1</v>
      </c>
      <c r="I277" s="46" t="s">
        <v>173</v>
      </c>
      <c r="J277" s="25">
        <v>1993</v>
      </c>
      <c r="K277" s="46">
        <v>3623.7</v>
      </c>
      <c r="L277" s="38">
        <f t="shared" ca="1" si="14"/>
        <v>108172.12199996621</v>
      </c>
      <c r="M277" s="38">
        <f t="shared" ca="1" si="15"/>
        <v>115254.96309997502</v>
      </c>
      <c r="N277" s="39">
        <f t="shared" ca="1" si="16"/>
        <v>43.220611162506081</v>
      </c>
      <c r="P277" s="46">
        <v>3494.5</v>
      </c>
      <c r="Q277" s="46">
        <v>50705.469999923203</v>
      </c>
    </row>
    <row r="278" spans="8:17" x14ac:dyDescent="0.3">
      <c r="H278" s="45">
        <v>1</v>
      </c>
      <c r="I278" s="46" t="s">
        <v>164</v>
      </c>
      <c r="J278" s="25">
        <v>1993</v>
      </c>
      <c r="K278" s="46">
        <v>3646.67</v>
      </c>
      <c r="L278" s="38">
        <f t="shared" ca="1" si="14"/>
        <v>122337.80419998383</v>
      </c>
      <c r="M278" s="38">
        <f t="shared" ca="1" si="15"/>
        <v>128955.96009999653</v>
      </c>
      <c r="N278" s="39">
        <f t="shared" ca="1" si="16"/>
        <v>56.740622444018719</v>
      </c>
      <c r="P278" s="46">
        <v>3495</v>
      </c>
      <c r="Q278" s="46">
        <v>50858.250000117398</v>
      </c>
    </row>
    <row r="279" spans="8:17" x14ac:dyDescent="0.3">
      <c r="H279" s="45">
        <v>1</v>
      </c>
      <c r="I279" s="46" t="s">
        <v>174</v>
      </c>
      <c r="J279" s="25">
        <v>1993</v>
      </c>
      <c r="K279" s="46">
        <v>3666.34</v>
      </c>
      <c r="L279" s="38">
        <f t="shared" ca="1" si="14"/>
        <v>135574.11600000923</v>
      </c>
      <c r="M279" s="38">
        <f t="shared" ca="1" si="15"/>
        <v>136086.60900002997</v>
      </c>
      <c r="N279" s="39">
        <f t="shared" ca="1" si="16"/>
        <v>85.734563670049511</v>
      </c>
      <c r="P279" s="46">
        <v>3495.5</v>
      </c>
      <c r="Q279" s="46">
        <v>51011.019999956698</v>
      </c>
    </row>
    <row r="280" spans="8:17" x14ac:dyDescent="0.3">
      <c r="H280" s="45">
        <v>1</v>
      </c>
      <c r="I280" s="46" t="s">
        <v>175</v>
      </c>
      <c r="J280" s="25">
        <v>1993</v>
      </c>
      <c r="K280" s="46">
        <v>3667.73</v>
      </c>
      <c r="L280" s="38">
        <f t="shared" ca="1" si="14"/>
        <v>136599.10200005071</v>
      </c>
      <c r="M280" s="38">
        <f t="shared" ca="1" si="15"/>
        <v>135367.64400000032</v>
      </c>
      <c r="N280" s="39">
        <f t="shared" ca="1" si="16"/>
        <v>104.00747314003743</v>
      </c>
      <c r="P280" s="46">
        <v>3496</v>
      </c>
      <c r="Q280" s="46">
        <v>51163.7999999038</v>
      </c>
    </row>
    <row r="281" spans="8:17" x14ac:dyDescent="0.3">
      <c r="H281" s="45">
        <v>1</v>
      </c>
      <c r="I281" s="46" t="s">
        <v>176</v>
      </c>
      <c r="J281" s="25">
        <v>1993</v>
      </c>
      <c r="K281" s="46">
        <v>3664.39</v>
      </c>
      <c r="L281" s="38">
        <f t="shared" ca="1" si="14"/>
        <v>134136.18599994993</v>
      </c>
      <c r="M281" s="38">
        <f t="shared" ca="1" si="15"/>
        <v>133446.71699992195</v>
      </c>
      <c r="N281" s="39">
        <f t="shared" ca="1" si="16"/>
        <v>102.08673850497686</v>
      </c>
      <c r="P281" s="46">
        <v>3496.5</v>
      </c>
      <c r="Q281" s="46">
        <v>51316.569999990199</v>
      </c>
    </row>
    <row r="282" spans="8:17" x14ac:dyDescent="0.3">
      <c r="H282" s="45">
        <v>1</v>
      </c>
      <c r="I282" s="46" t="s">
        <v>177</v>
      </c>
      <c r="J282" s="25">
        <v>1993</v>
      </c>
      <c r="K282" s="46">
        <v>3662.52</v>
      </c>
      <c r="L282" s="38">
        <f t="shared" ca="1" si="14"/>
        <v>132757.24799989397</v>
      </c>
      <c r="M282" s="38">
        <f t="shared" ca="1" si="15"/>
        <v>132661.38599988981</v>
      </c>
      <c r="N282" s="39">
        <f t="shared" ca="1" si="16"/>
        <v>94.852890989955185</v>
      </c>
      <c r="P282" s="46">
        <v>3497</v>
      </c>
      <c r="Q282" s="46">
        <v>51469.349999937302</v>
      </c>
    </row>
    <row r="283" spans="8:17" x14ac:dyDescent="0.3">
      <c r="H283" s="45">
        <v>1</v>
      </c>
      <c r="I283" s="46" t="s">
        <v>178</v>
      </c>
      <c r="J283" s="25">
        <v>1993</v>
      </c>
      <c r="K283" s="46">
        <v>3662.26</v>
      </c>
      <c r="L283" s="38">
        <f t="shared" ca="1" si="14"/>
        <v>132565.52399988566</v>
      </c>
      <c r="M283" s="38">
        <f t="shared" ca="1" si="15"/>
        <v>132296.37299999082</v>
      </c>
      <c r="N283" s="39">
        <f t="shared" ca="1" si="16"/>
        <v>70.337571645020304</v>
      </c>
      <c r="P283" s="46">
        <v>3497.5</v>
      </c>
      <c r="Q283" s="46">
        <v>51622.120000023802</v>
      </c>
    </row>
    <row r="284" spans="8:17" x14ac:dyDescent="0.3">
      <c r="H284" s="45">
        <v>1</v>
      </c>
      <c r="I284" s="46" t="s">
        <v>179</v>
      </c>
      <c r="J284" s="25">
        <v>1993</v>
      </c>
      <c r="K284" s="46">
        <v>3661.53</v>
      </c>
      <c r="L284" s="38">
        <f t="shared" ca="1" si="14"/>
        <v>132027.22200009599</v>
      </c>
      <c r="M284" s="38">
        <f t="shared" ca="1" si="15"/>
        <v>131241.53320004093</v>
      </c>
      <c r="N284" s="39">
        <f t="shared" ca="1" si="16"/>
        <v>64.527087156709925</v>
      </c>
      <c r="P284" s="46">
        <v>3498</v>
      </c>
      <c r="Q284" s="46">
        <v>51774.899999970803</v>
      </c>
    </row>
    <row r="285" spans="8:17" x14ac:dyDescent="0.3">
      <c r="H285" s="45">
        <v>1</v>
      </c>
      <c r="I285" s="46" t="s">
        <v>180</v>
      </c>
      <c r="J285" s="25">
        <v>1993</v>
      </c>
      <c r="K285" s="46">
        <v>3659.31</v>
      </c>
      <c r="L285" s="38">
        <f t="shared" ca="1" si="14"/>
        <v>130455.84439998586</v>
      </c>
      <c r="M285" s="38">
        <f t="shared" ca="1" si="15"/>
        <v>129762.21519999462</v>
      </c>
      <c r="N285" s="39">
        <f t="shared" ca="1" si="16"/>
        <v>49.634047314015717</v>
      </c>
      <c r="P285" s="46">
        <v>3498.5</v>
      </c>
      <c r="Q285" s="46">
        <v>51927.670000057296</v>
      </c>
    </row>
    <row r="286" spans="8:17" x14ac:dyDescent="0.3">
      <c r="H286" s="45">
        <v>1</v>
      </c>
      <c r="I286" s="46" t="s">
        <v>170</v>
      </c>
      <c r="J286" s="25">
        <v>1994</v>
      </c>
      <c r="K286" s="46">
        <v>3657.15</v>
      </c>
      <c r="L286" s="38">
        <f t="shared" ca="1" si="14"/>
        <v>129068.58600000339</v>
      </c>
      <c r="M286" s="38">
        <f t="shared" ca="1" si="15"/>
        <v>128391.01279997011</v>
      </c>
      <c r="N286" s="39">
        <f t="shared" ca="1" si="16"/>
        <v>22.254442218669404</v>
      </c>
      <c r="P286" s="46">
        <v>3499</v>
      </c>
      <c r="Q286" s="46">
        <v>52080.450000004399</v>
      </c>
    </row>
    <row r="287" spans="8:17" x14ac:dyDescent="0.3">
      <c r="H287" s="45">
        <v>1</v>
      </c>
      <c r="I287" s="46" t="s">
        <v>171</v>
      </c>
      <c r="J287" s="25">
        <v>1994</v>
      </c>
      <c r="K287" s="46">
        <v>3655.04</v>
      </c>
      <c r="L287" s="38">
        <f t="shared" ca="1" si="14"/>
        <v>127713.43959993683</v>
      </c>
      <c r="M287" s="38">
        <f t="shared" ca="1" si="15"/>
        <v>127546.4523999216</v>
      </c>
      <c r="N287" s="39">
        <f t="shared" ca="1" si="16"/>
        <v>22.533206590660896</v>
      </c>
      <c r="P287" s="46">
        <v>3499.5</v>
      </c>
      <c r="Q287" s="46">
        <v>52233.220000090798</v>
      </c>
    </row>
    <row r="288" spans="8:17" x14ac:dyDescent="0.3">
      <c r="H288" s="45">
        <v>1</v>
      </c>
      <c r="I288" s="46" t="s">
        <v>172</v>
      </c>
      <c r="J288" s="25">
        <v>1994</v>
      </c>
      <c r="K288" s="46">
        <v>3654.52</v>
      </c>
      <c r="L288" s="38">
        <f t="shared" ca="1" si="14"/>
        <v>127379.46519990638</v>
      </c>
      <c r="M288" s="38">
        <f t="shared" ca="1" si="15"/>
        <v>127215.69379994995</v>
      </c>
      <c r="N288" s="39">
        <f t="shared" ca="1" si="16"/>
        <v>34.560263482332111</v>
      </c>
      <c r="P288" s="46">
        <v>3500</v>
      </c>
      <c r="Q288" s="46">
        <v>52386.0000000379</v>
      </c>
    </row>
    <row r="289" spans="8:17" x14ac:dyDescent="0.3">
      <c r="H289" s="45">
        <v>1</v>
      </c>
      <c r="I289" s="46" t="s">
        <v>173</v>
      </c>
      <c r="J289" s="25">
        <v>1994</v>
      </c>
      <c r="K289" s="46">
        <v>3654.01</v>
      </c>
      <c r="L289" s="38">
        <f t="shared" ca="1" si="14"/>
        <v>127051.92239999352</v>
      </c>
      <c r="M289" s="38">
        <f t="shared" ca="1" si="15"/>
        <v>129355.22220004466</v>
      </c>
      <c r="N289" s="39">
        <f t="shared" ca="1" si="16"/>
        <v>48.508208325034083</v>
      </c>
      <c r="P289" s="46">
        <v>3500.5</v>
      </c>
      <c r="Q289" s="46">
        <v>52563.2500000699</v>
      </c>
    </row>
    <row r="290" spans="8:17" x14ac:dyDescent="0.3">
      <c r="H290" s="45">
        <v>1</v>
      </c>
      <c r="I290" s="46" t="s">
        <v>164</v>
      </c>
      <c r="J290" s="25">
        <v>1994</v>
      </c>
      <c r="K290" s="46">
        <v>3661.03</v>
      </c>
      <c r="L290" s="38">
        <f t="shared" ca="1" si="14"/>
        <v>131658.52200009581</v>
      </c>
      <c r="M290" s="38">
        <f t="shared" ca="1" si="15"/>
        <v>133365.60300004226</v>
      </c>
      <c r="N290" s="39">
        <f t="shared" ca="1" si="16"/>
        <v>58.680865320039537</v>
      </c>
      <c r="P290" s="46">
        <v>3501</v>
      </c>
      <c r="Q290" s="46">
        <v>52740.5000001019</v>
      </c>
    </row>
    <row r="291" spans="8:17" x14ac:dyDescent="0.3">
      <c r="H291" s="45">
        <v>1</v>
      </c>
      <c r="I291" s="46" t="s">
        <v>174</v>
      </c>
      <c r="J291" s="25">
        <v>1994</v>
      </c>
      <c r="K291" s="46">
        <v>3665.66</v>
      </c>
      <c r="L291" s="38">
        <f t="shared" ca="1" si="14"/>
        <v>135072.68399998872</v>
      </c>
      <c r="M291" s="38">
        <f t="shared" ca="1" si="15"/>
        <v>133634.75399998901</v>
      </c>
      <c r="N291" s="39">
        <f t="shared" ca="1" si="16"/>
        <v>84.189895020023144</v>
      </c>
      <c r="P291" s="46">
        <v>3501.5</v>
      </c>
      <c r="Q291" s="46">
        <v>52917.749999886903</v>
      </c>
    </row>
    <row r="292" spans="8:17" x14ac:dyDescent="0.3">
      <c r="H292" s="45">
        <v>1</v>
      </c>
      <c r="I292" s="46" t="s">
        <v>175</v>
      </c>
      <c r="J292" s="25">
        <v>1994</v>
      </c>
      <c r="K292" s="46">
        <v>3661.76</v>
      </c>
      <c r="L292" s="38">
        <f t="shared" ca="1" si="14"/>
        <v>132196.82399998931</v>
      </c>
      <c r="M292" s="38">
        <f t="shared" ca="1" si="15"/>
        <v>130552.4240000078</v>
      </c>
      <c r="N292" s="39">
        <f t="shared" ca="1" si="16"/>
        <v>100.30777910670852</v>
      </c>
      <c r="P292" s="46">
        <v>3502</v>
      </c>
      <c r="Q292" s="46">
        <v>53094.999999918902</v>
      </c>
    </row>
    <row r="293" spans="8:17" x14ac:dyDescent="0.3">
      <c r="H293" s="45">
        <v>1</v>
      </c>
      <c r="I293" s="46" t="s">
        <v>176</v>
      </c>
      <c r="J293" s="25">
        <v>1994</v>
      </c>
      <c r="K293" s="46">
        <v>3656.9</v>
      </c>
      <c r="L293" s="38">
        <f t="shared" ca="1" si="14"/>
        <v>128908.02400002629</v>
      </c>
      <c r="M293" s="38">
        <f t="shared" ca="1" si="15"/>
        <v>128111.63239997346</v>
      </c>
      <c r="N293" s="39">
        <f t="shared" ca="1" si="16"/>
        <v>98.005398786014808</v>
      </c>
      <c r="P293" s="46">
        <v>3502.5</v>
      </c>
      <c r="Q293" s="46">
        <v>53272.249999950902</v>
      </c>
    </row>
    <row r="294" spans="8:17" x14ac:dyDescent="0.3">
      <c r="H294" s="45">
        <v>1</v>
      </c>
      <c r="I294" s="46" t="s">
        <v>177</v>
      </c>
      <c r="J294" s="25">
        <v>1994</v>
      </c>
      <c r="K294" s="46">
        <v>3654.42</v>
      </c>
      <c r="L294" s="38">
        <f t="shared" ca="1" si="14"/>
        <v>127315.24079992063</v>
      </c>
      <c r="M294" s="38">
        <f t="shared" ca="1" si="15"/>
        <v>127093.66529995296</v>
      </c>
      <c r="N294" s="39">
        <f t="shared" ca="1" si="16"/>
        <v>90.871970689498909</v>
      </c>
      <c r="P294" s="46">
        <v>3503</v>
      </c>
      <c r="Q294" s="46">
        <v>53449.499999982901</v>
      </c>
    </row>
    <row r="295" spans="8:17" x14ac:dyDescent="0.3">
      <c r="H295" s="45">
        <v>1</v>
      </c>
      <c r="I295" s="46" t="s">
        <v>178</v>
      </c>
      <c r="J295" s="25">
        <v>1994</v>
      </c>
      <c r="K295" s="46">
        <v>3653.73</v>
      </c>
      <c r="L295" s="38">
        <f t="shared" ca="1" si="14"/>
        <v>126872.08979998529</v>
      </c>
      <c r="M295" s="38">
        <f t="shared" ca="1" si="15"/>
        <v>126444.99290000042</v>
      </c>
      <c r="N295" s="39">
        <f t="shared" ca="1" si="16"/>
        <v>67.226587891857619</v>
      </c>
      <c r="P295" s="46">
        <v>3503.5</v>
      </c>
      <c r="Q295" s="46">
        <v>53626.750000015003</v>
      </c>
    </row>
    <row r="296" spans="8:17" x14ac:dyDescent="0.3">
      <c r="H296" s="45">
        <v>1</v>
      </c>
      <c r="I296" s="46" t="s">
        <v>179</v>
      </c>
      <c r="J296" s="25">
        <v>1994</v>
      </c>
      <c r="K296" s="46">
        <v>3652.4</v>
      </c>
      <c r="L296" s="38">
        <f t="shared" ca="1" si="14"/>
        <v>126017.89600001555</v>
      </c>
      <c r="M296" s="38">
        <f t="shared" ca="1" si="15"/>
        <v>125260.04280001973</v>
      </c>
      <c r="N296" s="39">
        <f t="shared" ca="1" si="16"/>
        <v>61.586187710031787</v>
      </c>
      <c r="P296" s="46">
        <v>3504</v>
      </c>
      <c r="Q296" s="46">
        <v>53804.000000047003</v>
      </c>
    </row>
    <row r="297" spans="8:17" x14ac:dyDescent="0.3">
      <c r="H297" s="45">
        <v>1</v>
      </c>
      <c r="I297" s="46" t="s">
        <v>180</v>
      </c>
      <c r="J297" s="25">
        <v>1994</v>
      </c>
      <c r="K297" s="46">
        <v>3650.04</v>
      </c>
      <c r="L297" s="38">
        <f t="shared" ca="1" si="14"/>
        <v>124502.18960002391</v>
      </c>
      <c r="M297" s="38">
        <f t="shared" ca="1" si="15"/>
        <v>123519.54720000946</v>
      </c>
      <c r="N297" s="39">
        <f t="shared" ca="1" si="16"/>
        <v>47.246226804020537</v>
      </c>
      <c r="P297" s="46">
        <v>3504.5</v>
      </c>
      <c r="Q297" s="46">
        <v>53981.250000079002</v>
      </c>
    </row>
    <row r="298" spans="8:17" x14ac:dyDescent="0.3">
      <c r="H298" s="45">
        <v>1</v>
      </c>
      <c r="I298" s="46" t="s">
        <v>170</v>
      </c>
      <c r="J298" s="25">
        <v>1995</v>
      </c>
      <c r="K298" s="46">
        <v>3646.98</v>
      </c>
      <c r="L298" s="38">
        <f t="shared" ca="1" si="14"/>
        <v>122536.90479999501</v>
      </c>
      <c r="M298" s="38">
        <f t="shared" ca="1" si="15"/>
        <v>121817.58360000234</v>
      </c>
      <c r="N298" s="39">
        <f t="shared" ca="1" si="16"/>
        <v>21.11504782400792</v>
      </c>
      <c r="P298" s="46">
        <v>3505</v>
      </c>
      <c r="Q298" s="46">
        <v>54158.500000111002</v>
      </c>
    </row>
    <row r="299" spans="8:17" x14ac:dyDescent="0.3">
      <c r="H299" s="45">
        <v>1</v>
      </c>
      <c r="I299" s="46" t="s">
        <v>171</v>
      </c>
      <c r="J299" s="25">
        <v>1995</v>
      </c>
      <c r="K299" s="46">
        <v>3644.74</v>
      </c>
      <c r="L299" s="38">
        <f t="shared" ca="1" si="14"/>
        <v>121098.26240000967</v>
      </c>
      <c r="M299" s="38">
        <f t="shared" ca="1" si="15"/>
        <v>121249.19139998336</v>
      </c>
      <c r="N299" s="39">
        <f t="shared" ca="1" si="16"/>
        <v>21.420690480671407</v>
      </c>
      <c r="P299" s="46">
        <v>3505.5</v>
      </c>
      <c r="Q299" s="46">
        <v>54335.749999895903</v>
      </c>
    </row>
    <row r="300" spans="8:17" x14ac:dyDescent="0.3">
      <c r="H300" s="45">
        <v>1</v>
      </c>
      <c r="I300" s="46" t="s">
        <v>172</v>
      </c>
      <c r="J300" s="25">
        <v>1995</v>
      </c>
      <c r="K300" s="46">
        <v>3645.21</v>
      </c>
      <c r="L300" s="38">
        <f t="shared" ca="1" si="14"/>
        <v>121400.12039995706</v>
      </c>
      <c r="M300" s="38">
        <f t="shared" ca="1" si="15"/>
        <v>121820.79279996781</v>
      </c>
      <c r="N300" s="39">
        <f t="shared" ca="1" si="16"/>
        <v>33.094648710669773</v>
      </c>
      <c r="P300" s="46">
        <v>3506</v>
      </c>
      <c r="Q300" s="46">
        <v>54512.999999927997</v>
      </c>
    </row>
    <row r="301" spans="8:17" x14ac:dyDescent="0.3">
      <c r="H301" s="45">
        <v>1</v>
      </c>
      <c r="I301" s="46" t="s">
        <v>173</v>
      </c>
      <c r="J301" s="25">
        <v>1995</v>
      </c>
      <c r="K301" s="46">
        <v>3646.52</v>
      </c>
      <c r="L301" s="38">
        <f t="shared" ca="1" si="14"/>
        <v>122241.46519997856</v>
      </c>
      <c r="M301" s="38">
        <f t="shared" ca="1" si="15"/>
        <v>126220.20589995384</v>
      </c>
      <c r="N301" s="39">
        <f t="shared" ca="1" si="16"/>
        <v>47.332577212499608</v>
      </c>
      <c r="P301" s="46">
        <v>3506.5</v>
      </c>
      <c r="Q301" s="46">
        <v>54690.249999959997</v>
      </c>
    </row>
    <row r="302" spans="8:17" x14ac:dyDescent="0.3">
      <c r="H302" s="45">
        <v>1</v>
      </c>
      <c r="I302" s="46" t="s">
        <v>164</v>
      </c>
      <c r="J302" s="25">
        <v>1995</v>
      </c>
      <c r="K302" s="46">
        <v>3658.91</v>
      </c>
      <c r="L302" s="38">
        <f t="shared" ca="1" si="14"/>
        <v>130198.94659992913</v>
      </c>
      <c r="M302" s="38">
        <f t="shared" ca="1" si="15"/>
        <v>138028.9308999721</v>
      </c>
      <c r="N302" s="39">
        <f t="shared" ca="1" si="16"/>
        <v>60.732729596009392</v>
      </c>
      <c r="P302" s="46">
        <v>3507</v>
      </c>
      <c r="Q302" s="46">
        <v>54867.499999991996</v>
      </c>
    </row>
    <row r="303" spans="8:17" x14ac:dyDescent="0.3">
      <c r="H303" s="45">
        <v>1</v>
      </c>
      <c r="I303" s="46" t="s">
        <v>174</v>
      </c>
      <c r="J303" s="25">
        <v>1995</v>
      </c>
      <c r="K303" s="46">
        <v>3680.28</v>
      </c>
      <c r="L303" s="38">
        <f t="shared" ca="1" si="14"/>
        <v>145858.91520001506</v>
      </c>
      <c r="M303" s="38">
        <f t="shared" ca="1" si="15"/>
        <v>150895.75129995076</v>
      </c>
      <c r="N303" s="39">
        <f t="shared" ca="1" si="16"/>
        <v>95.064323319002938</v>
      </c>
      <c r="P303" s="46">
        <v>3507.5</v>
      </c>
      <c r="Q303" s="46">
        <v>55044.750000024003</v>
      </c>
    </row>
    <row r="304" spans="8:17" x14ac:dyDescent="0.3">
      <c r="H304" s="45">
        <v>1</v>
      </c>
      <c r="I304" s="46" t="s">
        <v>175</v>
      </c>
      <c r="J304" s="25">
        <v>1995</v>
      </c>
      <c r="K304" s="46">
        <v>3693.59</v>
      </c>
      <c r="L304" s="38">
        <f t="shared" ca="1" si="14"/>
        <v>155932.58739988646</v>
      </c>
      <c r="M304" s="38">
        <f t="shared" ca="1" si="15"/>
        <v>155115.18929996341</v>
      </c>
      <c r="N304" s="39">
        <f t="shared" ca="1" si="16"/>
        <v>119.18017044551449</v>
      </c>
      <c r="P304" s="46">
        <v>3508</v>
      </c>
      <c r="Q304" s="46">
        <v>55222.000000056098</v>
      </c>
    </row>
    <row r="305" spans="8:17" x14ac:dyDescent="0.3">
      <c r="H305" s="45">
        <v>1</v>
      </c>
      <c r="I305" s="46" t="s">
        <v>176</v>
      </c>
      <c r="J305" s="25">
        <v>1995</v>
      </c>
      <c r="K305" s="46">
        <v>3691.43</v>
      </c>
      <c r="L305" s="38">
        <f t="shared" ca="1" si="14"/>
        <v>154297.79120004037</v>
      </c>
      <c r="M305" s="38">
        <f t="shared" ca="1" si="15"/>
        <v>152659.21259999298</v>
      </c>
      <c r="N305" s="39">
        <f t="shared" ca="1" si="16"/>
        <v>116.78429763903647</v>
      </c>
      <c r="P305" s="46">
        <v>3508.5</v>
      </c>
      <c r="Q305" s="46">
        <v>55399.250000088097</v>
      </c>
    </row>
    <row r="306" spans="8:17" x14ac:dyDescent="0.3">
      <c r="H306" s="45">
        <v>1</v>
      </c>
      <c r="I306" s="46" t="s">
        <v>177</v>
      </c>
      <c r="J306" s="25">
        <v>1995</v>
      </c>
      <c r="K306" s="46">
        <v>3687.1</v>
      </c>
      <c r="L306" s="38">
        <f t="shared" ca="1" si="14"/>
        <v>151020.6339999456</v>
      </c>
      <c r="M306" s="38">
        <f t="shared" ca="1" si="15"/>
        <v>150067.00139999506</v>
      </c>
      <c r="N306" s="39">
        <f t="shared" ca="1" si="16"/>
        <v>107.29790600103487</v>
      </c>
      <c r="P306" s="46">
        <v>3509</v>
      </c>
      <c r="Q306" s="46">
        <v>55576.500000120097</v>
      </c>
    </row>
    <row r="307" spans="8:17" x14ac:dyDescent="0.3">
      <c r="H307" s="45">
        <v>1</v>
      </c>
      <c r="I307" s="46" t="s">
        <v>178</v>
      </c>
      <c r="J307" s="25">
        <v>1995</v>
      </c>
      <c r="K307" s="46">
        <v>3684.58</v>
      </c>
      <c r="L307" s="38">
        <f t="shared" ca="1" si="14"/>
        <v>149113.36880004453</v>
      </c>
      <c r="M307" s="38">
        <f t="shared" ca="1" si="15"/>
        <v>148470.04779999866</v>
      </c>
      <c r="N307" s="39">
        <f t="shared" ca="1" si="16"/>
        <v>78.936575413694214</v>
      </c>
      <c r="P307" s="46">
        <v>3509.5</v>
      </c>
      <c r="Q307" s="46">
        <v>55753.749999904998</v>
      </c>
    </row>
    <row r="308" spans="8:17" x14ac:dyDescent="0.3">
      <c r="H308" s="45">
        <v>1</v>
      </c>
      <c r="I308" s="46" t="s">
        <v>179</v>
      </c>
      <c r="J308" s="25">
        <v>1995</v>
      </c>
      <c r="K308" s="46">
        <v>3682.88</v>
      </c>
      <c r="L308" s="38">
        <f t="shared" ca="1" si="14"/>
        <v>147826.7267999528</v>
      </c>
      <c r="M308" s="38">
        <f t="shared" ca="1" si="15"/>
        <v>147085.01400002581</v>
      </c>
      <c r="N308" s="39">
        <f t="shared" ca="1" si="16"/>
        <v>72.316798550038627</v>
      </c>
      <c r="P308" s="46">
        <v>3510</v>
      </c>
      <c r="Q308" s="46">
        <v>55930.999999937099</v>
      </c>
    </row>
    <row r="309" spans="8:17" x14ac:dyDescent="0.3">
      <c r="H309" s="45">
        <v>1</v>
      </c>
      <c r="I309" s="46" t="s">
        <v>180</v>
      </c>
      <c r="J309" s="25">
        <v>1995</v>
      </c>
      <c r="K309" s="46">
        <v>3680.92</v>
      </c>
      <c r="L309" s="38">
        <f t="shared" ca="1" si="14"/>
        <v>146343.30120009882</v>
      </c>
      <c r="M309" s="38">
        <f t="shared" ca="1" si="15"/>
        <v>145202.44560010429</v>
      </c>
      <c r="N309" s="39">
        <f t="shared" ca="1" si="16"/>
        <v>55.539935442059779</v>
      </c>
      <c r="P309" s="46">
        <v>3510.5</v>
      </c>
      <c r="Q309" s="46">
        <v>56108.249999969099</v>
      </c>
    </row>
    <row r="310" spans="8:17" x14ac:dyDescent="0.3">
      <c r="H310" s="45">
        <v>1</v>
      </c>
      <c r="I310" s="46" t="s">
        <v>170</v>
      </c>
      <c r="J310" s="25">
        <v>1996</v>
      </c>
      <c r="K310" s="46">
        <v>3677.85</v>
      </c>
      <c r="L310" s="38">
        <f t="shared" ca="1" si="14"/>
        <v>144061.59000010975</v>
      </c>
      <c r="M310" s="38">
        <f t="shared" ca="1" si="15"/>
        <v>143408.99100008304</v>
      </c>
      <c r="N310" s="39">
        <f t="shared" ca="1" si="16"/>
        <v>24.85755844002324</v>
      </c>
      <c r="P310" s="46">
        <v>3511</v>
      </c>
      <c r="Q310" s="46">
        <v>56285.500000001099</v>
      </c>
    </row>
    <row r="311" spans="8:17" x14ac:dyDescent="0.3">
      <c r="H311" s="45">
        <v>1</v>
      </c>
      <c r="I311" s="46" t="s">
        <v>171</v>
      </c>
      <c r="J311" s="25">
        <v>1996</v>
      </c>
      <c r="K311" s="46">
        <v>3676.08</v>
      </c>
      <c r="L311" s="38">
        <f t="shared" ca="1" si="14"/>
        <v>142756.39200005634</v>
      </c>
      <c r="M311" s="38">
        <f t="shared" ca="1" si="15"/>
        <v>141524.93400000548</v>
      </c>
      <c r="N311" s="39">
        <f t="shared" ca="1" si="16"/>
        <v>25.00273834000993</v>
      </c>
      <c r="P311" s="46">
        <v>3511.5</v>
      </c>
      <c r="Q311" s="46">
        <v>56462.750000033098</v>
      </c>
    </row>
    <row r="312" spans="8:17" x14ac:dyDescent="0.3">
      <c r="H312" s="45">
        <v>1</v>
      </c>
      <c r="I312" s="46" t="s">
        <v>172</v>
      </c>
      <c r="J312" s="25">
        <v>1996</v>
      </c>
      <c r="K312" s="46">
        <v>3672.74</v>
      </c>
      <c r="L312" s="38">
        <f t="shared" ca="1" si="14"/>
        <v>140293.47599995462</v>
      </c>
      <c r="M312" s="38">
        <f t="shared" ca="1" si="15"/>
        <v>140204.98799995123</v>
      </c>
      <c r="N312" s="39">
        <f t="shared" ca="1" si="16"/>
        <v>38.089021740000398</v>
      </c>
      <c r="P312" s="46">
        <v>3512</v>
      </c>
      <c r="Q312" s="46">
        <v>56640.0000000652</v>
      </c>
    </row>
    <row r="313" spans="8:17" x14ac:dyDescent="0.3">
      <c r="H313" s="45">
        <v>1</v>
      </c>
      <c r="I313" s="46" t="s">
        <v>173</v>
      </c>
      <c r="J313" s="25">
        <v>1996</v>
      </c>
      <c r="K313" s="46">
        <v>3672.5</v>
      </c>
      <c r="L313" s="38">
        <f t="shared" ca="1" si="14"/>
        <v>140116.49999994785</v>
      </c>
      <c r="M313" s="38">
        <f t="shared" ca="1" si="15"/>
        <v>143222.33200002299</v>
      </c>
      <c r="N313" s="39">
        <f t="shared" ca="1" si="16"/>
        <v>53.708374500027816</v>
      </c>
      <c r="P313" s="46">
        <v>3512.5</v>
      </c>
      <c r="Q313" s="46">
        <v>56817.2500000972</v>
      </c>
    </row>
    <row r="314" spans="8:17" x14ac:dyDescent="0.3">
      <c r="H314" s="45">
        <v>1</v>
      </c>
      <c r="I314" s="46" t="s">
        <v>164</v>
      </c>
      <c r="J314" s="25">
        <v>1996</v>
      </c>
      <c r="K314" s="46">
        <v>3680.9</v>
      </c>
      <c r="L314" s="38">
        <f t="shared" ca="1" si="14"/>
        <v>146328.16400009813</v>
      </c>
      <c r="M314" s="38">
        <f t="shared" ca="1" si="15"/>
        <v>148920.37450008909</v>
      </c>
      <c r="N314" s="39">
        <f t="shared" ca="1" si="16"/>
        <v>65.524964780062589</v>
      </c>
      <c r="P314" s="46">
        <v>3513</v>
      </c>
      <c r="Q314" s="46">
        <v>56994.4999998821</v>
      </c>
    </row>
    <row r="315" spans="8:17" x14ac:dyDescent="0.3">
      <c r="H315" s="45">
        <v>1</v>
      </c>
      <c r="I315" s="46" t="s">
        <v>174</v>
      </c>
      <c r="J315" s="25">
        <v>1996</v>
      </c>
      <c r="K315" s="46">
        <v>3687.75</v>
      </c>
      <c r="L315" s="38">
        <f t="shared" ca="1" si="14"/>
        <v>151512.58500008006</v>
      </c>
      <c r="M315" s="38">
        <f t="shared" ca="1" si="15"/>
        <v>151035.76829998894</v>
      </c>
      <c r="N315" s="39">
        <f t="shared" ca="1" si="16"/>
        <v>95.152534029027024</v>
      </c>
      <c r="P315" s="46">
        <v>3513.5</v>
      </c>
      <c r="Q315" s="46">
        <v>57171.7499999141</v>
      </c>
    </row>
    <row r="316" spans="8:17" x14ac:dyDescent="0.3">
      <c r="H316" s="45">
        <v>1</v>
      </c>
      <c r="I316" s="46" t="s">
        <v>175</v>
      </c>
      <c r="J316" s="25">
        <v>1996</v>
      </c>
      <c r="K316" s="46">
        <v>3686.49</v>
      </c>
      <c r="L316" s="38">
        <f t="shared" ca="1" si="14"/>
        <v>150558.95159989782</v>
      </c>
      <c r="M316" s="38">
        <f t="shared" ca="1" si="15"/>
        <v>148935.50979994563</v>
      </c>
      <c r="N316" s="39">
        <f t="shared" ca="1" si="16"/>
        <v>114.43211669633247</v>
      </c>
      <c r="P316" s="46">
        <v>3514</v>
      </c>
      <c r="Q316" s="46">
        <v>57348.999999946202</v>
      </c>
    </row>
    <row r="317" spans="8:17" x14ac:dyDescent="0.3">
      <c r="H317" s="45">
        <v>1</v>
      </c>
      <c r="I317" s="46" t="s">
        <v>176</v>
      </c>
      <c r="J317" s="25">
        <v>1996</v>
      </c>
      <c r="K317" s="46">
        <v>3682.2</v>
      </c>
      <c r="L317" s="38">
        <f t="shared" ca="1" si="14"/>
        <v>147312.06799999345</v>
      </c>
      <c r="M317" s="38">
        <f t="shared" ca="1" si="15"/>
        <v>146217.75699994969</v>
      </c>
      <c r="N317" s="39">
        <f t="shared" ca="1" si="16"/>
        <v>111.85658410500157</v>
      </c>
      <c r="P317" s="46">
        <v>3514.5</v>
      </c>
      <c r="Q317" s="46">
        <v>57526.249999978201</v>
      </c>
    </row>
    <row r="318" spans="8:17" x14ac:dyDescent="0.3">
      <c r="H318" s="45">
        <v>1</v>
      </c>
      <c r="I318" s="46" t="s">
        <v>177</v>
      </c>
      <c r="J318" s="25">
        <v>1996</v>
      </c>
      <c r="K318" s="46">
        <v>3679.29</v>
      </c>
      <c r="L318" s="38">
        <f t="shared" ca="1" si="14"/>
        <v>145123.44599990593</v>
      </c>
      <c r="M318" s="38">
        <f t="shared" ca="1" si="15"/>
        <v>144647.82300000987</v>
      </c>
      <c r="N318" s="39">
        <f t="shared" ca="1" si="16"/>
        <v>103.42319344504409</v>
      </c>
      <c r="P318" s="46">
        <v>3515</v>
      </c>
      <c r="Q318" s="46">
        <v>57703.500000010201</v>
      </c>
    </row>
    <row r="319" spans="8:17" x14ac:dyDescent="0.3">
      <c r="H319" s="45">
        <v>1</v>
      </c>
      <c r="I319" s="46" t="s">
        <v>178</v>
      </c>
      <c r="J319" s="25">
        <v>1996</v>
      </c>
      <c r="K319" s="46">
        <v>3678</v>
      </c>
      <c r="L319" s="38">
        <f t="shared" ca="1" si="14"/>
        <v>144172.20000011381</v>
      </c>
      <c r="M319" s="38">
        <f t="shared" ca="1" si="15"/>
        <v>143984.16300010635</v>
      </c>
      <c r="N319" s="39">
        <f t="shared" ca="1" si="16"/>
        <v>76.551579995083941</v>
      </c>
      <c r="P319" s="46">
        <v>3515.5</v>
      </c>
      <c r="Q319" s="46">
        <v>57880.750000042201</v>
      </c>
    </row>
    <row r="320" spans="8:17" x14ac:dyDescent="0.3">
      <c r="H320" s="45">
        <v>1</v>
      </c>
      <c r="I320" s="46" t="s">
        <v>179</v>
      </c>
      <c r="J320" s="25">
        <v>1996</v>
      </c>
      <c r="K320" s="46">
        <v>3677.49</v>
      </c>
      <c r="L320" s="38">
        <f t="shared" ca="1" si="14"/>
        <v>143796.12600009888</v>
      </c>
      <c r="M320" s="38">
        <f t="shared" ca="1" si="15"/>
        <v>142771.14000005694</v>
      </c>
      <c r="N320" s="39">
        <f t="shared" ca="1" si="16"/>
        <v>70.19581050005317</v>
      </c>
      <c r="P320" s="46">
        <v>3516</v>
      </c>
      <c r="Q320" s="46">
        <v>58058.0000000742</v>
      </c>
    </row>
    <row r="321" spans="8:17" x14ac:dyDescent="0.3">
      <c r="H321" s="45">
        <v>1</v>
      </c>
      <c r="I321" s="46" t="s">
        <v>180</v>
      </c>
      <c r="J321" s="25">
        <v>1996</v>
      </c>
      <c r="K321" s="46">
        <v>3674.71</v>
      </c>
      <c r="L321" s="38">
        <f t="shared" ca="1" si="14"/>
        <v>141746.154000015</v>
      </c>
      <c r="M321" s="38">
        <f t="shared" ca="1" si="15"/>
        <v>140415.14699996053</v>
      </c>
      <c r="N321" s="39">
        <f t="shared" ca="1" si="16"/>
        <v>53.708793727504137</v>
      </c>
      <c r="P321" s="46">
        <v>3516.5</v>
      </c>
      <c r="Q321" s="46">
        <v>58235.250000106302</v>
      </c>
    </row>
    <row r="322" spans="8:17" x14ac:dyDescent="0.3">
      <c r="H322" s="45">
        <v>1</v>
      </c>
      <c r="I322" s="46" t="s">
        <v>170</v>
      </c>
      <c r="J322" s="25">
        <v>1997</v>
      </c>
      <c r="K322" s="46">
        <v>3671.1</v>
      </c>
      <c r="L322" s="38">
        <f t="shared" ca="1" si="14"/>
        <v>139084.13999990607</v>
      </c>
      <c r="M322" s="38">
        <f t="shared" ca="1" si="15"/>
        <v>137284.88399995584</v>
      </c>
      <c r="N322" s="39">
        <f t="shared" ca="1" si="16"/>
        <v>23.796046560000814</v>
      </c>
      <c r="P322" s="46">
        <v>3517</v>
      </c>
      <c r="Q322" s="46">
        <v>58412.499999891203</v>
      </c>
    </row>
    <row r="323" spans="8:17" x14ac:dyDescent="0.3">
      <c r="H323" s="45">
        <v>1</v>
      </c>
      <c r="I323" s="46" t="s">
        <v>171</v>
      </c>
      <c r="J323" s="25">
        <v>1997</v>
      </c>
      <c r="K323" s="46">
        <v>3666.22</v>
      </c>
      <c r="L323" s="38">
        <f t="shared" ca="1" si="14"/>
        <v>135485.62800000561</v>
      </c>
      <c r="M323" s="38">
        <f t="shared" ca="1" si="15"/>
        <v>134379.52799996012</v>
      </c>
      <c r="N323" s="39">
        <f t="shared" ca="1" si="16"/>
        <v>23.740383280001463</v>
      </c>
      <c r="P323" s="46">
        <v>3517.5</v>
      </c>
      <c r="Q323" s="46">
        <v>58589.749999923202</v>
      </c>
    </row>
    <row r="324" spans="8:17" x14ac:dyDescent="0.3">
      <c r="H324" s="45">
        <v>1</v>
      </c>
      <c r="I324" s="46" t="s">
        <v>172</v>
      </c>
      <c r="J324" s="25">
        <v>1997</v>
      </c>
      <c r="K324" s="46">
        <v>3663.22</v>
      </c>
      <c r="L324" s="38">
        <f t="shared" ca="1" si="14"/>
        <v>133273.42799991462</v>
      </c>
      <c r="M324" s="38">
        <f t="shared" ca="1" si="15"/>
        <v>133796.98199993582</v>
      </c>
      <c r="N324" s="39">
        <f t="shared" ca="1" si="16"/>
        <v>36.348180109995582</v>
      </c>
      <c r="P324" s="46">
        <v>3518</v>
      </c>
      <c r="Q324" s="46">
        <v>58766.999999955202</v>
      </c>
    </row>
    <row r="325" spans="8:17" x14ac:dyDescent="0.3">
      <c r="H325" s="45">
        <v>1</v>
      </c>
      <c r="I325" s="46" t="s">
        <v>173</v>
      </c>
      <c r="J325" s="25">
        <v>1997</v>
      </c>
      <c r="K325" s="46">
        <v>3664.64</v>
      </c>
      <c r="L325" s="38">
        <f t="shared" ca="1" si="14"/>
        <v>134320.53599995701</v>
      </c>
      <c r="M325" s="38">
        <f t="shared" ca="1" si="15"/>
        <v>139556.07599992491</v>
      </c>
      <c r="N325" s="39">
        <f t="shared" ca="1" si="16"/>
        <v>52.333528499990543</v>
      </c>
      <c r="P325" s="46">
        <v>3518.5</v>
      </c>
      <c r="Q325" s="46">
        <v>58944.249999987303</v>
      </c>
    </row>
    <row r="326" spans="8:17" x14ac:dyDescent="0.3">
      <c r="H326" s="45">
        <v>1</v>
      </c>
      <c r="I326" s="46" t="s">
        <v>164</v>
      </c>
      <c r="J326" s="25">
        <v>1997</v>
      </c>
      <c r="K326" s="46">
        <v>3678.84</v>
      </c>
      <c r="L326" s="38">
        <f t="shared" ca="1" si="14"/>
        <v>144791.61599989282</v>
      </c>
      <c r="M326" s="38">
        <f t="shared" ca="1" si="15"/>
        <v>150547.53159990953</v>
      </c>
      <c r="N326" s="39">
        <f t="shared" ca="1" si="16"/>
        <v>66.240913903983838</v>
      </c>
      <c r="P326" s="46">
        <v>3519</v>
      </c>
      <c r="Q326" s="46">
        <v>59121.500000019303</v>
      </c>
    </row>
    <row r="327" spans="8:17" x14ac:dyDescent="0.3">
      <c r="H327" s="45">
        <v>1</v>
      </c>
      <c r="I327" s="46" t="s">
        <v>174</v>
      </c>
      <c r="J327" s="25">
        <v>1997</v>
      </c>
      <c r="K327" s="46">
        <v>3694.08</v>
      </c>
      <c r="L327" s="38">
        <f t="shared" ca="1" si="14"/>
        <v>156303.44719992625</v>
      </c>
      <c r="M327" s="38">
        <f t="shared" ca="1" si="15"/>
        <v>156083.95859990455</v>
      </c>
      <c r="N327" s="39">
        <f t="shared" ca="1" si="16"/>
        <v>98.332893917974985</v>
      </c>
      <c r="P327" s="46">
        <v>3519.5</v>
      </c>
      <c r="Q327" s="46">
        <v>59298.750000051303</v>
      </c>
    </row>
    <row r="328" spans="8:17" x14ac:dyDescent="0.3">
      <c r="H328" s="45">
        <v>1</v>
      </c>
      <c r="I328" s="46" t="s">
        <v>175</v>
      </c>
      <c r="J328" s="25">
        <v>1997</v>
      </c>
      <c r="K328" s="46">
        <v>3693.5</v>
      </c>
      <c r="L328" s="38">
        <f t="shared" ca="1" si="14"/>
        <v>155864.46999988286</v>
      </c>
      <c r="M328" s="38">
        <f t="shared" ca="1" si="15"/>
        <v>154884.35129999905</v>
      </c>
      <c r="N328" s="39">
        <f t="shared" ca="1" si="16"/>
        <v>119.0028099155418</v>
      </c>
      <c r="P328" s="46">
        <v>3520</v>
      </c>
      <c r="Q328" s="46">
        <v>59476.000000083302</v>
      </c>
    </row>
    <row r="329" spans="8:17" x14ac:dyDescent="0.3">
      <c r="H329" s="45">
        <v>1</v>
      </c>
      <c r="I329" s="46" t="s">
        <v>176</v>
      </c>
      <c r="J329" s="25">
        <v>1997</v>
      </c>
      <c r="K329" s="46">
        <v>3690.91</v>
      </c>
      <c r="L329" s="38">
        <f t="shared" ca="1" si="14"/>
        <v>153904.23260011524</v>
      </c>
      <c r="M329" s="38">
        <f t="shared" ca="1" si="15"/>
        <v>153680.9607000798</v>
      </c>
      <c r="N329" s="39">
        <f t="shared" ca="1" si="16"/>
        <v>117.56593493560317</v>
      </c>
      <c r="P329" s="46">
        <v>3520.5</v>
      </c>
      <c r="Q329" s="46">
        <v>59669.249999927997</v>
      </c>
    </row>
    <row r="330" spans="8:17" x14ac:dyDescent="0.3">
      <c r="H330" s="45">
        <v>1</v>
      </c>
      <c r="I330" s="46" t="s">
        <v>177</v>
      </c>
      <c r="J330" s="25">
        <v>1997</v>
      </c>
      <c r="K330" s="46">
        <v>3690.32</v>
      </c>
      <c r="L330" s="38">
        <f t="shared" ref="L330:L393" ca="1" si="17">FORECAST(K330,OFFSET($Q$28:$Q$712,MATCH(K330,$P$28:$P$712,1)-1,0,2), OFFSET($P$28:$P$712,MATCH(K330,$P$28:$P$712,1)-1,0,2))</f>
        <v>153457.68880004436</v>
      </c>
      <c r="M330" s="38">
        <f t="shared" ca="1" si="15"/>
        <v>152844.64040002483</v>
      </c>
      <c r="N330" s="39">
        <f t="shared" ca="1" si="16"/>
        <v>109.28391788605688</v>
      </c>
      <c r="P330" s="46">
        <v>3521</v>
      </c>
      <c r="Q330" s="46">
        <v>59862.500000019703</v>
      </c>
    </row>
    <row r="331" spans="8:17" x14ac:dyDescent="0.3">
      <c r="H331" s="45">
        <v>1</v>
      </c>
      <c r="I331" s="46" t="s">
        <v>178</v>
      </c>
      <c r="J331" s="25">
        <v>1997</v>
      </c>
      <c r="K331" s="46">
        <v>3688.7</v>
      </c>
      <c r="L331" s="38">
        <f t="shared" ca="1" si="17"/>
        <v>152231.5920000053</v>
      </c>
      <c r="M331" s="38">
        <f t="shared" ref="M331:M394" ca="1" si="18">(L331+L332)/2</f>
        <v>151153.08149999334</v>
      </c>
      <c r="N331" s="39">
        <f t="shared" ref="N331:N394" ca="1" si="19">VLOOKUP(I331,$P$10:$Q$21,2,FALSE)*M331/1000</f>
        <v>80.363054997525239</v>
      </c>
      <c r="P331" s="46">
        <v>3521.5</v>
      </c>
      <c r="Q331" s="46">
        <v>60055.750000111402</v>
      </c>
    </row>
    <row r="332" spans="8:17" x14ac:dyDescent="0.3">
      <c r="H332" s="45">
        <v>1</v>
      </c>
      <c r="I332" s="46" t="s">
        <v>179</v>
      </c>
      <c r="J332" s="25">
        <v>1997</v>
      </c>
      <c r="K332" s="46">
        <v>3685.85</v>
      </c>
      <c r="L332" s="38">
        <f t="shared" ca="1" si="17"/>
        <v>150074.57099998137</v>
      </c>
      <c r="M332" s="38">
        <f t="shared" ca="1" si="18"/>
        <v>148731.16149997851</v>
      </c>
      <c r="N332" s="39">
        <f t="shared" ca="1" si="19"/>
        <v>73.126154404182316</v>
      </c>
      <c r="P332" s="46">
        <v>3522</v>
      </c>
      <c r="Q332" s="46">
        <v>60248.999999956002</v>
      </c>
    </row>
    <row r="333" spans="8:17" x14ac:dyDescent="0.3">
      <c r="H333" s="45">
        <v>1</v>
      </c>
      <c r="I333" s="46" t="s">
        <v>180</v>
      </c>
      <c r="J333" s="25">
        <v>1997</v>
      </c>
      <c r="K333" s="46">
        <v>3682.3</v>
      </c>
      <c r="L333" s="38">
        <f t="shared" ca="1" si="17"/>
        <v>147387.75199997565</v>
      </c>
      <c r="M333" s="38">
        <f t="shared" ca="1" si="18"/>
        <v>146122.86699993536</v>
      </c>
      <c r="N333" s="39">
        <f t="shared" ca="1" si="19"/>
        <v>55.891996627495296</v>
      </c>
      <c r="P333" s="46">
        <v>3522.5</v>
      </c>
      <c r="Q333" s="46">
        <v>60442.250000047803</v>
      </c>
    </row>
    <row r="334" spans="8:17" x14ac:dyDescent="0.3">
      <c r="H334" s="45">
        <v>1</v>
      </c>
      <c r="I334" s="46" t="s">
        <v>170</v>
      </c>
      <c r="J334" s="25">
        <v>1998</v>
      </c>
      <c r="K334" s="46">
        <v>3678.93</v>
      </c>
      <c r="L334" s="38">
        <f t="shared" ca="1" si="17"/>
        <v>144857.98199989507</v>
      </c>
      <c r="M334" s="38">
        <f t="shared" ca="1" si="18"/>
        <v>143644.95899996883</v>
      </c>
      <c r="N334" s="39">
        <f t="shared" ca="1" si="19"/>
        <v>24.89845956000346</v>
      </c>
      <c r="P334" s="46">
        <v>3523</v>
      </c>
      <c r="Q334" s="46">
        <v>60635.499999892403</v>
      </c>
    </row>
    <row r="335" spans="8:17" x14ac:dyDescent="0.3">
      <c r="H335" s="45">
        <v>1</v>
      </c>
      <c r="I335" s="46" t="s">
        <v>171</v>
      </c>
      <c r="J335" s="25">
        <v>1998</v>
      </c>
      <c r="K335" s="46">
        <v>3675.64</v>
      </c>
      <c r="L335" s="38">
        <f t="shared" ca="1" si="17"/>
        <v>142431.93600004259</v>
      </c>
      <c r="M335" s="38">
        <f t="shared" ca="1" si="18"/>
        <v>141502.81200000434</v>
      </c>
      <c r="N335" s="39">
        <f t="shared" ca="1" si="19"/>
        <v>24.998830120009732</v>
      </c>
      <c r="P335" s="46">
        <v>3523.5</v>
      </c>
      <c r="Q335" s="46">
        <v>60828.749999984102</v>
      </c>
    </row>
    <row r="336" spans="8:17" x14ac:dyDescent="0.3">
      <c r="H336" s="45">
        <v>1</v>
      </c>
      <c r="I336" s="46" t="s">
        <v>172</v>
      </c>
      <c r="J336" s="25">
        <v>1998</v>
      </c>
      <c r="K336" s="46">
        <v>3673.12</v>
      </c>
      <c r="L336" s="38">
        <f t="shared" ca="1" si="17"/>
        <v>140573.68799996609</v>
      </c>
      <c r="M336" s="38">
        <f t="shared" ca="1" si="18"/>
        <v>141801.4590000168</v>
      </c>
      <c r="N336" s="39">
        <f t="shared" ca="1" si="19"/>
        <v>38.522729695018356</v>
      </c>
      <c r="P336" s="46">
        <v>3524</v>
      </c>
      <c r="Q336" s="46">
        <v>61022.000000075801</v>
      </c>
    </row>
    <row r="337" spans="8:17" x14ac:dyDescent="0.3">
      <c r="H337" s="45">
        <v>1</v>
      </c>
      <c r="I337" s="46" t="s">
        <v>173</v>
      </c>
      <c r="J337" s="25">
        <v>1998</v>
      </c>
      <c r="K337" s="46">
        <v>3676.45</v>
      </c>
      <c r="L337" s="38">
        <f t="shared" ca="1" si="17"/>
        <v>143029.2300000675</v>
      </c>
      <c r="M337" s="38">
        <f t="shared" ca="1" si="18"/>
        <v>147857.46600001492</v>
      </c>
      <c r="N337" s="39">
        <f t="shared" ca="1" si="19"/>
        <v>55.446549750025405</v>
      </c>
      <c r="P337" s="46">
        <v>3524.5</v>
      </c>
      <c r="Q337" s="46">
        <v>61215.249999920401</v>
      </c>
    </row>
    <row r="338" spans="8:17" x14ac:dyDescent="0.3">
      <c r="H338" s="45">
        <v>1</v>
      </c>
      <c r="I338" s="46" t="s">
        <v>164</v>
      </c>
      <c r="J338" s="25">
        <v>1998</v>
      </c>
      <c r="K338" s="46">
        <v>3689.3</v>
      </c>
      <c r="L338" s="38">
        <f t="shared" ca="1" si="17"/>
        <v>152685.70199996233</v>
      </c>
      <c r="M338" s="38">
        <f t="shared" ca="1" si="18"/>
        <v>155323.3243999586</v>
      </c>
      <c r="N338" s="39">
        <f t="shared" ca="1" si="19"/>
        <v>68.342262736006163</v>
      </c>
      <c r="P338" s="46">
        <v>3525</v>
      </c>
      <c r="Q338" s="46">
        <v>61408.500000012202</v>
      </c>
    </row>
    <row r="339" spans="8:17" x14ac:dyDescent="0.3">
      <c r="H339" s="45">
        <v>1</v>
      </c>
      <c r="I339" s="46" t="s">
        <v>174</v>
      </c>
      <c r="J339" s="25">
        <v>1998</v>
      </c>
      <c r="K339" s="46">
        <v>3696.27</v>
      </c>
      <c r="L339" s="38">
        <f t="shared" ca="1" si="17"/>
        <v>157960.94679995487</v>
      </c>
      <c r="M339" s="38">
        <f t="shared" ca="1" si="18"/>
        <v>157571.16919999314</v>
      </c>
      <c r="N339" s="39">
        <f t="shared" ca="1" si="19"/>
        <v>99.269836596031141</v>
      </c>
      <c r="P339" s="46">
        <v>3525.5</v>
      </c>
      <c r="Q339" s="46">
        <v>61601.750000103901</v>
      </c>
    </row>
    <row r="340" spans="8:17" x14ac:dyDescent="0.3">
      <c r="H340" s="45">
        <v>1</v>
      </c>
      <c r="I340" s="46" t="s">
        <v>175</v>
      </c>
      <c r="J340" s="25">
        <v>1998</v>
      </c>
      <c r="K340" s="46">
        <v>3695.24</v>
      </c>
      <c r="L340" s="38">
        <f t="shared" ca="1" si="17"/>
        <v>157181.39160003141</v>
      </c>
      <c r="M340" s="38">
        <f t="shared" ca="1" si="18"/>
        <v>155478.47900007037</v>
      </c>
      <c r="N340" s="39">
        <f t="shared" ca="1" si="19"/>
        <v>119.45929803176344</v>
      </c>
      <c r="P340" s="46">
        <v>3526</v>
      </c>
      <c r="Q340" s="46">
        <v>61794.999999948501</v>
      </c>
    </row>
    <row r="341" spans="8:17" x14ac:dyDescent="0.3">
      <c r="H341" s="45">
        <v>1</v>
      </c>
      <c r="I341" s="46" t="s">
        <v>176</v>
      </c>
      <c r="J341" s="25">
        <v>1998</v>
      </c>
      <c r="K341" s="46">
        <v>3690.74</v>
      </c>
      <c r="L341" s="38">
        <f t="shared" ca="1" si="17"/>
        <v>153775.56640010932</v>
      </c>
      <c r="M341" s="38">
        <f t="shared" ca="1" si="18"/>
        <v>152628.93850009399</v>
      </c>
      <c r="N341" s="39">
        <f t="shared" ca="1" si="19"/>
        <v>116.76113795261374</v>
      </c>
      <c r="P341" s="46">
        <v>3526.5</v>
      </c>
      <c r="Q341" s="46">
        <v>61988.2500000402</v>
      </c>
    </row>
    <row r="342" spans="8:17" x14ac:dyDescent="0.3">
      <c r="H342" s="45">
        <v>1</v>
      </c>
      <c r="I342" s="46" t="s">
        <v>177</v>
      </c>
      <c r="J342" s="25">
        <v>1998</v>
      </c>
      <c r="K342" s="46">
        <v>3687.71</v>
      </c>
      <c r="L342" s="38">
        <f t="shared" ca="1" si="17"/>
        <v>151482.31060007866</v>
      </c>
      <c r="M342" s="38">
        <f t="shared" ca="1" si="18"/>
        <v>150967.65230000089</v>
      </c>
      <c r="N342" s="39">
        <f t="shared" ca="1" si="19"/>
        <v>107.94187139453928</v>
      </c>
      <c r="P342" s="46">
        <v>3527</v>
      </c>
      <c r="Q342" s="46">
        <v>62181.499999884902</v>
      </c>
    </row>
    <row r="343" spans="8:17" x14ac:dyDescent="0.3">
      <c r="H343" s="45">
        <v>1</v>
      </c>
      <c r="I343" s="46" t="s">
        <v>178</v>
      </c>
      <c r="J343" s="25">
        <v>1998</v>
      </c>
      <c r="K343" s="46">
        <v>3686.35</v>
      </c>
      <c r="L343" s="38">
        <f t="shared" ca="1" si="17"/>
        <v>150452.99399992311</v>
      </c>
      <c r="M343" s="38">
        <f t="shared" ca="1" si="18"/>
        <v>150146.46919994662</v>
      </c>
      <c r="N343" s="39">
        <f t="shared" ca="1" si="19"/>
        <v>79.827872791333533</v>
      </c>
      <c r="P343" s="46">
        <v>3527.5</v>
      </c>
      <c r="Q343" s="46">
        <v>62374.749999976601</v>
      </c>
    </row>
    <row r="344" spans="8:17" x14ac:dyDescent="0.3">
      <c r="H344" s="45">
        <v>1</v>
      </c>
      <c r="I344" s="46" t="s">
        <v>179</v>
      </c>
      <c r="J344" s="25">
        <v>1998</v>
      </c>
      <c r="K344" s="46">
        <v>3685.54</v>
      </c>
      <c r="L344" s="38">
        <f t="shared" ca="1" si="17"/>
        <v>149839.94439997012</v>
      </c>
      <c r="M344" s="38">
        <f t="shared" ca="1" si="18"/>
        <v>148765.21819995809</v>
      </c>
      <c r="N344" s="39">
        <f t="shared" ca="1" si="19"/>
        <v>73.142898948338953</v>
      </c>
      <c r="P344" s="46">
        <v>3528</v>
      </c>
      <c r="Q344" s="46">
        <v>62568.000000068299</v>
      </c>
    </row>
    <row r="345" spans="8:17" x14ac:dyDescent="0.3">
      <c r="H345" s="45">
        <v>1</v>
      </c>
      <c r="I345" s="46" t="s">
        <v>180</v>
      </c>
      <c r="J345" s="25">
        <v>1998</v>
      </c>
      <c r="K345" s="46">
        <v>3682.7</v>
      </c>
      <c r="L345" s="38">
        <f t="shared" ca="1" si="17"/>
        <v>147690.49199994607</v>
      </c>
      <c r="M345" s="38">
        <f t="shared" ca="1" si="18"/>
        <v>146892.01470001671</v>
      </c>
      <c r="N345" s="39">
        <f t="shared" ca="1" si="19"/>
        <v>56.186195622776516</v>
      </c>
      <c r="P345" s="46">
        <v>3528.5</v>
      </c>
      <c r="Q345" s="46">
        <v>62761.2499999129</v>
      </c>
    </row>
    <row r="346" spans="8:17" x14ac:dyDescent="0.3">
      <c r="H346" s="45">
        <v>1</v>
      </c>
      <c r="I346" s="46" t="s">
        <v>170</v>
      </c>
      <c r="J346" s="25">
        <v>1999</v>
      </c>
      <c r="K346" s="46">
        <v>3680.59</v>
      </c>
      <c r="L346" s="38">
        <f t="shared" ca="1" si="17"/>
        <v>146093.53740008734</v>
      </c>
      <c r="M346" s="38">
        <f t="shared" ca="1" si="18"/>
        <v>145438.8896999897</v>
      </c>
      <c r="N346" s="39">
        <f t="shared" ca="1" si="19"/>
        <v>25.209407548007185</v>
      </c>
      <c r="P346" s="46">
        <v>3529</v>
      </c>
      <c r="Q346" s="46">
        <v>62954.5000000047</v>
      </c>
    </row>
    <row r="347" spans="8:17" x14ac:dyDescent="0.3">
      <c r="H347" s="45">
        <v>1</v>
      </c>
      <c r="I347" s="46" t="s">
        <v>171</v>
      </c>
      <c r="J347" s="25">
        <v>1999</v>
      </c>
      <c r="K347" s="46">
        <v>3678.83</v>
      </c>
      <c r="L347" s="38">
        <f t="shared" ca="1" si="17"/>
        <v>144784.24199989205</v>
      </c>
      <c r="M347" s="38">
        <f t="shared" ca="1" si="18"/>
        <v>144345.48899999773</v>
      </c>
      <c r="N347" s="39">
        <f t="shared" ca="1" si="19"/>
        <v>25.501036390008743</v>
      </c>
      <c r="P347" s="46">
        <v>3529.5</v>
      </c>
      <c r="Q347" s="46">
        <v>63147.750000096399</v>
      </c>
    </row>
    <row r="348" spans="8:17" x14ac:dyDescent="0.3">
      <c r="H348" s="45">
        <v>1</v>
      </c>
      <c r="I348" s="46" t="s">
        <v>172</v>
      </c>
      <c r="J348" s="25">
        <v>1999</v>
      </c>
      <c r="K348" s="46">
        <v>3677.64</v>
      </c>
      <c r="L348" s="38">
        <f t="shared" ca="1" si="17"/>
        <v>143906.73600010341</v>
      </c>
      <c r="M348" s="38">
        <f t="shared" ca="1" si="18"/>
        <v>143847.744000101</v>
      </c>
      <c r="N348" s="39">
        <f t="shared" ca="1" si="19"/>
        <v>39.078637120041435</v>
      </c>
      <c r="P348" s="46">
        <v>3530</v>
      </c>
      <c r="Q348" s="46">
        <v>63340.999999940999</v>
      </c>
    </row>
    <row r="349" spans="8:17" x14ac:dyDescent="0.3">
      <c r="H349" s="45">
        <v>1</v>
      </c>
      <c r="I349" s="46" t="s">
        <v>173</v>
      </c>
      <c r="J349" s="25">
        <v>1999</v>
      </c>
      <c r="K349" s="46">
        <v>3677.48</v>
      </c>
      <c r="L349" s="38">
        <f t="shared" ca="1" si="17"/>
        <v>143788.75200009858</v>
      </c>
      <c r="M349" s="38">
        <f t="shared" ca="1" si="18"/>
        <v>145501.21540005808</v>
      </c>
      <c r="N349" s="39">
        <f t="shared" ca="1" si="19"/>
        <v>54.562955775041281</v>
      </c>
      <c r="P349" s="46">
        <v>3530.5</v>
      </c>
      <c r="Q349" s="46">
        <v>63534.250000032698</v>
      </c>
    </row>
    <row r="350" spans="8:17" x14ac:dyDescent="0.3">
      <c r="H350" s="45">
        <v>1</v>
      </c>
      <c r="I350" s="46" t="s">
        <v>164</v>
      </c>
      <c r="J350" s="25">
        <v>1999</v>
      </c>
      <c r="K350" s="46">
        <v>3682.07</v>
      </c>
      <c r="L350" s="38">
        <f t="shared" ca="1" si="17"/>
        <v>147213.67880001757</v>
      </c>
      <c r="M350" s="38">
        <f t="shared" ca="1" si="18"/>
        <v>151565.56449995167</v>
      </c>
      <c r="N350" s="39">
        <f t="shared" ca="1" si="19"/>
        <v>66.688848380002526</v>
      </c>
      <c r="P350" s="46">
        <v>3531</v>
      </c>
      <c r="Q350" s="46">
        <v>63727.499999877298</v>
      </c>
    </row>
    <row r="351" spans="8:17" x14ac:dyDescent="0.3">
      <c r="H351" s="45">
        <v>1</v>
      </c>
      <c r="I351" s="46" t="s">
        <v>174</v>
      </c>
      <c r="J351" s="25">
        <v>1999</v>
      </c>
      <c r="K351" s="46">
        <v>3693.57</v>
      </c>
      <c r="L351" s="38">
        <f t="shared" ca="1" si="17"/>
        <v>155917.45019988576</v>
      </c>
      <c r="M351" s="38">
        <f t="shared" ca="1" si="18"/>
        <v>156095.31189989974</v>
      </c>
      <c r="N351" s="39">
        <f t="shared" ca="1" si="19"/>
        <v>98.340046496971965</v>
      </c>
      <c r="P351" s="46">
        <v>3531.5</v>
      </c>
      <c r="Q351" s="46">
        <v>63920.749999969099</v>
      </c>
    </row>
    <row r="352" spans="8:17" x14ac:dyDescent="0.3">
      <c r="H352" s="45">
        <v>1</v>
      </c>
      <c r="I352" s="46" t="s">
        <v>175</v>
      </c>
      <c r="J352" s="25">
        <v>1999</v>
      </c>
      <c r="K352" s="46">
        <v>3694.04</v>
      </c>
      <c r="L352" s="38">
        <f t="shared" ca="1" si="17"/>
        <v>156273.17359991372</v>
      </c>
      <c r="M352" s="38">
        <f t="shared" ca="1" si="18"/>
        <v>156065.03759989934</v>
      </c>
      <c r="N352" s="39">
        <f t="shared" ca="1" si="19"/>
        <v>119.90997055596553</v>
      </c>
      <c r="P352" s="46">
        <v>3532</v>
      </c>
      <c r="Q352" s="46">
        <v>64114.000000060798</v>
      </c>
    </row>
    <row r="353" spans="8:17" x14ac:dyDescent="0.3">
      <c r="H353" s="45">
        <v>1</v>
      </c>
      <c r="I353" s="46" t="s">
        <v>176</v>
      </c>
      <c r="J353" s="25">
        <v>1999</v>
      </c>
      <c r="K353" s="46">
        <v>3693.49</v>
      </c>
      <c r="L353" s="38">
        <f t="shared" ca="1" si="17"/>
        <v>155856.90159988496</v>
      </c>
      <c r="M353" s="38">
        <f t="shared" ca="1" si="18"/>
        <v>155137.89449995826</v>
      </c>
      <c r="N353" s="39">
        <f t="shared" ca="1" si="19"/>
        <v>118.68048929251059</v>
      </c>
      <c r="P353" s="46">
        <v>3532.5</v>
      </c>
      <c r="Q353" s="46">
        <v>64307.249999905398</v>
      </c>
    </row>
    <row r="354" spans="8:17" x14ac:dyDescent="0.3">
      <c r="H354" s="45">
        <v>1</v>
      </c>
      <c r="I354" s="46" t="s">
        <v>177</v>
      </c>
      <c r="J354" s="25">
        <v>1999</v>
      </c>
      <c r="K354" s="46">
        <v>3691.59</v>
      </c>
      <c r="L354" s="38">
        <f t="shared" ca="1" si="17"/>
        <v>154418.88740003156</v>
      </c>
      <c r="M354" s="38">
        <f t="shared" ca="1" si="18"/>
        <v>153276.0438000164</v>
      </c>
      <c r="N354" s="39">
        <f t="shared" ca="1" si="19"/>
        <v>109.59237131705096</v>
      </c>
      <c r="P354" s="46">
        <v>3533</v>
      </c>
      <c r="Q354" s="46">
        <v>64500.499999997097</v>
      </c>
    </row>
    <row r="355" spans="8:17" x14ac:dyDescent="0.3">
      <c r="H355" s="45">
        <v>1</v>
      </c>
      <c r="I355" s="46" t="s">
        <v>178</v>
      </c>
      <c r="J355" s="25">
        <v>1999</v>
      </c>
      <c r="K355" s="46">
        <v>3688.57</v>
      </c>
      <c r="L355" s="38">
        <f t="shared" ca="1" si="17"/>
        <v>152133.20020000124</v>
      </c>
      <c r="M355" s="38">
        <f t="shared" ca="1" si="18"/>
        <v>150714.10770002706</v>
      </c>
      <c r="N355" s="39">
        <f t="shared" ca="1" si="19"/>
        <v>80.129667260543073</v>
      </c>
      <c r="P355" s="46">
        <v>3533.5</v>
      </c>
      <c r="Q355" s="46">
        <v>64693.750000088898</v>
      </c>
    </row>
    <row r="356" spans="8:17" x14ac:dyDescent="0.3">
      <c r="H356" s="45">
        <v>1</v>
      </c>
      <c r="I356" s="46" t="s">
        <v>179</v>
      </c>
      <c r="J356" s="25">
        <v>1999</v>
      </c>
      <c r="K356" s="46">
        <v>3684.82</v>
      </c>
      <c r="L356" s="38">
        <f t="shared" ca="1" si="17"/>
        <v>149295.01520005288</v>
      </c>
      <c r="M356" s="38">
        <f t="shared" ca="1" si="18"/>
        <v>147951.60600005323</v>
      </c>
      <c r="N356" s="39">
        <f t="shared" ca="1" si="19"/>
        <v>72.742872950052259</v>
      </c>
      <c r="P356" s="46">
        <v>3534</v>
      </c>
      <c r="Q356" s="46">
        <v>64886.999999933498</v>
      </c>
    </row>
    <row r="357" spans="8:17" x14ac:dyDescent="0.3">
      <c r="H357" s="45">
        <v>1</v>
      </c>
      <c r="I357" s="46" t="s">
        <v>180</v>
      </c>
      <c r="J357" s="25">
        <v>1999</v>
      </c>
      <c r="K357" s="46">
        <v>3681.27</v>
      </c>
      <c r="L357" s="38">
        <f t="shared" ca="1" si="17"/>
        <v>146608.19680005359</v>
      </c>
      <c r="M357" s="38">
        <f t="shared" ca="1" si="18"/>
        <v>145821.57739997795</v>
      </c>
      <c r="N357" s="39">
        <f t="shared" ca="1" si="19"/>
        <v>55.776753355511545</v>
      </c>
      <c r="P357" s="46">
        <v>3534.5</v>
      </c>
      <c r="Q357" s="46">
        <v>65080.250000025197</v>
      </c>
    </row>
    <row r="358" spans="8:17" x14ac:dyDescent="0.3">
      <c r="H358" s="45">
        <v>1</v>
      </c>
      <c r="I358" s="46" t="s">
        <v>170</v>
      </c>
      <c r="J358" s="25">
        <v>2000</v>
      </c>
      <c r="K358" s="46">
        <v>3679.17</v>
      </c>
      <c r="L358" s="38">
        <f t="shared" ca="1" si="17"/>
        <v>145034.95799990231</v>
      </c>
      <c r="M358" s="38">
        <f t="shared" ca="1" si="18"/>
        <v>144551.96100000618</v>
      </c>
      <c r="N358" s="39">
        <f t="shared" ca="1" si="19"/>
        <v>25.055673240009988</v>
      </c>
      <c r="P358" s="46">
        <v>3535</v>
      </c>
      <c r="Q358" s="46">
        <v>65273.500000116903</v>
      </c>
    </row>
    <row r="359" spans="8:17" x14ac:dyDescent="0.3">
      <c r="H359" s="45">
        <v>1</v>
      </c>
      <c r="I359" s="46" t="s">
        <v>171</v>
      </c>
      <c r="J359" s="25">
        <v>2000</v>
      </c>
      <c r="K359" s="46">
        <v>3677.86</v>
      </c>
      <c r="L359" s="38">
        <f t="shared" ca="1" si="17"/>
        <v>144068.96400011005</v>
      </c>
      <c r="M359" s="38">
        <f t="shared" ca="1" si="18"/>
        <v>143737.13400009647</v>
      </c>
      <c r="N359" s="39">
        <f t="shared" ca="1" si="19"/>
        <v>25.393560340026145</v>
      </c>
      <c r="P359" s="46">
        <v>3535.5</v>
      </c>
      <c r="Q359" s="46">
        <v>65466.749999961597</v>
      </c>
    </row>
    <row r="360" spans="8:17" x14ac:dyDescent="0.3">
      <c r="H360" s="45">
        <v>1</v>
      </c>
      <c r="I360" s="46" t="s">
        <v>172</v>
      </c>
      <c r="J360" s="25">
        <v>2000</v>
      </c>
      <c r="K360" s="46">
        <v>3676.96</v>
      </c>
      <c r="L360" s="38">
        <f t="shared" ca="1" si="17"/>
        <v>143405.30400008289</v>
      </c>
      <c r="M360" s="38">
        <f t="shared" ca="1" si="18"/>
        <v>143032.91700006742</v>
      </c>
      <c r="N360" s="39">
        <f t="shared" ca="1" si="19"/>
        <v>38.857275785032236</v>
      </c>
      <c r="P360" s="46">
        <v>3536</v>
      </c>
      <c r="Q360" s="46">
        <v>65660.000000053304</v>
      </c>
    </row>
    <row r="361" spans="8:17" x14ac:dyDescent="0.3">
      <c r="H361" s="45">
        <v>1</v>
      </c>
      <c r="I361" s="46" t="s">
        <v>173</v>
      </c>
      <c r="J361" s="25">
        <v>2000</v>
      </c>
      <c r="K361" s="46">
        <v>3675.95</v>
      </c>
      <c r="L361" s="38">
        <f t="shared" ca="1" si="17"/>
        <v>142660.53000005195</v>
      </c>
      <c r="M361" s="38">
        <f t="shared" ca="1" si="18"/>
        <v>143611.77599996771</v>
      </c>
      <c r="N361" s="39">
        <f t="shared" ca="1" si="19"/>
        <v>53.854416000007134</v>
      </c>
      <c r="P361" s="46">
        <v>3536.5</v>
      </c>
      <c r="Q361" s="46">
        <v>65853.249999897904</v>
      </c>
    </row>
    <row r="362" spans="8:17" x14ac:dyDescent="0.3">
      <c r="H362" s="45">
        <v>1</v>
      </c>
      <c r="I362" s="46" t="s">
        <v>164</v>
      </c>
      <c r="J362" s="25">
        <v>2000</v>
      </c>
      <c r="K362" s="46">
        <v>3678.53</v>
      </c>
      <c r="L362" s="38">
        <f t="shared" ca="1" si="17"/>
        <v>144563.02199988347</v>
      </c>
      <c r="M362" s="38">
        <f t="shared" ca="1" si="18"/>
        <v>146391.6539999831</v>
      </c>
      <c r="N362" s="39">
        <f t="shared" ca="1" si="19"/>
        <v>64.412327760015543</v>
      </c>
      <c r="P362" s="46">
        <v>3537</v>
      </c>
      <c r="Q362" s="46">
        <v>66046.499999989595</v>
      </c>
    </row>
    <row r="363" spans="8:17" x14ac:dyDescent="0.3">
      <c r="H363" s="45">
        <v>1</v>
      </c>
      <c r="I363" s="46" t="s">
        <v>174</v>
      </c>
      <c r="J363" s="25">
        <v>2000</v>
      </c>
      <c r="K363" s="46">
        <v>3683.4</v>
      </c>
      <c r="L363" s="38">
        <f t="shared" ca="1" si="17"/>
        <v>148220.28600008273</v>
      </c>
      <c r="M363" s="38">
        <f t="shared" ca="1" si="18"/>
        <v>147735.90340004535</v>
      </c>
      <c r="N363" s="39">
        <f t="shared" ca="1" si="19"/>
        <v>93.07361914206183</v>
      </c>
      <c r="P363" s="46">
        <v>3537.5</v>
      </c>
      <c r="Q363" s="46">
        <v>66239.750000081403</v>
      </c>
    </row>
    <row r="364" spans="8:17" x14ac:dyDescent="0.3">
      <c r="H364" s="45">
        <v>1</v>
      </c>
      <c r="I364" s="46" t="s">
        <v>175</v>
      </c>
      <c r="J364" s="25">
        <v>2000</v>
      </c>
      <c r="K364" s="46">
        <v>3682.12</v>
      </c>
      <c r="L364" s="38">
        <f t="shared" ca="1" si="17"/>
        <v>147251.52080000797</v>
      </c>
      <c r="M364" s="38">
        <f t="shared" ca="1" si="18"/>
        <v>146570.35480001778</v>
      </c>
      <c r="N364" s="39">
        <f t="shared" ca="1" si="19"/>
        <v>112.61488927138724</v>
      </c>
      <c r="P364" s="46">
        <v>3538</v>
      </c>
      <c r="Q364" s="46">
        <v>66432.999999926004</v>
      </c>
    </row>
    <row r="365" spans="8:17" x14ac:dyDescent="0.3">
      <c r="H365" s="45">
        <v>1</v>
      </c>
      <c r="I365" s="46" t="s">
        <v>176</v>
      </c>
      <c r="J365" s="25">
        <v>2000</v>
      </c>
      <c r="K365" s="46">
        <v>3680.32</v>
      </c>
      <c r="L365" s="38">
        <f t="shared" ca="1" si="17"/>
        <v>145889.18880002759</v>
      </c>
      <c r="M365" s="38">
        <f t="shared" ca="1" si="18"/>
        <v>144956.95440006792</v>
      </c>
      <c r="N365" s="39">
        <f t="shared" ca="1" si="19"/>
        <v>110.89207011609167</v>
      </c>
      <c r="P365" s="46">
        <v>3538.5</v>
      </c>
      <c r="Q365" s="46">
        <v>66626.250000017695</v>
      </c>
    </row>
    <row r="366" spans="8:17" x14ac:dyDescent="0.3">
      <c r="H366" s="45">
        <v>1</v>
      </c>
      <c r="I366" s="46" t="s">
        <v>177</v>
      </c>
      <c r="J366" s="25">
        <v>2000</v>
      </c>
      <c r="K366" s="46">
        <v>3677.8</v>
      </c>
      <c r="L366" s="38">
        <f t="shared" ca="1" si="17"/>
        <v>144024.72000010824</v>
      </c>
      <c r="M366" s="38">
        <f t="shared" ca="1" si="18"/>
        <v>143545.41000008862</v>
      </c>
      <c r="N366" s="39">
        <f t="shared" ca="1" si="19"/>
        <v>102.63496815010012</v>
      </c>
      <c r="P366" s="46">
        <v>3539</v>
      </c>
      <c r="Q366" s="46">
        <v>66819.500000109401</v>
      </c>
    </row>
    <row r="367" spans="8:17" x14ac:dyDescent="0.3">
      <c r="H367" s="45">
        <v>1</v>
      </c>
      <c r="I367" s="46" t="s">
        <v>178</v>
      </c>
      <c r="J367" s="25">
        <v>2000</v>
      </c>
      <c r="K367" s="46">
        <v>3676.5</v>
      </c>
      <c r="L367" s="38">
        <f t="shared" ca="1" si="17"/>
        <v>143066.10000006901</v>
      </c>
      <c r="M367" s="38">
        <f t="shared" ca="1" si="18"/>
        <v>141893.6340000208</v>
      </c>
      <c r="N367" s="39">
        <f t="shared" ca="1" si="19"/>
        <v>75.440115410038061</v>
      </c>
      <c r="P367" s="46">
        <v>3539.5</v>
      </c>
      <c r="Q367" s="46">
        <v>67012.749999954001</v>
      </c>
    </row>
    <row r="368" spans="8:17" x14ac:dyDescent="0.3">
      <c r="H368" s="45">
        <v>1</v>
      </c>
      <c r="I368" s="46" t="s">
        <v>179</v>
      </c>
      <c r="J368" s="25">
        <v>2000</v>
      </c>
      <c r="K368" s="46">
        <v>3673.32</v>
      </c>
      <c r="L368" s="38">
        <f t="shared" ca="1" si="17"/>
        <v>140721.16799997259</v>
      </c>
      <c r="M368" s="38">
        <f t="shared" ca="1" si="18"/>
        <v>139456.52700004471</v>
      </c>
      <c r="N368" s="39">
        <f t="shared" ca="1" si="19"/>
        <v>68.566125775046572</v>
      </c>
      <c r="P368" s="46">
        <v>3540</v>
      </c>
      <c r="Q368" s="46">
        <v>67206.000000045795</v>
      </c>
    </row>
    <row r="369" spans="8:17" x14ac:dyDescent="0.3">
      <c r="H369" s="45">
        <v>1</v>
      </c>
      <c r="I369" s="46" t="s">
        <v>180</v>
      </c>
      <c r="J369" s="25">
        <v>2000</v>
      </c>
      <c r="K369" s="46">
        <v>3669.89</v>
      </c>
      <c r="L369" s="38">
        <f t="shared" ca="1" si="17"/>
        <v>138191.88600011682</v>
      </c>
      <c r="M369" s="38">
        <f t="shared" ca="1" si="18"/>
        <v>136857.19200006197</v>
      </c>
      <c r="N369" s="39">
        <f t="shared" ca="1" si="19"/>
        <v>52.347875940042456</v>
      </c>
      <c r="P369" s="46">
        <v>3540.5</v>
      </c>
      <c r="Q369" s="46">
        <v>67425.369999951406</v>
      </c>
    </row>
    <row r="370" spans="8:17" x14ac:dyDescent="0.3">
      <c r="H370" s="45">
        <v>1</v>
      </c>
      <c r="I370" s="46" t="s">
        <v>170</v>
      </c>
      <c r="J370" s="25">
        <v>2001</v>
      </c>
      <c r="K370" s="46">
        <v>3666.27</v>
      </c>
      <c r="L370" s="38">
        <f t="shared" ca="1" si="17"/>
        <v>135522.49800000712</v>
      </c>
      <c r="M370" s="38">
        <f t="shared" ca="1" si="18"/>
        <v>134689.23599997279</v>
      </c>
      <c r="N370" s="39">
        <f t="shared" ca="1" si="19"/>
        <v>23.34613424000359</v>
      </c>
      <c r="P370" s="46">
        <v>3541</v>
      </c>
      <c r="Q370" s="46">
        <v>67644.749999964697</v>
      </c>
    </row>
    <row r="371" spans="8:17" x14ac:dyDescent="0.3">
      <c r="H371" s="45">
        <v>1</v>
      </c>
      <c r="I371" s="46" t="s">
        <v>171</v>
      </c>
      <c r="J371" s="25">
        <v>2001</v>
      </c>
      <c r="K371" s="46">
        <v>3664.01</v>
      </c>
      <c r="L371" s="38">
        <f t="shared" ca="1" si="17"/>
        <v>133855.97399993846</v>
      </c>
      <c r="M371" s="38">
        <f t="shared" ca="1" si="18"/>
        <v>133417.22099992074</v>
      </c>
      <c r="N371" s="39">
        <f t="shared" ca="1" si="19"/>
        <v>23.570375709994448</v>
      </c>
      <c r="P371" s="46">
        <v>3541.5</v>
      </c>
      <c r="Q371" s="46">
        <v>67864.120000117502</v>
      </c>
    </row>
    <row r="372" spans="8:17" x14ac:dyDescent="0.3">
      <c r="H372" s="45">
        <v>1</v>
      </c>
      <c r="I372" s="46" t="s">
        <v>172</v>
      </c>
      <c r="J372" s="25">
        <v>2001</v>
      </c>
      <c r="K372" s="46">
        <v>3662.82</v>
      </c>
      <c r="L372" s="38">
        <f t="shared" ca="1" si="17"/>
        <v>132978.46799990302</v>
      </c>
      <c r="M372" s="38">
        <f t="shared" ca="1" si="18"/>
        <v>132856.79699989758</v>
      </c>
      <c r="N372" s="39">
        <f t="shared" ca="1" si="19"/>
        <v>36.092763184985102</v>
      </c>
      <c r="P372" s="46">
        <v>3542</v>
      </c>
      <c r="Q372" s="46">
        <v>68083.499999883701</v>
      </c>
    </row>
    <row r="373" spans="8:17" x14ac:dyDescent="0.3">
      <c r="H373" s="45">
        <v>1</v>
      </c>
      <c r="I373" s="46" t="s">
        <v>173</v>
      </c>
      <c r="J373" s="25">
        <v>2001</v>
      </c>
      <c r="K373" s="46">
        <v>3662.49</v>
      </c>
      <c r="L373" s="38">
        <f t="shared" ca="1" si="17"/>
        <v>132735.12599989213</v>
      </c>
      <c r="M373" s="38">
        <f t="shared" ca="1" si="18"/>
        <v>135393.45300000161</v>
      </c>
      <c r="N373" s="39">
        <f t="shared" ca="1" si="19"/>
        <v>50.772544875018752</v>
      </c>
      <c r="P373" s="46">
        <v>3542.5</v>
      </c>
      <c r="Q373" s="46">
        <v>68302.870000036404</v>
      </c>
    </row>
    <row r="374" spans="8:17" x14ac:dyDescent="0.3">
      <c r="H374" s="45">
        <v>1</v>
      </c>
      <c r="I374" s="46" t="s">
        <v>164</v>
      </c>
      <c r="J374" s="25">
        <v>2001</v>
      </c>
      <c r="K374" s="46">
        <v>3669.7</v>
      </c>
      <c r="L374" s="38">
        <f t="shared" ca="1" si="17"/>
        <v>138051.78000011109</v>
      </c>
      <c r="M374" s="38">
        <f t="shared" ca="1" si="18"/>
        <v>139275.86400003731</v>
      </c>
      <c r="N374" s="39">
        <f t="shared" ca="1" si="19"/>
        <v>61.281380160038282</v>
      </c>
      <c r="P374" s="46">
        <v>3543</v>
      </c>
      <c r="Q374" s="46">
        <v>68522.250000049695</v>
      </c>
    </row>
    <row r="375" spans="8:17" x14ac:dyDescent="0.3">
      <c r="H375" s="45">
        <v>1</v>
      </c>
      <c r="I375" s="46" t="s">
        <v>174</v>
      </c>
      <c r="J375" s="25">
        <v>2001</v>
      </c>
      <c r="K375" s="46">
        <v>3673.02</v>
      </c>
      <c r="L375" s="38">
        <f t="shared" ca="1" si="17"/>
        <v>140499.94799996354</v>
      </c>
      <c r="M375" s="38">
        <f t="shared" ca="1" si="18"/>
        <v>139187.37600003369</v>
      </c>
      <c r="N375" s="39">
        <f t="shared" ca="1" si="19"/>
        <v>87.688046880052553</v>
      </c>
      <c r="P375" s="46">
        <v>3543.5</v>
      </c>
      <c r="Q375" s="46">
        <v>68741.619999955394</v>
      </c>
    </row>
    <row r="376" spans="8:17" x14ac:dyDescent="0.3">
      <c r="H376" s="45">
        <v>1</v>
      </c>
      <c r="I376" s="46" t="s">
        <v>175</v>
      </c>
      <c r="J376" s="25">
        <v>2001</v>
      </c>
      <c r="K376" s="46">
        <v>3669.46</v>
      </c>
      <c r="L376" s="38">
        <f t="shared" ca="1" si="17"/>
        <v>137874.80400010385</v>
      </c>
      <c r="M376" s="38">
        <f t="shared" ca="1" si="18"/>
        <v>136680.21600005473</v>
      </c>
      <c r="N376" s="39">
        <f t="shared" ca="1" si="19"/>
        <v>105.01596596007958</v>
      </c>
      <c r="P376" s="46">
        <v>3544</v>
      </c>
      <c r="Q376" s="46">
        <v>68960.999999968699</v>
      </c>
    </row>
    <row r="377" spans="8:17" x14ac:dyDescent="0.3">
      <c r="H377" s="45">
        <v>1</v>
      </c>
      <c r="I377" s="46" t="s">
        <v>176</v>
      </c>
      <c r="J377" s="25">
        <v>2001</v>
      </c>
      <c r="K377" s="46">
        <v>3666.22</v>
      </c>
      <c r="L377" s="38">
        <f t="shared" ca="1" si="17"/>
        <v>135485.62800000561</v>
      </c>
      <c r="M377" s="38">
        <f t="shared" ca="1" si="18"/>
        <v>134976.82199998479</v>
      </c>
      <c r="N377" s="39">
        <f t="shared" ca="1" si="19"/>
        <v>103.25726883002535</v>
      </c>
      <c r="P377" s="46">
        <v>3544.5</v>
      </c>
      <c r="Q377" s="46">
        <v>69180.370000121402</v>
      </c>
    </row>
    <row r="378" spans="8:17" x14ac:dyDescent="0.3">
      <c r="H378" s="45">
        <v>1</v>
      </c>
      <c r="I378" s="46" t="s">
        <v>177</v>
      </c>
      <c r="J378" s="25">
        <v>2001</v>
      </c>
      <c r="K378" s="46">
        <v>3664.84</v>
      </c>
      <c r="L378" s="38">
        <f t="shared" ca="1" si="17"/>
        <v>134468.01599996397</v>
      </c>
      <c r="M378" s="38">
        <f t="shared" ca="1" si="18"/>
        <v>133549.95299992594</v>
      </c>
      <c r="N378" s="39">
        <f t="shared" ca="1" si="19"/>
        <v>95.488216394981237</v>
      </c>
      <c r="P378" s="46">
        <v>3545</v>
      </c>
      <c r="Q378" s="46">
        <v>69399.749999887601</v>
      </c>
    </row>
    <row r="379" spans="8:17" x14ac:dyDescent="0.3">
      <c r="H379" s="45">
        <v>1</v>
      </c>
      <c r="I379" s="46" t="s">
        <v>178</v>
      </c>
      <c r="J379" s="25">
        <v>2001</v>
      </c>
      <c r="K379" s="46">
        <v>3662.35</v>
      </c>
      <c r="L379" s="38">
        <f t="shared" ca="1" si="17"/>
        <v>132631.88999988791</v>
      </c>
      <c r="M379" s="38">
        <f t="shared" ca="1" si="18"/>
        <v>131817.0629999782</v>
      </c>
      <c r="N379" s="39">
        <f t="shared" ca="1" si="19"/>
        <v>70.082738495013501</v>
      </c>
      <c r="P379" s="46">
        <v>3545.5</v>
      </c>
      <c r="Q379" s="46">
        <v>69619.120000040406</v>
      </c>
    </row>
    <row r="380" spans="8:17" x14ac:dyDescent="0.3">
      <c r="H380" s="45">
        <v>1</v>
      </c>
      <c r="I380" s="46" t="s">
        <v>179</v>
      </c>
      <c r="J380" s="25">
        <v>2001</v>
      </c>
      <c r="K380" s="46">
        <v>3660.14</v>
      </c>
      <c r="L380" s="38">
        <f t="shared" ca="1" si="17"/>
        <v>131002.23600006849</v>
      </c>
      <c r="M380" s="38">
        <f t="shared" ca="1" si="18"/>
        <v>129720.70840006927</v>
      </c>
      <c r="N380" s="39">
        <f t="shared" ca="1" si="19"/>
        <v>63.779348296723597</v>
      </c>
      <c r="P380" s="46">
        <v>3546</v>
      </c>
      <c r="Q380" s="46">
        <v>69838.500000053697</v>
      </c>
    </row>
    <row r="381" spans="8:17" x14ac:dyDescent="0.3">
      <c r="H381" s="45">
        <v>1</v>
      </c>
      <c r="I381" s="46" t="s">
        <v>180</v>
      </c>
      <c r="J381" s="25">
        <v>2001</v>
      </c>
      <c r="K381" s="46">
        <v>3656.17</v>
      </c>
      <c r="L381" s="38">
        <f t="shared" ca="1" si="17"/>
        <v>128439.18080007005</v>
      </c>
      <c r="M381" s="38">
        <f t="shared" ca="1" si="18"/>
        <v>127206.06000003172</v>
      </c>
      <c r="N381" s="39">
        <f t="shared" ca="1" si="19"/>
        <v>48.65631795002956</v>
      </c>
      <c r="P381" s="46">
        <v>3546.5</v>
      </c>
      <c r="Q381" s="46">
        <v>70057.869999959294</v>
      </c>
    </row>
    <row r="382" spans="8:17" x14ac:dyDescent="0.3">
      <c r="H382" s="45">
        <v>1</v>
      </c>
      <c r="I382" s="46" t="s">
        <v>170</v>
      </c>
      <c r="J382" s="25">
        <v>2002</v>
      </c>
      <c r="K382" s="46">
        <v>3652.33</v>
      </c>
      <c r="L382" s="38">
        <f t="shared" ca="1" si="17"/>
        <v>125972.93919999339</v>
      </c>
      <c r="M382" s="38">
        <f t="shared" ca="1" si="18"/>
        <v>125157.28230000846</v>
      </c>
      <c r="N382" s="39">
        <f t="shared" ca="1" si="19"/>
        <v>21.693928932009186</v>
      </c>
      <c r="P382" s="46">
        <v>3547</v>
      </c>
      <c r="Q382" s="46">
        <v>70277.249999972599</v>
      </c>
    </row>
    <row r="383" spans="8:17" x14ac:dyDescent="0.3">
      <c r="H383" s="45">
        <v>1</v>
      </c>
      <c r="I383" s="46" t="s">
        <v>171</v>
      </c>
      <c r="J383" s="25">
        <v>2002</v>
      </c>
      <c r="K383" s="46">
        <v>3649.79</v>
      </c>
      <c r="L383" s="38">
        <f t="shared" ca="1" si="17"/>
        <v>124341.62540002353</v>
      </c>
      <c r="M383" s="38">
        <f t="shared" ca="1" si="18"/>
        <v>123660.83979996876</v>
      </c>
      <c r="N383" s="39">
        <f t="shared" ca="1" si="19"/>
        <v>21.846748364668979</v>
      </c>
      <c r="P383" s="46">
        <v>3547.5</v>
      </c>
      <c r="Q383" s="46">
        <v>70496.619999878298</v>
      </c>
    </row>
    <row r="384" spans="8:17" x14ac:dyDescent="0.3">
      <c r="H384" s="45">
        <v>1</v>
      </c>
      <c r="I384" s="46" t="s">
        <v>172</v>
      </c>
      <c r="J384" s="25">
        <v>2002</v>
      </c>
      <c r="K384" s="46">
        <v>3647.67</v>
      </c>
      <c r="L384" s="38">
        <f t="shared" ca="1" si="17"/>
        <v>122980.05419991398</v>
      </c>
      <c r="M384" s="38">
        <f t="shared" ca="1" si="18"/>
        <v>122395.60759998765</v>
      </c>
      <c r="N384" s="39">
        <f t="shared" ca="1" si="19"/>
        <v>33.250806731341889</v>
      </c>
      <c r="P384" s="46">
        <v>3548</v>
      </c>
      <c r="Q384" s="46">
        <v>70715.999999891603</v>
      </c>
    </row>
    <row r="385" spans="8:17" x14ac:dyDescent="0.3">
      <c r="H385" s="45">
        <v>1</v>
      </c>
      <c r="I385" s="46" t="s">
        <v>173</v>
      </c>
      <c r="J385" s="25">
        <v>2002</v>
      </c>
      <c r="K385" s="46">
        <v>3645.85</v>
      </c>
      <c r="L385" s="38">
        <f t="shared" ca="1" si="17"/>
        <v>121811.16100006131</v>
      </c>
      <c r="M385" s="38">
        <f t="shared" ca="1" si="18"/>
        <v>121364.79570008395</v>
      </c>
      <c r="N385" s="39">
        <f t="shared" ca="1" si="19"/>
        <v>45.511798387547742</v>
      </c>
      <c r="P385" s="46">
        <v>3548.5</v>
      </c>
      <c r="Q385" s="46">
        <v>70935.370000044306</v>
      </c>
    </row>
    <row r="386" spans="8:17" x14ac:dyDescent="0.3">
      <c r="H386" s="45">
        <v>1</v>
      </c>
      <c r="I386" s="46" t="s">
        <v>164</v>
      </c>
      <c r="J386" s="25">
        <v>2002</v>
      </c>
      <c r="K386" s="46">
        <v>3644.46</v>
      </c>
      <c r="L386" s="38">
        <f t="shared" ca="1" si="17"/>
        <v>120918.43040010659</v>
      </c>
      <c r="M386" s="38">
        <f t="shared" ca="1" si="18"/>
        <v>119778.43850001507</v>
      </c>
      <c r="N386" s="39">
        <f t="shared" ca="1" si="19"/>
        <v>52.702512940025429</v>
      </c>
      <c r="P386" s="46">
        <v>3549</v>
      </c>
      <c r="Q386" s="46">
        <v>71154.750000057596</v>
      </c>
    </row>
    <row r="387" spans="8:17" x14ac:dyDescent="0.3">
      <c r="H387" s="45">
        <v>1</v>
      </c>
      <c r="I387" s="46" t="s">
        <v>174</v>
      </c>
      <c r="J387" s="25">
        <v>2002</v>
      </c>
      <c r="K387" s="46">
        <v>3640.91</v>
      </c>
      <c r="L387" s="38">
        <f t="shared" ca="1" si="17"/>
        <v>118638.44659992354</v>
      </c>
      <c r="M387" s="38">
        <f t="shared" ca="1" si="18"/>
        <v>116600.22209997475</v>
      </c>
      <c r="N387" s="39">
        <f t="shared" ca="1" si="19"/>
        <v>73.458139923010322</v>
      </c>
      <c r="P387" s="46">
        <v>3549.5</v>
      </c>
      <c r="Q387" s="46">
        <v>71374.119999963295</v>
      </c>
    </row>
    <row r="388" spans="8:17" x14ac:dyDescent="0.3">
      <c r="H388" s="45">
        <v>1</v>
      </c>
      <c r="I388" s="46" t="s">
        <v>175</v>
      </c>
      <c r="J388" s="25">
        <v>2002</v>
      </c>
      <c r="K388" s="46">
        <v>3634.24</v>
      </c>
      <c r="L388" s="38">
        <f t="shared" ca="1" si="17"/>
        <v>114561.99760002596</v>
      </c>
      <c r="M388" s="38">
        <f t="shared" ca="1" si="18"/>
        <v>112503.77780004346</v>
      </c>
      <c r="N388" s="39">
        <f t="shared" ca="1" si="19"/>
        <v>86.440402609730953</v>
      </c>
      <c r="P388" s="46">
        <v>3550</v>
      </c>
      <c r="Q388" s="46">
        <v>71593.499999976601</v>
      </c>
    </row>
    <row r="389" spans="8:17" x14ac:dyDescent="0.3">
      <c r="H389" s="45">
        <v>1</v>
      </c>
      <c r="I389" s="46" t="s">
        <v>176</v>
      </c>
      <c r="J389" s="25">
        <v>2002</v>
      </c>
      <c r="K389" s="46">
        <v>3627.45</v>
      </c>
      <c r="L389" s="38">
        <f t="shared" ca="1" si="17"/>
        <v>110445.55800006096</v>
      </c>
      <c r="M389" s="38">
        <f t="shared" ca="1" si="18"/>
        <v>110166.68290007173</v>
      </c>
      <c r="N389" s="39">
        <f t="shared" ca="1" si="19"/>
        <v>84.277512418585061</v>
      </c>
      <c r="P389" s="46">
        <v>3550.5</v>
      </c>
      <c r="Q389" s="46">
        <v>71812.869999882198</v>
      </c>
    </row>
    <row r="390" spans="8:17" x14ac:dyDescent="0.3">
      <c r="H390" s="45">
        <v>1</v>
      </c>
      <c r="I390" s="46" t="s">
        <v>177</v>
      </c>
      <c r="J390" s="25">
        <v>2002</v>
      </c>
      <c r="K390" s="46">
        <v>3626.53</v>
      </c>
      <c r="L390" s="38">
        <f t="shared" ca="1" si="17"/>
        <v>109887.80780008249</v>
      </c>
      <c r="M390" s="38">
        <f t="shared" ca="1" si="18"/>
        <v>109339.15250001766</v>
      </c>
      <c r="N390" s="39">
        <f t="shared" ca="1" si="19"/>
        <v>78.177494037540612</v>
      </c>
      <c r="P390" s="46">
        <v>3551</v>
      </c>
      <c r="Q390" s="46">
        <v>72032.249999895503</v>
      </c>
    </row>
    <row r="391" spans="8:17" x14ac:dyDescent="0.3">
      <c r="H391" s="45">
        <v>1</v>
      </c>
      <c r="I391" s="46" t="s">
        <v>178</v>
      </c>
      <c r="J391" s="25">
        <v>2002</v>
      </c>
      <c r="K391" s="46">
        <v>3624.72</v>
      </c>
      <c r="L391" s="38">
        <f t="shared" ca="1" si="17"/>
        <v>108790.49719995284</v>
      </c>
      <c r="M391" s="38">
        <f t="shared" ca="1" si="18"/>
        <v>108344.90359997272</v>
      </c>
      <c r="N391" s="39">
        <f t="shared" ca="1" si="19"/>
        <v>57.603373747339454</v>
      </c>
      <c r="P391" s="46">
        <v>3551.5</v>
      </c>
      <c r="Q391" s="46">
        <v>72251.620000048293</v>
      </c>
    </row>
    <row r="392" spans="8:17" x14ac:dyDescent="0.3">
      <c r="H392" s="45">
        <v>1</v>
      </c>
      <c r="I392" s="46" t="s">
        <v>179</v>
      </c>
      <c r="J392" s="25">
        <v>2002</v>
      </c>
      <c r="K392" s="46">
        <v>3623.25</v>
      </c>
      <c r="L392" s="38">
        <f t="shared" ca="1" si="17"/>
        <v>107899.30999999261</v>
      </c>
      <c r="M392" s="38">
        <f t="shared" ca="1" si="18"/>
        <v>106944.46699995163</v>
      </c>
      <c r="N392" s="39">
        <f t="shared" ca="1" si="19"/>
        <v>52.581029608328414</v>
      </c>
      <c r="P392" s="46">
        <v>3552</v>
      </c>
      <c r="Q392" s="46">
        <v>72471.000000061598</v>
      </c>
    </row>
    <row r="393" spans="8:17" x14ac:dyDescent="0.3">
      <c r="H393" s="45">
        <v>1</v>
      </c>
      <c r="I393" s="46" t="s">
        <v>180</v>
      </c>
      <c r="J393" s="25">
        <v>2002</v>
      </c>
      <c r="K393" s="46">
        <v>3620.1</v>
      </c>
      <c r="L393" s="38">
        <f t="shared" ca="1" si="17"/>
        <v>105989.62399991066</v>
      </c>
      <c r="M393" s="38">
        <f t="shared" ca="1" si="18"/>
        <v>104715.35599992529</v>
      </c>
      <c r="N393" s="39">
        <f t="shared" ca="1" si="19"/>
        <v>40.053623669985768</v>
      </c>
      <c r="P393" s="46">
        <v>3552.5</v>
      </c>
      <c r="Q393" s="46">
        <v>72690.369999967195</v>
      </c>
    </row>
    <row r="394" spans="8:17" x14ac:dyDescent="0.3">
      <c r="H394" s="45">
        <v>1</v>
      </c>
      <c r="I394" s="46" t="s">
        <v>170</v>
      </c>
      <c r="J394" s="25">
        <v>2003</v>
      </c>
      <c r="K394" s="46">
        <v>3615.28</v>
      </c>
      <c r="L394" s="38">
        <f t="shared" ref="L394:L457" ca="1" si="20">FORECAST(K394,OFFSET($Q$28:$Q$712,MATCH(K394,$P$28:$P$712,1)-1,0,2), OFFSET($P$28:$P$712,MATCH(K394,$P$28:$P$712,1)-1,0,2))</f>
        <v>103441.08799993992</v>
      </c>
      <c r="M394" s="38">
        <f t="shared" ca="1" si="18"/>
        <v>102318.36499994632</v>
      </c>
      <c r="N394" s="39">
        <f t="shared" ca="1" si="19"/>
        <v>17.735183266663672</v>
      </c>
      <c r="P394" s="46">
        <v>3553</v>
      </c>
      <c r="Q394" s="46">
        <v>72909.7499999805</v>
      </c>
    </row>
    <row r="395" spans="8:17" x14ac:dyDescent="0.3">
      <c r="H395" s="45">
        <v>1</v>
      </c>
      <c r="I395" s="46" t="s">
        <v>171</v>
      </c>
      <c r="J395" s="25">
        <v>2003</v>
      </c>
      <c r="K395" s="46">
        <v>3611.02</v>
      </c>
      <c r="L395" s="38">
        <f t="shared" ca="1" si="20"/>
        <v>101195.64199995273</v>
      </c>
      <c r="M395" s="38">
        <f t="shared" ref="M395:M458" ca="1" si="21">(L395+L396)/2</f>
        <v>100170.43249994784</v>
      </c>
      <c r="N395" s="39">
        <f t="shared" ref="N395:N458" ca="1" si="22">VLOOKUP(I395,$P$10:$Q$21,2,FALSE)*M395/1000</f>
        <v>17.696776408330464</v>
      </c>
      <c r="P395" s="46">
        <v>3553.5</v>
      </c>
      <c r="Q395" s="46">
        <v>73129.119999886199</v>
      </c>
    </row>
    <row r="396" spans="8:17" x14ac:dyDescent="0.3">
      <c r="H396" s="45">
        <v>1</v>
      </c>
      <c r="I396" s="46" t="s">
        <v>172</v>
      </c>
      <c r="J396" s="25">
        <v>2003</v>
      </c>
      <c r="K396" s="46">
        <v>3607.13</v>
      </c>
      <c r="L396" s="38">
        <f t="shared" ca="1" si="20"/>
        <v>99145.222999942955</v>
      </c>
      <c r="M396" s="38">
        <f t="shared" ca="1" si="21"/>
        <v>98610.21650000487</v>
      </c>
      <c r="N396" s="39">
        <f t="shared" ca="1" si="22"/>
        <v>26.789108815844251</v>
      </c>
      <c r="P396" s="46">
        <v>3554</v>
      </c>
      <c r="Q396" s="46">
        <v>73348.499999899504</v>
      </c>
    </row>
    <row r="397" spans="8:17" x14ac:dyDescent="0.3">
      <c r="H397" s="45">
        <v>1</v>
      </c>
      <c r="I397" s="46" t="s">
        <v>173</v>
      </c>
      <c r="J397" s="25">
        <v>2003</v>
      </c>
      <c r="K397" s="46">
        <v>3605.1</v>
      </c>
      <c r="L397" s="38">
        <f t="shared" ca="1" si="20"/>
        <v>98075.210000066785</v>
      </c>
      <c r="M397" s="38">
        <f t="shared" ca="1" si="21"/>
        <v>99435.128000032855</v>
      </c>
      <c r="N397" s="39">
        <f t="shared" ca="1" si="22"/>
        <v>37.288173000025644</v>
      </c>
      <c r="P397" s="46">
        <v>3554.5</v>
      </c>
      <c r="Q397" s="46">
        <v>73567.870000052193</v>
      </c>
    </row>
    <row r="398" spans="8:17" x14ac:dyDescent="0.3">
      <c r="H398" s="45">
        <v>1</v>
      </c>
      <c r="I398" s="46" t="s">
        <v>164</v>
      </c>
      <c r="J398" s="25">
        <v>2003</v>
      </c>
      <c r="K398" s="46">
        <v>3610.26</v>
      </c>
      <c r="L398" s="38">
        <f t="shared" ca="1" si="20"/>
        <v>100795.04599999893</v>
      </c>
      <c r="M398" s="38">
        <f t="shared" ca="1" si="21"/>
        <v>102360.53299999062</v>
      </c>
      <c r="N398" s="39">
        <f t="shared" ca="1" si="22"/>
        <v>45.038634520011946</v>
      </c>
      <c r="P398" s="46">
        <v>3555</v>
      </c>
      <c r="Q398" s="46">
        <v>73787.250000065498</v>
      </c>
    </row>
    <row r="399" spans="8:17" x14ac:dyDescent="0.3">
      <c r="H399" s="45">
        <v>1</v>
      </c>
      <c r="I399" s="46" t="s">
        <v>174</v>
      </c>
      <c r="J399" s="25">
        <v>2003</v>
      </c>
      <c r="K399" s="46">
        <v>3616.2</v>
      </c>
      <c r="L399" s="38">
        <f t="shared" ca="1" si="20"/>
        <v>103926.01999998232</v>
      </c>
      <c r="M399" s="38">
        <f t="shared" ca="1" si="21"/>
        <v>102458.04649997933</v>
      </c>
      <c r="N399" s="39">
        <f t="shared" ca="1" si="22"/>
        <v>64.54856929501004</v>
      </c>
      <c r="P399" s="46">
        <v>3555.5</v>
      </c>
      <c r="Q399" s="46">
        <v>74006.619999971197</v>
      </c>
    </row>
    <row r="400" spans="8:17" x14ac:dyDescent="0.3">
      <c r="H400" s="45">
        <v>1</v>
      </c>
      <c r="I400" s="46" t="s">
        <v>175</v>
      </c>
      <c r="J400" s="25">
        <v>2003</v>
      </c>
      <c r="K400" s="46">
        <v>3610.63</v>
      </c>
      <c r="L400" s="38">
        <f t="shared" ca="1" si="20"/>
        <v>100990.07299997634</v>
      </c>
      <c r="M400" s="38">
        <f t="shared" ca="1" si="21"/>
        <v>99298.081999977003</v>
      </c>
      <c r="N400" s="39">
        <f t="shared" ca="1" si="22"/>
        <v>76.294026336676268</v>
      </c>
      <c r="P400" s="46">
        <v>3556</v>
      </c>
      <c r="Q400" s="46">
        <v>74225.999999984502</v>
      </c>
    </row>
    <row r="401" spans="8:17" x14ac:dyDescent="0.3">
      <c r="H401" s="45">
        <v>1</v>
      </c>
      <c r="I401" s="46" t="s">
        <v>176</v>
      </c>
      <c r="J401" s="25">
        <v>2003</v>
      </c>
      <c r="K401" s="46">
        <v>3604.21</v>
      </c>
      <c r="L401" s="38">
        <f t="shared" ca="1" si="20"/>
        <v>97606.090999977663</v>
      </c>
      <c r="M401" s="38">
        <f t="shared" ca="1" si="21"/>
        <v>97479.58699994057</v>
      </c>
      <c r="N401" s="39">
        <f t="shared" ca="1" si="22"/>
        <v>74.57188405498124</v>
      </c>
      <c r="P401" s="46">
        <v>3556.5</v>
      </c>
      <c r="Q401" s="46">
        <v>74445.369999890099</v>
      </c>
    </row>
    <row r="402" spans="8:17" x14ac:dyDescent="0.3">
      <c r="H402" s="45">
        <v>1</v>
      </c>
      <c r="I402" s="46" t="s">
        <v>177</v>
      </c>
      <c r="J402" s="25">
        <v>2003</v>
      </c>
      <c r="K402" s="46">
        <v>3603.73</v>
      </c>
      <c r="L402" s="38">
        <f t="shared" ca="1" si="20"/>
        <v>97353.082999903476</v>
      </c>
      <c r="M402" s="38">
        <f t="shared" ca="1" si="21"/>
        <v>96878.692999958294</v>
      </c>
      <c r="N402" s="39">
        <f t="shared" ca="1" si="22"/>
        <v>69.268265494994978</v>
      </c>
      <c r="P402" s="46">
        <v>3557</v>
      </c>
      <c r="Q402" s="46">
        <v>74664.749999903404</v>
      </c>
    </row>
    <row r="403" spans="8:17" x14ac:dyDescent="0.3">
      <c r="H403" s="45">
        <v>1</v>
      </c>
      <c r="I403" s="46" t="s">
        <v>178</v>
      </c>
      <c r="J403" s="25">
        <v>2003</v>
      </c>
      <c r="K403" s="46">
        <v>3601.93</v>
      </c>
      <c r="L403" s="38">
        <f t="shared" ca="1" si="20"/>
        <v>96404.303000013111</v>
      </c>
      <c r="M403" s="38">
        <f t="shared" ca="1" si="21"/>
        <v>96022.15550005238</v>
      </c>
      <c r="N403" s="39">
        <f t="shared" ca="1" si="22"/>
        <v>51.051779340879463</v>
      </c>
      <c r="P403" s="46">
        <v>3557.5</v>
      </c>
      <c r="Q403" s="46">
        <v>74884.120000056195</v>
      </c>
    </row>
    <row r="404" spans="8:17" x14ac:dyDescent="0.3">
      <c r="H404" s="45">
        <v>1</v>
      </c>
      <c r="I404" s="46" t="s">
        <v>179</v>
      </c>
      <c r="J404" s="25">
        <v>2003</v>
      </c>
      <c r="K404" s="46">
        <v>3600.48</v>
      </c>
      <c r="L404" s="38">
        <f t="shared" ca="1" si="20"/>
        <v>95640.00800009165</v>
      </c>
      <c r="M404" s="38">
        <f t="shared" ca="1" si="21"/>
        <v>94837.964000058942</v>
      </c>
      <c r="N404" s="39">
        <f t="shared" ca="1" si="22"/>
        <v>46.628665633379036</v>
      </c>
      <c r="P404" s="46">
        <v>3558</v>
      </c>
      <c r="Q404" s="46">
        <v>75103.5000000695</v>
      </c>
    </row>
    <row r="405" spans="8:17" x14ac:dyDescent="0.3">
      <c r="H405" s="45">
        <v>1</v>
      </c>
      <c r="I405" s="46" t="s">
        <v>180</v>
      </c>
      <c r="J405" s="25">
        <v>2003</v>
      </c>
      <c r="K405" s="46">
        <v>3597.22</v>
      </c>
      <c r="L405" s="38">
        <f t="shared" ca="1" si="20"/>
        <v>94035.920000026235</v>
      </c>
      <c r="M405" s="38">
        <f t="shared" ca="1" si="21"/>
        <v>92718.86000002292</v>
      </c>
      <c r="N405" s="39">
        <f t="shared" ca="1" si="22"/>
        <v>35.46496395002147</v>
      </c>
      <c r="P405" s="46">
        <v>3558.5</v>
      </c>
      <c r="Q405" s="46">
        <v>75322.869999975097</v>
      </c>
    </row>
    <row r="406" spans="8:17" x14ac:dyDescent="0.3">
      <c r="H406" s="45">
        <v>1</v>
      </c>
      <c r="I406" s="46" t="s">
        <v>170</v>
      </c>
      <c r="J406" s="25">
        <v>2004</v>
      </c>
      <c r="K406" s="46">
        <v>3591.8</v>
      </c>
      <c r="L406" s="38">
        <f t="shared" ca="1" si="20"/>
        <v>91401.800000019604</v>
      </c>
      <c r="M406" s="38">
        <f t="shared" ca="1" si="21"/>
        <v>90196.520000027143</v>
      </c>
      <c r="N406" s="39">
        <f t="shared" ca="1" si="22"/>
        <v>15.634063466676935</v>
      </c>
      <c r="P406" s="46">
        <v>3559</v>
      </c>
      <c r="Q406" s="46">
        <v>75542.249999988402</v>
      </c>
    </row>
    <row r="407" spans="8:17" x14ac:dyDescent="0.3">
      <c r="H407" s="45">
        <v>1</v>
      </c>
      <c r="I407" s="46" t="s">
        <v>171</v>
      </c>
      <c r="J407" s="25">
        <v>2004</v>
      </c>
      <c r="K407" s="46">
        <v>3586.84</v>
      </c>
      <c r="L407" s="38">
        <f t="shared" ca="1" si="20"/>
        <v>88991.240000034682</v>
      </c>
      <c r="M407" s="38">
        <f t="shared" ca="1" si="21"/>
        <v>88004.660000047414</v>
      </c>
      <c r="N407" s="39">
        <f t="shared" ca="1" si="22"/>
        <v>15.547489933347284</v>
      </c>
      <c r="P407" s="46">
        <v>3559.5</v>
      </c>
      <c r="Q407" s="46">
        <v>75761.619999894101</v>
      </c>
    </row>
    <row r="408" spans="8:17" x14ac:dyDescent="0.3">
      <c r="H408" s="45">
        <v>1</v>
      </c>
      <c r="I408" s="46" t="s">
        <v>172</v>
      </c>
      <c r="J408" s="25">
        <v>2004</v>
      </c>
      <c r="K408" s="46">
        <v>3582.78</v>
      </c>
      <c r="L408" s="38">
        <f t="shared" ca="1" si="20"/>
        <v>87018.080000060145</v>
      </c>
      <c r="M408" s="38">
        <f t="shared" ca="1" si="21"/>
        <v>87054.530000073253</v>
      </c>
      <c r="N408" s="39">
        <f t="shared" ca="1" si="22"/>
        <v>23.649813983361707</v>
      </c>
      <c r="P408" s="46">
        <v>3560</v>
      </c>
      <c r="Q408" s="46">
        <v>75980.999999907406</v>
      </c>
    </row>
    <row r="409" spans="8:17" x14ac:dyDescent="0.3">
      <c r="H409" s="45">
        <v>1</v>
      </c>
      <c r="I409" s="46" t="s">
        <v>173</v>
      </c>
      <c r="J409" s="25">
        <v>2004</v>
      </c>
      <c r="K409" s="46">
        <v>3582.93</v>
      </c>
      <c r="L409" s="38">
        <f t="shared" ca="1" si="20"/>
        <v>87090.980000086362</v>
      </c>
      <c r="M409" s="38">
        <f t="shared" ca="1" si="21"/>
        <v>88121.300000047544</v>
      </c>
      <c r="N409" s="39">
        <f t="shared" ca="1" si="22"/>
        <v>33.045487500029637</v>
      </c>
      <c r="P409" s="46">
        <v>3560.5</v>
      </c>
      <c r="Q409" s="46">
        <v>76223.149999985399</v>
      </c>
    </row>
    <row r="410" spans="8:17" x14ac:dyDescent="0.3">
      <c r="H410" s="45">
        <v>1</v>
      </c>
      <c r="I410" s="46" t="s">
        <v>164</v>
      </c>
      <c r="J410" s="25">
        <v>2004</v>
      </c>
      <c r="K410" s="46">
        <v>3587.17</v>
      </c>
      <c r="L410" s="38">
        <f t="shared" ca="1" si="20"/>
        <v>89151.620000008726</v>
      </c>
      <c r="M410" s="38">
        <f t="shared" ca="1" si="21"/>
        <v>88906.189999961527</v>
      </c>
      <c r="N410" s="39">
        <f t="shared" ca="1" si="22"/>
        <v>39.118723599997026</v>
      </c>
      <c r="P410" s="46">
        <v>3561</v>
      </c>
      <c r="Q410" s="46">
        <v>76465.300000063493</v>
      </c>
    </row>
    <row r="411" spans="8:17" x14ac:dyDescent="0.3">
      <c r="H411" s="45">
        <v>1</v>
      </c>
      <c r="I411" s="46" t="s">
        <v>174</v>
      </c>
      <c r="J411" s="25">
        <v>2004</v>
      </c>
      <c r="K411" s="46">
        <v>3586.16</v>
      </c>
      <c r="L411" s="38">
        <f t="shared" ca="1" si="20"/>
        <v>88660.759999914328</v>
      </c>
      <c r="M411" s="38">
        <f t="shared" ca="1" si="21"/>
        <v>87091.23499996576</v>
      </c>
      <c r="N411" s="39">
        <f t="shared" ca="1" si="22"/>
        <v>54.867478049998027</v>
      </c>
      <c r="P411" s="46">
        <v>3561.5</v>
      </c>
      <c r="Q411" s="46">
        <v>76707.449999894394</v>
      </c>
    </row>
    <row r="412" spans="8:17" x14ac:dyDescent="0.3">
      <c r="H412" s="45">
        <v>1</v>
      </c>
      <c r="I412" s="46" t="s">
        <v>175</v>
      </c>
      <c r="J412" s="25">
        <v>2004</v>
      </c>
      <c r="K412" s="46">
        <v>3579.7</v>
      </c>
      <c r="L412" s="38">
        <f t="shared" ca="1" si="20"/>
        <v>85521.710000017192</v>
      </c>
      <c r="M412" s="38">
        <f t="shared" ca="1" si="21"/>
        <v>83681.370000017108</v>
      </c>
      <c r="N412" s="39">
        <f t="shared" ca="1" si="22"/>
        <v>64.295185950036128</v>
      </c>
      <c r="P412" s="46">
        <v>3562</v>
      </c>
      <c r="Q412" s="46">
        <v>76949.599999972503</v>
      </c>
    </row>
    <row r="413" spans="8:17" x14ac:dyDescent="0.3">
      <c r="H413" s="45">
        <v>1</v>
      </c>
      <c r="I413" s="46" t="s">
        <v>176</v>
      </c>
      <c r="J413" s="25">
        <v>2004</v>
      </c>
      <c r="K413" s="46">
        <v>3572.1</v>
      </c>
      <c r="L413" s="38">
        <f t="shared" ca="1" si="20"/>
        <v>81841.030000017025</v>
      </c>
      <c r="M413" s="38">
        <f t="shared" ca="1" si="21"/>
        <v>81518.970499994699</v>
      </c>
      <c r="N413" s="39">
        <f t="shared" ca="1" si="22"/>
        <v>62.362012432518284</v>
      </c>
      <c r="P413" s="46">
        <v>3562.5</v>
      </c>
      <c r="Q413" s="46">
        <v>77191.750000050495</v>
      </c>
    </row>
    <row r="414" spans="8:17" x14ac:dyDescent="0.3">
      <c r="H414" s="45">
        <v>1</v>
      </c>
      <c r="I414" s="46" t="s">
        <v>177</v>
      </c>
      <c r="J414" s="25">
        <v>2004</v>
      </c>
      <c r="K414" s="46">
        <v>3570.77</v>
      </c>
      <c r="L414" s="38">
        <f t="shared" ca="1" si="20"/>
        <v>81196.910999972373</v>
      </c>
      <c r="M414" s="38">
        <f t="shared" ca="1" si="21"/>
        <v>81131.530500018038</v>
      </c>
      <c r="N414" s="39">
        <f t="shared" ca="1" si="22"/>
        <v>58.009044307533664</v>
      </c>
      <c r="P414" s="46">
        <v>3563</v>
      </c>
      <c r="Q414" s="46">
        <v>77433.899999881396</v>
      </c>
    </row>
    <row r="415" spans="8:17" x14ac:dyDescent="0.3">
      <c r="H415" s="45">
        <v>1</v>
      </c>
      <c r="I415" s="46" t="s">
        <v>178</v>
      </c>
      <c r="J415" s="25">
        <v>2004</v>
      </c>
      <c r="K415" s="46">
        <v>3570.5</v>
      </c>
      <c r="L415" s="38">
        <f t="shared" ca="1" si="20"/>
        <v>81066.150000063702</v>
      </c>
      <c r="M415" s="38">
        <f t="shared" ca="1" si="21"/>
        <v>80286.427000059513</v>
      </c>
      <c r="N415" s="39">
        <f t="shared" ca="1" si="22"/>
        <v>42.68561702171359</v>
      </c>
      <c r="P415" s="46">
        <v>3563.5</v>
      </c>
      <c r="Q415" s="46">
        <v>77676.049999959505</v>
      </c>
    </row>
    <row r="416" spans="8:17" x14ac:dyDescent="0.3">
      <c r="H416" s="45">
        <v>1</v>
      </c>
      <c r="I416" s="46" t="s">
        <v>179</v>
      </c>
      <c r="J416" s="25">
        <v>2004</v>
      </c>
      <c r="K416" s="46">
        <v>3567.28</v>
      </c>
      <c r="L416" s="38">
        <f t="shared" ca="1" si="20"/>
        <v>79506.704000055324</v>
      </c>
      <c r="M416" s="38">
        <f t="shared" ca="1" si="21"/>
        <v>78814.15500007919</v>
      </c>
      <c r="N416" s="39">
        <f t="shared" ca="1" si="22"/>
        <v>38.750292875052828</v>
      </c>
      <c r="P416" s="46">
        <v>3564</v>
      </c>
      <c r="Q416" s="46">
        <v>77918.200000037497</v>
      </c>
    </row>
    <row r="417" spans="8:17" x14ac:dyDescent="0.3">
      <c r="H417" s="45">
        <v>1</v>
      </c>
      <c r="I417" s="46" t="s">
        <v>180</v>
      </c>
      <c r="J417" s="25">
        <v>2004</v>
      </c>
      <c r="K417" s="46">
        <v>3564.42</v>
      </c>
      <c r="L417" s="38">
        <f t="shared" ca="1" si="20"/>
        <v>78121.606000103056</v>
      </c>
      <c r="M417" s="38">
        <f t="shared" ca="1" si="21"/>
        <v>77552.553500043228</v>
      </c>
      <c r="N417" s="39">
        <f t="shared" ca="1" si="22"/>
        <v>29.663851713777159</v>
      </c>
      <c r="P417" s="46">
        <v>3564.5</v>
      </c>
      <c r="Q417" s="46">
        <v>78160.350000115606</v>
      </c>
    </row>
    <row r="418" spans="8:17" x14ac:dyDescent="0.3">
      <c r="H418" s="45">
        <v>1</v>
      </c>
      <c r="I418" s="46" t="s">
        <v>170</v>
      </c>
      <c r="J418" s="25">
        <v>2005</v>
      </c>
      <c r="K418" s="46">
        <v>3562.07</v>
      </c>
      <c r="L418" s="38">
        <f t="shared" ca="1" si="20"/>
        <v>76983.5009999834</v>
      </c>
      <c r="M418" s="38">
        <f t="shared" ca="1" si="21"/>
        <v>76313.330599964247</v>
      </c>
      <c r="N418" s="39">
        <f t="shared" ca="1" si="22"/>
        <v>13.227643970665177</v>
      </c>
      <c r="P418" s="46">
        <v>3565</v>
      </c>
      <c r="Q418" s="46">
        <v>78402.499999946507</v>
      </c>
    </row>
    <row r="419" spans="8:17" x14ac:dyDescent="0.3">
      <c r="H419" s="45">
        <v>1</v>
      </c>
      <c r="I419" s="46" t="s">
        <v>171</v>
      </c>
      <c r="J419" s="25">
        <v>2005</v>
      </c>
      <c r="K419" s="46">
        <v>3559.23</v>
      </c>
      <c r="L419" s="38">
        <f t="shared" ca="1" si="20"/>
        <v>75643.160199945094</v>
      </c>
      <c r="M419" s="38">
        <f t="shared" ca="1" si="21"/>
        <v>74912.642099963501</v>
      </c>
      <c r="N419" s="39">
        <f t="shared" ca="1" si="22"/>
        <v>13.234566770998297</v>
      </c>
      <c r="P419" s="46">
        <v>3565.5</v>
      </c>
      <c r="Q419" s="46">
        <v>78644.650000024601</v>
      </c>
    </row>
    <row r="420" spans="8:17" x14ac:dyDescent="0.3">
      <c r="H420" s="45">
        <v>1</v>
      </c>
      <c r="I420" s="46" t="s">
        <v>172</v>
      </c>
      <c r="J420" s="25">
        <v>2005</v>
      </c>
      <c r="K420" s="46">
        <v>3555.9</v>
      </c>
      <c r="L420" s="38">
        <f t="shared" ca="1" si="20"/>
        <v>74182.123999981908</v>
      </c>
      <c r="M420" s="38">
        <f t="shared" ca="1" si="21"/>
        <v>75762.003499963786</v>
      </c>
      <c r="N420" s="39">
        <f t="shared" ca="1" si="22"/>
        <v>20.582010950830867</v>
      </c>
      <c r="P420" s="46">
        <v>3566</v>
      </c>
      <c r="Q420" s="46">
        <v>78886.800000102594</v>
      </c>
    </row>
    <row r="421" spans="8:17" x14ac:dyDescent="0.3">
      <c r="H421" s="45">
        <v>1</v>
      </c>
      <c r="I421" s="46" t="s">
        <v>173</v>
      </c>
      <c r="J421" s="25">
        <v>2005</v>
      </c>
      <c r="K421" s="46">
        <v>3562.81</v>
      </c>
      <c r="L421" s="38">
        <f t="shared" ca="1" si="20"/>
        <v>77341.882999945665</v>
      </c>
      <c r="M421" s="38">
        <f t="shared" ca="1" si="21"/>
        <v>83091.231499962858</v>
      </c>
      <c r="N421" s="39">
        <f t="shared" ca="1" si="22"/>
        <v>31.159211812497208</v>
      </c>
      <c r="P421" s="46">
        <v>3566.5</v>
      </c>
      <c r="Q421" s="46">
        <v>79128.949999933597</v>
      </c>
    </row>
    <row r="422" spans="8:17" x14ac:dyDescent="0.3">
      <c r="H422" s="45">
        <v>1</v>
      </c>
      <c r="I422" s="46" t="s">
        <v>164</v>
      </c>
      <c r="J422" s="25">
        <v>2005</v>
      </c>
      <c r="K422" s="46">
        <v>3586.53</v>
      </c>
      <c r="L422" s="38">
        <f t="shared" ca="1" si="20"/>
        <v>88840.579999980051</v>
      </c>
      <c r="M422" s="38">
        <f t="shared" ca="1" si="21"/>
        <v>93768.883999987505</v>
      </c>
      <c r="N422" s="39">
        <f t="shared" ca="1" si="22"/>
        <v>41.258308960009224</v>
      </c>
      <c r="P422" s="46">
        <v>3567</v>
      </c>
      <c r="Q422" s="46">
        <v>79371.100000011604</v>
      </c>
    </row>
    <row r="423" spans="8:17" x14ac:dyDescent="0.3">
      <c r="H423" s="45">
        <v>1</v>
      </c>
      <c r="I423" s="46" t="s">
        <v>174</v>
      </c>
      <c r="J423" s="25">
        <v>2005</v>
      </c>
      <c r="K423" s="46">
        <v>3606.28</v>
      </c>
      <c r="L423" s="38">
        <f t="shared" ca="1" si="20"/>
        <v>98697.18799999496</v>
      </c>
      <c r="M423" s="38">
        <f t="shared" ca="1" si="21"/>
        <v>98852.682499976829</v>
      </c>
      <c r="N423" s="39">
        <f t="shared" ca="1" si="22"/>
        <v>62.277189975007651</v>
      </c>
      <c r="P423" s="46">
        <v>3567.5</v>
      </c>
      <c r="Q423" s="46">
        <v>79613.250000089596</v>
      </c>
    </row>
    <row r="424" spans="8:17" x14ac:dyDescent="0.3">
      <c r="H424" s="45">
        <v>1</v>
      </c>
      <c r="I424" s="46" t="s">
        <v>175</v>
      </c>
      <c r="J424" s="25">
        <v>2005</v>
      </c>
      <c r="K424" s="46">
        <v>3606.87</v>
      </c>
      <c r="L424" s="38">
        <f t="shared" ca="1" si="20"/>
        <v>99008.176999958698</v>
      </c>
      <c r="M424" s="38">
        <f t="shared" ca="1" si="21"/>
        <v>97943.434999958496</v>
      </c>
      <c r="N424" s="39">
        <f t="shared" ca="1" si="22"/>
        <v>75.253205891661679</v>
      </c>
      <c r="P424" s="46">
        <v>3568</v>
      </c>
      <c r="Q424" s="46">
        <v>79855.399999920599</v>
      </c>
    </row>
    <row r="425" spans="8:17" x14ac:dyDescent="0.3">
      <c r="H425" s="45">
        <v>1</v>
      </c>
      <c r="I425" s="46" t="s">
        <v>176</v>
      </c>
      <c r="J425" s="25">
        <v>2005</v>
      </c>
      <c r="K425" s="46">
        <v>3602.83</v>
      </c>
      <c r="L425" s="38">
        <f t="shared" ca="1" si="20"/>
        <v>96878.692999958294</v>
      </c>
      <c r="M425" s="38">
        <f t="shared" ca="1" si="21"/>
        <v>96652.039999984438</v>
      </c>
      <c r="N425" s="39">
        <f t="shared" ca="1" si="22"/>
        <v>73.938810600014577</v>
      </c>
      <c r="P425" s="46">
        <v>3568.5</v>
      </c>
      <c r="Q425" s="46">
        <v>80097.549999998606</v>
      </c>
    </row>
    <row r="426" spans="8:17" x14ac:dyDescent="0.3">
      <c r="H426" s="45">
        <v>1</v>
      </c>
      <c r="I426" s="46" t="s">
        <v>177</v>
      </c>
      <c r="J426" s="25">
        <v>2005</v>
      </c>
      <c r="K426" s="46">
        <v>3601.97</v>
      </c>
      <c r="L426" s="38">
        <f t="shared" ca="1" si="20"/>
        <v>96425.387000010582</v>
      </c>
      <c r="M426" s="38">
        <f t="shared" ca="1" si="21"/>
        <v>96636.226999986335</v>
      </c>
      <c r="N426" s="39">
        <f t="shared" ca="1" si="22"/>
        <v>69.094902305014969</v>
      </c>
      <c r="P426" s="46">
        <v>3569</v>
      </c>
      <c r="Q426" s="46">
        <v>80339.7000000767</v>
      </c>
    </row>
    <row r="427" spans="8:17" x14ac:dyDescent="0.3">
      <c r="H427" s="45">
        <v>1</v>
      </c>
      <c r="I427" s="46" t="s">
        <v>178</v>
      </c>
      <c r="J427" s="25">
        <v>2005</v>
      </c>
      <c r="K427" s="46">
        <v>3602.77</v>
      </c>
      <c r="L427" s="38">
        <f t="shared" ca="1" si="20"/>
        <v>96847.066999962088</v>
      </c>
      <c r="M427" s="38">
        <f t="shared" ca="1" si="21"/>
        <v>96739.011499974644</v>
      </c>
      <c r="N427" s="39">
        <f t="shared" ca="1" si="22"/>
        <v>51.432907780838264</v>
      </c>
      <c r="P427" s="46">
        <v>3569.5</v>
      </c>
      <c r="Q427" s="46">
        <v>80581.849999907601</v>
      </c>
    </row>
    <row r="428" spans="8:17" x14ac:dyDescent="0.3">
      <c r="H428" s="45">
        <v>1</v>
      </c>
      <c r="I428" s="46" t="s">
        <v>179</v>
      </c>
      <c r="J428" s="25">
        <v>2005</v>
      </c>
      <c r="K428" s="46">
        <v>3602.36</v>
      </c>
      <c r="L428" s="38">
        <f t="shared" ca="1" si="20"/>
        <v>96630.9559999872</v>
      </c>
      <c r="M428" s="38">
        <f t="shared" ca="1" si="21"/>
        <v>95564.288000021363</v>
      </c>
      <c r="N428" s="39">
        <f t="shared" ca="1" si="22"/>
        <v>46.985774933360688</v>
      </c>
      <c r="P428" s="46">
        <v>3570</v>
      </c>
      <c r="Q428" s="46">
        <v>80823.999999985695</v>
      </c>
    </row>
    <row r="429" spans="8:17" x14ac:dyDescent="0.3">
      <c r="H429" s="45">
        <v>1</v>
      </c>
      <c r="I429" s="46" t="s">
        <v>180</v>
      </c>
      <c r="J429" s="25">
        <v>2005</v>
      </c>
      <c r="K429" s="46">
        <v>3598.17</v>
      </c>
      <c r="L429" s="38">
        <f t="shared" ca="1" si="20"/>
        <v>94497.620000055525</v>
      </c>
      <c r="M429" s="38">
        <f t="shared" ca="1" si="21"/>
        <v>93535.34000002523</v>
      </c>
      <c r="N429" s="39">
        <f t="shared" ca="1" si="22"/>
        <v>35.777267550022465</v>
      </c>
      <c r="P429" s="46">
        <v>3570.5</v>
      </c>
      <c r="Q429" s="46">
        <v>81066.150000063702</v>
      </c>
    </row>
    <row r="430" spans="8:17" x14ac:dyDescent="0.3">
      <c r="H430" s="45">
        <v>1</v>
      </c>
      <c r="I430" s="46" t="s">
        <v>170</v>
      </c>
      <c r="J430" s="25">
        <v>2006</v>
      </c>
      <c r="K430" s="46">
        <v>3594.21</v>
      </c>
      <c r="L430" s="38">
        <f t="shared" ca="1" si="20"/>
        <v>92573.059999994934</v>
      </c>
      <c r="M430" s="38">
        <f t="shared" ca="1" si="21"/>
        <v>91477.130000019795</v>
      </c>
      <c r="N430" s="39">
        <f t="shared" ca="1" si="22"/>
        <v>15.856035866675739</v>
      </c>
      <c r="P430" s="46">
        <v>3571</v>
      </c>
      <c r="Q430" s="46">
        <v>81308.299999894603</v>
      </c>
    </row>
    <row r="431" spans="8:17" x14ac:dyDescent="0.3">
      <c r="H431" s="45">
        <v>1</v>
      </c>
      <c r="I431" s="46" t="s">
        <v>171</v>
      </c>
      <c r="J431" s="25">
        <v>2006</v>
      </c>
      <c r="K431" s="46">
        <v>3589.7</v>
      </c>
      <c r="L431" s="38">
        <f t="shared" ca="1" si="20"/>
        <v>90381.200000044657</v>
      </c>
      <c r="M431" s="38">
        <f t="shared" ca="1" si="21"/>
        <v>90140.630000028992</v>
      </c>
      <c r="N431" s="39">
        <f t="shared" ca="1" si="22"/>
        <v>15.924844633344165</v>
      </c>
      <c r="P431" s="46">
        <v>3571.5</v>
      </c>
      <c r="Q431" s="46">
        <v>81550.449999972698</v>
      </c>
    </row>
    <row r="432" spans="8:17" x14ac:dyDescent="0.3">
      <c r="H432" s="45">
        <v>1</v>
      </c>
      <c r="I432" s="46" t="s">
        <v>172</v>
      </c>
      <c r="J432" s="25">
        <v>2006</v>
      </c>
      <c r="K432" s="46">
        <v>3588.71</v>
      </c>
      <c r="L432" s="38">
        <f t="shared" ca="1" si="20"/>
        <v>89900.060000013327</v>
      </c>
      <c r="M432" s="38">
        <f t="shared" ca="1" si="21"/>
        <v>90940.099999950733</v>
      </c>
      <c r="N432" s="39">
        <f t="shared" ca="1" si="22"/>
        <v>24.705393833328799</v>
      </c>
      <c r="P432" s="46">
        <v>3572</v>
      </c>
      <c r="Q432" s="46">
        <v>81792.600000050705</v>
      </c>
    </row>
    <row r="433" spans="8:17" x14ac:dyDescent="0.3">
      <c r="H433" s="45">
        <v>1</v>
      </c>
      <c r="I433" s="46" t="s">
        <v>173</v>
      </c>
      <c r="J433" s="25">
        <v>2006</v>
      </c>
      <c r="K433" s="46">
        <v>3592.99</v>
      </c>
      <c r="L433" s="38">
        <f t="shared" ca="1" si="20"/>
        <v>91980.139999888139</v>
      </c>
      <c r="M433" s="38">
        <f t="shared" ca="1" si="21"/>
        <v>95067.207499972894</v>
      </c>
      <c r="N433" s="39">
        <f t="shared" ca="1" si="22"/>
        <v>35.650202812502577</v>
      </c>
      <c r="P433" s="46">
        <v>3572.5</v>
      </c>
      <c r="Q433" s="46">
        <v>82034.749999881693</v>
      </c>
    </row>
    <row r="434" spans="8:17" x14ac:dyDescent="0.3">
      <c r="H434" s="45">
        <v>1</v>
      </c>
      <c r="I434" s="46" t="s">
        <v>164</v>
      </c>
      <c r="J434" s="25">
        <v>2006</v>
      </c>
      <c r="K434" s="46">
        <v>3605.25</v>
      </c>
      <c r="L434" s="38">
        <f t="shared" ca="1" si="20"/>
        <v>98154.275000057649</v>
      </c>
      <c r="M434" s="38">
        <f t="shared" ca="1" si="21"/>
        <v>99498.3800000255</v>
      </c>
      <c r="N434" s="39">
        <f t="shared" ca="1" si="22"/>
        <v>43.779287200026843</v>
      </c>
      <c r="P434" s="46">
        <v>3573</v>
      </c>
      <c r="Q434" s="46">
        <v>82276.8999999597</v>
      </c>
    </row>
    <row r="435" spans="8:17" x14ac:dyDescent="0.3">
      <c r="H435" s="45">
        <v>1</v>
      </c>
      <c r="I435" s="46" t="s">
        <v>174</v>
      </c>
      <c r="J435" s="25">
        <v>2006</v>
      </c>
      <c r="K435" s="46">
        <v>3610.35</v>
      </c>
      <c r="L435" s="38">
        <f t="shared" ca="1" si="20"/>
        <v>100842.48499999335</v>
      </c>
      <c r="M435" s="38">
        <f t="shared" ca="1" si="21"/>
        <v>99920.059999976656</v>
      </c>
      <c r="N435" s="39">
        <f t="shared" ca="1" si="22"/>
        <v>62.949637800007785</v>
      </c>
      <c r="P435" s="46">
        <v>3573.5</v>
      </c>
      <c r="Q435" s="46">
        <v>82519.050000037794</v>
      </c>
    </row>
    <row r="436" spans="8:17" x14ac:dyDescent="0.3">
      <c r="H436" s="45">
        <v>1</v>
      </c>
      <c r="I436" s="46" t="s">
        <v>175</v>
      </c>
      <c r="J436" s="25">
        <v>2006</v>
      </c>
      <c r="K436" s="46">
        <v>3606.85</v>
      </c>
      <c r="L436" s="38">
        <f t="shared" ca="1" si="20"/>
        <v>98997.634999959962</v>
      </c>
      <c r="M436" s="38">
        <f t="shared" ca="1" si="21"/>
        <v>97924.986499960767</v>
      </c>
      <c r="N436" s="39">
        <f t="shared" ca="1" si="22"/>
        <v>75.239031294163425</v>
      </c>
      <c r="P436" s="46">
        <v>3574</v>
      </c>
      <c r="Q436" s="46">
        <v>82761.200000115801</v>
      </c>
    </row>
    <row r="437" spans="8:17" x14ac:dyDescent="0.3">
      <c r="H437" s="45">
        <v>1</v>
      </c>
      <c r="I437" s="46" t="s">
        <v>176</v>
      </c>
      <c r="J437" s="25">
        <v>2006</v>
      </c>
      <c r="K437" s="46">
        <v>3602.78</v>
      </c>
      <c r="L437" s="38">
        <f t="shared" ca="1" si="20"/>
        <v>96852.337999961572</v>
      </c>
      <c r="M437" s="38">
        <f t="shared" ca="1" si="21"/>
        <v>96578.245999993174</v>
      </c>
      <c r="N437" s="39">
        <f t="shared" ca="1" si="22"/>
        <v>73.88235819002125</v>
      </c>
      <c r="P437" s="46">
        <v>3574.5</v>
      </c>
      <c r="Q437" s="46">
        <v>83003.349999946702</v>
      </c>
    </row>
    <row r="438" spans="8:17" x14ac:dyDescent="0.3">
      <c r="H438" s="45">
        <v>1</v>
      </c>
      <c r="I438" s="46" t="s">
        <v>177</v>
      </c>
      <c r="J438" s="25">
        <v>2006</v>
      </c>
      <c r="K438" s="46">
        <v>3601.74</v>
      </c>
      <c r="L438" s="38">
        <f t="shared" ca="1" si="20"/>
        <v>96304.154000024777</v>
      </c>
      <c r="M438" s="38">
        <f t="shared" ca="1" si="21"/>
        <v>97943.434999958612</v>
      </c>
      <c r="N438" s="39">
        <f t="shared" ca="1" si="22"/>
        <v>70.029556024995486</v>
      </c>
      <c r="P438" s="46">
        <v>3575</v>
      </c>
      <c r="Q438" s="46">
        <v>83245.500000024796</v>
      </c>
    </row>
    <row r="439" spans="8:17" x14ac:dyDescent="0.3">
      <c r="H439" s="45">
        <v>1</v>
      </c>
      <c r="I439" s="46" t="s">
        <v>178</v>
      </c>
      <c r="J439" s="25">
        <v>2006</v>
      </c>
      <c r="K439" s="46">
        <v>3607.96</v>
      </c>
      <c r="L439" s="38">
        <f t="shared" ca="1" si="20"/>
        <v>99582.715999892447</v>
      </c>
      <c r="M439" s="38">
        <f t="shared" ca="1" si="21"/>
        <v>99290.175499926205</v>
      </c>
      <c r="N439" s="39">
        <f t="shared" ca="1" si="22"/>
        <v>52.789276640813</v>
      </c>
      <c r="P439" s="46">
        <v>3575.5</v>
      </c>
      <c r="Q439" s="46">
        <v>83487.650000102803</v>
      </c>
    </row>
    <row r="440" spans="8:17" x14ac:dyDescent="0.3">
      <c r="H440" s="45">
        <v>1</v>
      </c>
      <c r="I440" s="46" t="s">
        <v>179</v>
      </c>
      <c r="J440" s="25">
        <v>2006</v>
      </c>
      <c r="K440" s="46">
        <v>3606.85</v>
      </c>
      <c r="L440" s="38">
        <f t="shared" ca="1" si="20"/>
        <v>98997.634999959962</v>
      </c>
      <c r="M440" s="38">
        <f t="shared" ca="1" si="21"/>
        <v>98085.751999942004</v>
      </c>
      <c r="N440" s="39">
        <f t="shared" ca="1" si="22"/>
        <v>48.225494733322115</v>
      </c>
      <c r="P440" s="46">
        <v>3576</v>
      </c>
      <c r="Q440" s="46">
        <v>83729.799999933806</v>
      </c>
    </row>
    <row r="441" spans="8:17" x14ac:dyDescent="0.3">
      <c r="H441" s="45">
        <v>1</v>
      </c>
      <c r="I441" s="46" t="s">
        <v>180</v>
      </c>
      <c r="J441" s="25">
        <v>2006</v>
      </c>
      <c r="K441" s="46">
        <v>3603.39</v>
      </c>
      <c r="L441" s="38">
        <f t="shared" ca="1" si="20"/>
        <v>97173.868999924045</v>
      </c>
      <c r="M441" s="38">
        <f t="shared" ca="1" si="21"/>
        <v>96161.364499981981</v>
      </c>
      <c r="N441" s="39">
        <f t="shared" ca="1" si="22"/>
        <v>36.781721921256285</v>
      </c>
      <c r="P441" s="46">
        <v>3576.5</v>
      </c>
      <c r="Q441" s="46">
        <v>83971.950000011799</v>
      </c>
    </row>
    <row r="442" spans="8:17" x14ac:dyDescent="0.3">
      <c r="H442" s="45">
        <v>1</v>
      </c>
      <c r="I442" s="46" t="s">
        <v>170</v>
      </c>
      <c r="J442" s="25">
        <v>2007</v>
      </c>
      <c r="K442" s="46">
        <v>3599.51</v>
      </c>
      <c r="L442" s="38">
        <f t="shared" ca="1" si="20"/>
        <v>95148.860000039916</v>
      </c>
      <c r="M442" s="38">
        <f t="shared" ca="1" si="21"/>
        <v>94760.060000024852</v>
      </c>
      <c r="N442" s="39">
        <f t="shared" ca="1" si="22"/>
        <v>16.425077066676817</v>
      </c>
      <c r="P442" s="46">
        <v>3577</v>
      </c>
      <c r="Q442" s="46">
        <v>84214.100000089893</v>
      </c>
    </row>
    <row r="443" spans="8:17" x14ac:dyDescent="0.3">
      <c r="H443" s="45">
        <v>1</v>
      </c>
      <c r="I443" s="46" t="s">
        <v>171</v>
      </c>
      <c r="J443" s="25">
        <v>2007</v>
      </c>
      <c r="K443" s="46">
        <v>3597.91</v>
      </c>
      <c r="L443" s="38">
        <f t="shared" ca="1" si="20"/>
        <v>94371.260000009788</v>
      </c>
      <c r="M443" s="38">
        <f t="shared" ca="1" si="21"/>
        <v>94589.960000012419</v>
      </c>
      <c r="N443" s="39">
        <f t="shared" ca="1" si="22"/>
        <v>16.710892933341519</v>
      </c>
      <c r="P443" s="46">
        <v>3577.5</v>
      </c>
      <c r="Q443" s="46">
        <v>84456.249999920794</v>
      </c>
    </row>
    <row r="444" spans="8:17" x14ac:dyDescent="0.3">
      <c r="H444" s="45">
        <v>1</v>
      </c>
      <c r="I444" s="46" t="s">
        <v>172</v>
      </c>
      <c r="J444" s="25">
        <v>2007</v>
      </c>
      <c r="K444" s="46">
        <v>3598.81</v>
      </c>
      <c r="L444" s="38">
        <f t="shared" ca="1" si="20"/>
        <v>94808.66000001505</v>
      </c>
      <c r="M444" s="38">
        <f t="shared" ca="1" si="21"/>
        <v>95190.072500025271</v>
      </c>
      <c r="N444" s="39">
        <f t="shared" ca="1" si="22"/>
        <v>25.859969695849461</v>
      </c>
      <c r="P444" s="46">
        <v>3578</v>
      </c>
      <c r="Q444" s="46">
        <v>84698.399999998903</v>
      </c>
    </row>
    <row r="445" spans="8:17" x14ac:dyDescent="0.3">
      <c r="H445" s="45">
        <v>1</v>
      </c>
      <c r="I445" s="46" t="s">
        <v>173</v>
      </c>
      <c r="J445" s="25">
        <v>2007</v>
      </c>
      <c r="K445" s="46">
        <v>3600.35</v>
      </c>
      <c r="L445" s="38">
        <f t="shared" ca="1" si="20"/>
        <v>95571.485000035493</v>
      </c>
      <c r="M445" s="38">
        <f t="shared" ca="1" si="21"/>
        <v>98011.958000037004</v>
      </c>
      <c r="N445" s="39">
        <f t="shared" ca="1" si="22"/>
        <v>36.754484250027012</v>
      </c>
      <c r="P445" s="46">
        <v>3578.5</v>
      </c>
      <c r="Q445" s="46">
        <v>84940.550000076895</v>
      </c>
    </row>
    <row r="446" spans="8:17" x14ac:dyDescent="0.3">
      <c r="H446" s="45">
        <v>1</v>
      </c>
      <c r="I446" s="46" t="s">
        <v>164</v>
      </c>
      <c r="J446" s="25">
        <v>2007</v>
      </c>
      <c r="K446" s="46">
        <v>3609.61</v>
      </c>
      <c r="L446" s="38">
        <f t="shared" ca="1" si="20"/>
        <v>100452.43100003852</v>
      </c>
      <c r="M446" s="38">
        <f t="shared" ca="1" si="21"/>
        <v>100950.54049998079</v>
      </c>
      <c r="N446" s="39">
        <f t="shared" ca="1" si="22"/>
        <v>44.418237820007391</v>
      </c>
      <c r="P446" s="46">
        <v>3579</v>
      </c>
      <c r="Q446" s="46">
        <v>85182.699999907796</v>
      </c>
    </row>
    <row r="447" spans="8:17" x14ac:dyDescent="0.3">
      <c r="H447" s="45">
        <v>1</v>
      </c>
      <c r="I447" s="46" t="s">
        <v>174</v>
      </c>
      <c r="J447" s="25">
        <v>2007</v>
      </c>
      <c r="K447" s="46">
        <v>3611.5</v>
      </c>
      <c r="L447" s="38">
        <f t="shared" ca="1" si="20"/>
        <v>101448.64999992307</v>
      </c>
      <c r="M447" s="38">
        <f t="shared" ca="1" si="21"/>
        <v>100354.91749992629</v>
      </c>
      <c r="N447" s="39">
        <f t="shared" ca="1" si="22"/>
        <v>63.223598024976148</v>
      </c>
      <c r="P447" s="46">
        <v>3579.5</v>
      </c>
      <c r="Q447" s="46">
        <v>85424.849999985905</v>
      </c>
    </row>
    <row r="448" spans="8:17" x14ac:dyDescent="0.3">
      <c r="H448" s="45">
        <v>1</v>
      </c>
      <c r="I448" s="46" t="s">
        <v>175</v>
      </c>
      <c r="J448" s="25">
        <v>2007</v>
      </c>
      <c r="K448" s="46">
        <v>3607.35</v>
      </c>
      <c r="L448" s="38">
        <f t="shared" ca="1" si="20"/>
        <v>99261.184999929508</v>
      </c>
      <c r="M448" s="38">
        <f t="shared" ca="1" si="21"/>
        <v>98267.60149992106</v>
      </c>
      <c r="N448" s="39">
        <f t="shared" ca="1" si="22"/>
        <v>75.502273819132995</v>
      </c>
      <c r="P448" s="46">
        <v>3580</v>
      </c>
      <c r="Q448" s="46">
        <v>85667.000000063897</v>
      </c>
    </row>
    <row r="449" spans="8:17" x14ac:dyDescent="0.3">
      <c r="H449" s="45">
        <v>1</v>
      </c>
      <c r="I449" s="46" t="s">
        <v>176</v>
      </c>
      <c r="J449" s="25">
        <v>2007</v>
      </c>
      <c r="K449" s="46">
        <v>3603.58</v>
      </c>
      <c r="L449" s="38">
        <f t="shared" ca="1" si="20"/>
        <v>97274.017999912612</v>
      </c>
      <c r="M449" s="38">
        <f t="shared" ca="1" si="21"/>
        <v>96823.347499964759</v>
      </c>
      <c r="N449" s="39">
        <f t="shared" ca="1" si="22"/>
        <v>74.069860837499562</v>
      </c>
      <c r="P449" s="46">
        <v>3580.5</v>
      </c>
      <c r="Q449" s="46">
        <v>85909.999999905005</v>
      </c>
    </row>
    <row r="450" spans="8:17" x14ac:dyDescent="0.3">
      <c r="H450" s="45">
        <v>1</v>
      </c>
      <c r="I450" s="46" t="s">
        <v>177</v>
      </c>
      <c r="J450" s="25">
        <v>2007</v>
      </c>
      <c r="K450" s="46">
        <v>3601.87</v>
      </c>
      <c r="L450" s="38">
        <f t="shared" ca="1" si="20"/>
        <v>96372.677000016905</v>
      </c>
      <c r="M450" s="38">
        <f t="shared" ca="1" si="21"/>
        <v>96043.23950005509</v>
      </c>
      <c r="N450" s="39">
        <f t="shared" ca="1" si="22"/>
        <v>68.670916242563976</v>
      </c>
      <c r="P450" s="46">
        <v>3581</v>
      </c>
      <c r="Q450" s="46">
        <v>86152.999999993204</v>
      </c>
    </row>
    <row r="451" spans="8:17" x14ac:dyDescent="0.3">
      <c r="H451" s="45">
        <v>1</v>
      </c>
      <c r="I451" s="46" t="s">
        <v>178</v>
      </c>
      <c r="J451" s="25">
        <v>2007</v>
      </c>
      <c r="K451" s="46">
        <v>3600.62</v>
      </c>
      <c r="L451" s="38">
        <f t="shared" ca="1" si="20"/>
        <v>95713.802000093274</v>
      </c>
      <c r="M451" s="38">
        <f t="shared" ca="1" si="21"/>
        <v>95217.491000082809</v>
      </c>
      <c r="N451" s="39">
        <f t="shared" ca="1" si="22"/>
        <v>50.623966048395488</v>
      </c>
      <c r="P451" s="46">
        <v>3581.5</v>
      </c>
      <c r="Q451" s="46">
        <v>86396.000000081302</v>
      </c>
    </row>
    <row r="452" spans="8:17" x14ac:dyDescent="0.3">
      <c r="H452" s="45">
        <v>1</v>
      </c>
      <c r="I452" s="46" t="s">
        <v>179</v>
      </c>
      <c r="J452" s="25">
        <v>2007</v>
      </c>
      <c r="K452" s="46">
        <v>3598.63</v>
      </c>
      <c r="L452" s="38">
        <f t="shared" ca="1" si="20"/>
        <v>94721.180000072345</v>
      </c>
      <c r="M452" s="38">
        <f t="shared" ca="1" si="21"/>
        <v>93751.60999999987</v>
      </c>
      <c r="N452" s="39">
        <f t="shared" ca="1" si="22"/>
        <v>46.094541583349795</v>
      </c>
      <c r="P452" s="46">
        <v>3582</v>
      </c>
      <c r="Q452" s="46">
        <v>86638.999999922395</v>
      </c>
    </row>
    <row r="453" spans="8:17" x14ac:dyDescent="0.3">
      <c r="H453" s="45">
        <v>1</v>
      </c>
      <c r="I453" s="46" t="s">
        <v>180</v>
      </c>
      <c r="J453" s="25">
        <v>2007</v>
      </c>
      <c r="K453" s="46">
        <v>3594.64</v>
      </c>
      <c r="L453" s="38">
        <f t="shared" ca="1" si="20"/>
        <v>92782.039999927394</v>
      </c>
      <c r="M453" s="38">
        <f t="shared" ca="1" si="21"/>
        <v>91814.899999947054</v>
      </c>
      <c r="N453" s="39">
        <f t="shared" ca="1" si="22"/>
        <v>35.119199249992327</v>
      </c>
      <c r="P453" s="46">
        <v>3582.5</v>
      </c>
      <c r="Q453" s="46">
        <v>86882.000000010594</v>
      </c>
    </row>
    <row r="454" spans="8:17" x14ac:dyDescent="0.3">
      <c r="H454" s="45">
        <v>1</v>
      </c>
      <c r="I454" s="46" t="s">
        <v>170</v>
      </c>
      <c r="J454" s="25">
        <v>2008</v>
      </c>
      <c r="K454" s="46">
        <v>3590.66</v>
      </c>
      <c r="L454" s="38">
        <f t="shared" ca="1" si="20"/>
        <v>90847.759999966715</v>
      </c>
      <c r="M454" s="38">
        <f t="shared" ca="1" si="21"/>
        <v>90847.759999966715</v>
      </c>
      <c r="N454" s="39">
        <f t="shared" ca="1" si="22"/>
        <v>15.7469450666665</v>
      </c>
      <c r="P454" s="46">
        <v>3583</v>
      </c>
      <c r="Q454" s="46">
        <v>87125.000000098706</v>
      </c>
    </row>
    <row r="455" spans="8:17" x14ac:dyDescent="0.3">
      <c r="H455" s="45">
        <v>1</v>
      </c>
      <c r="I455" s="46" t="s">
        <v>171</v>
      </c>
      <c r="J455" s="25">
        <v>2008</v>
      </c>
      <c r="K455" s="46">
        <v>3590.66</v>
      </c>
      <c r="L455" s="38">
        <f t="shared" ca="1" si="20"/>
        <v>90847.759999966715</v>
      </c>
      <c r="M455" s="38">
        <f t="shared" ca="1" si="21"/>
        <v>90631.490000011981</v>
      </c>
      <c r="N455" s="39">
        <f t="shared" ca="1" si="22"/>
        <v>16.011563233341189</v>
      </c>
      <c r="P455" s="46">
        <v>3583.5</v>
      </c>
      <c r="Q455" s="46">
        <v>87367.999999939799</v>
      </c>
    </row>
    <row r="456" spans="8:17" x14ac:dyDescent="0.3">
      <c r="H456" s="45">
        <v>1</v>
      </c>
      <c r="I456" s="46" t="s">
        <v>172</v>
      </c>
      <c r="J456" s="25">
        <v>2008</v>
      </c>
      <c r="K456" s="46">
        <v>3589.77</v>
      </c>
      <c r="L456" s="38">
        <f t="shared" ca="1" si="20"/>
        <v>90415.220000057248</v>
      </c>
      <c r="M456" s="38">
        <f t="shared" ca="1" si="21"/>
        <v>91464.980000045151</v>
      </c>
      <c r="N456" s="39">
        <f t="shared" ca="1" si="22"/>
        <v>24.847986233354497</v>
      </c>
      <c r="P456" s="46">
        <v>3584</v>
      </c>
      <c r="Q456" s="46">
        <v>87611.000000027998</v>
      </c>
    </row>
    <row r="457" spans="8:17" x14ac:dyDescent="0.3">
      <c r="H457" s="45">
        <v>1</v>
      </c>
      <c r="I457" s="46" t="s">
        <v>173</v>
      </c>
      <c r="J457" s="25">
        <v>2008</v>
      </c>
      <c r="K457" s="46">
        <v>3594.09</v>
      </c>
      <c r="L457" s="38">
        <f t="shared" ca="1" si="20"/>
        <v>92514.740000033053</v>
      </c>
      <c r="M457" s="38">
        <f t="shared" ca="1" si="21"/>
        <v>96799.845499999239</v>
      </c>
      <c r="N457" s="39">
        <f t="shared" ca="1" si="22"/>
        <v>36.299942062512685</v>
      </c>
      <c r="P457" s="46">
        <v>3584.5</v>
      </c>
      <c r="Q457" s="46">
        <v>87854.000000116095</v>
      </c>
    </row>
    <row r="458" spans="8:17" x14ac:dyDescent="0.3">
      <c r="H458" s="45">
        <v>1</v>
      </c>
      <c r="I458" s="46" t="s">
        <v>164</v>
      </c>
      <c r="J458" s="25">
        <v>2008</v>
      </c>
      <c r="K458" s="46">
        <v>3610.81</v>
      </c>
      <c r="L458" s="38">
        <f t="shared" ref="L458:L521" ca="1" si="23">FORECAST(K458,OFFSET($Q$28:$Q$712,MATCH(K458,$P$28:$P$712,1)-1,0,2), OFFSET($P$28:$P$712,MATCH(K458,$P$28:$P$712,1)-1,0,2))</f>
        <v>101084.95099996543</v>
      </c>
      <c r="M458" s="38">
        <f t="shared" ca="1" si="21"/>
        <v>106856.50649994973</v>
      </c>
      <c r="N458" s="39">
        <f t="shared" ca="1" si="22"/>
        <v>47.016862859994653</v>
      </c>
      <c r="P458" s="46">
        <v>3585</v>
      </c>
      <c r="Q458" s="46">
        <v>88096.999999957203</v>
      </c>
    </row>
    <row r="459" spans="8:17" x14ac:dyDescent="0.3">
      <c r="H459" s="45">
        <v>1</v>
      </c>
      <c r="I459" s="46" t="s">
        <v>174</v>
      </c>
      <c r="J459" s="25">
        <v>2008</v>
      </c>
      <c r="K459" s="46">
        <v>3631.05</v>
      </c>
      <c r="L459" s="38">
        <f t="shared" ca="1" si="23"/>
        <v>112628.06199993403</v>
      </c>
      <c r="M459" s="38">
        <f t="shared" ref="M459:M522" ca="1" si="24">(L459+L460)/2</f>
        <v>113219.15599991137</v>
      </c>
      <c r="N459" s="39">
        <f t="shared" ref="N459:N522" ca="1" si="25">VLOOKUP(I459,$P$10:$Q$21,2,FALSE)*M459/1000</f>
        <v>71.328068279969642</v>
      </c>
      <c r="P459" s="46">
        <v>3585.5</v>
      </c>
      <c r="Q459" s="46">
        <v>88340.0000000453</v>
      </c>
    </row>
    <row r="460" spans="8:17" x14ac:dyDescent="0.3">
      <c r="H460" s="45">
        <v>1</v>
      </c>
      <c r="I460" s="46" t="s">
        <v>175</v>
      </c>
      <c r="J460" s="25">
        <v>2008</v>
      </c>
      <c r="K460" s="46">
        <v>3633</v>
      </c>
      <c r="L460" s="38">
        <f t="shared" ca="1" si="23"/>
        <v>113810.24999988871</v>
      </c>
      <c r="M460" s="38">
        <f t="shared" ca="1" si="24"/>
        <v>112764.46649995446</v>
      </c>
      <c r="N460" s="39">
        <f t="shared" ca="1" si="25"/>
        <v>86.640698427495977</v>
      </c>
      <c r="P460" s="46">
        <v>3586</v>
      </c>
      <c r="Q460" s="46">
        <v>88582.999999886393</v>
      </c>
    </row>
    <row r="461" spans="8:17" x14ac:dyDescent="0.3">
      <c r="H461" s="45">
        <v>1</v>
      </c>
      <c r="I461" s="46" t="s">
        <v>176</v>
      </c>
      <c r="J461" s="25">
        <v>2008</v>
      </c>
      <c r="K461" s="46">
        <v>3629.55</v>
      </c>
      <c r="L461" s="38">
        <f t="shared" ca="1" si="23"/>
        <v>111718.68300002022</v>
      </c>
      <c r="M461" s="38">
        <f t="shared" ca="1" si="24"/>
        <v>110915.40350002167</v>
      </c>
      <c r="N461" s="39">
        <f t="shared" ca="1" si="25"/>
        <v>84.850283677546969</v>
      </c>
      <c r="P461" s="46">
        <v>3586.5</v>
      </c>
      <c r="Q461" s="46">
        <v>88825.999999974607</v>
      </c>
    </row>
    <row r="462" spans="8:17" x14ac:dyDescent="0.3">
      <c r="H462" s="45">
        <v>1</v>
      </c>
      <c r="I462" s="46" t="s">
        <v>177</v>
      </c>
      <c r="J462" s="25">
        <v>2008</v>
      </c>
      <c r="K462" s="46">
        <v>3626.9</v>
      </c>
      <c r="L462" s="38">
        <f t="shared" ca="1" si="23"/>
        <v>110112.12400002312</v>
      </c>
      <c r="M462" s="38">
        <f t="shared" ca="1" si="24"/>
        <v>109178.49860001507</v>
      </c>
      <c r="N462" s="39">
        <f t="shared" ca="1" si="25"/>
        <v>78.062626499038728</v>
      </c>
      <c r="P462" s="46">
        <v>3587</v>
      </c>
      <c r="Q462" s="46">
        <v>89069.000000062704</v>
      </c>
    </row>
    <row r="463" spans="8:17" x14ac:dyDescent="0.3">
      <c r="H463" s="45">
        <v>1</v>
      </c>
      <c r="I463" s="46" t="s">
        <v>178</v>
      </c>
      <c r="J463" s="25">
        <v>2008</v>
      </c>
      <c r="K463" s="46">
        <v>3623.82</v>
      </c>
      <c r="L463" s="38">
        <f t="shared" ca="1" si="23"/>
        <v>108244.87320000702</v>
      </c>
      <c r="M463" s="38">
        <f t="shared" ca="1" si="24"/>
        <v>107662.87360003975</v>
      </c>
      <c r="N463" s="39">
        <f t="shared" ca="1" si="25"/>
        <v>57.240761130708293</v>
      </c>
      <c r="P463" s="46">
        <v>3587.5</v>
      </c>
      <c r="Q463" s="46">
        <v>89311.999999903797</v>
      </c>
    </row>
    <row r="464" spans="8:17" x14ac:dyDescent="0.3">
      <c r="H464" s="45">
        <v>1</v>
      </c>
      <c r="I464" s="46" t="s">
        <v>179</v>
      </c>
      <c r="J464" s="25">
        <v>2008</v>
      </c>
      <c r="K464" s="46">
        <v>3621.9</v>
      </c>
      <c r="L464" s="38">
        <f t="shared" ca="1" si="23"/>
        <v>107080.87400007248</v>
      </c>
      <c r="M464" s="38">
        <f t="shared" ca="1" si="24"/>
        <v>105948.84650004993</v>
      </c>
      <c r="N464" s="39">
        <f t="shared" ca="1" si="25"/>
        <v>52.091516195876558</v>
      </c>
      <c r="P464" s="46">
        <v>3588</v>
      </c>
      <c r="Q464" s="46">
        <v>89554.999999991996</v>
      </c>
    </row>
    <row r="465" spans="8:17" x14ac:dyDescent="0.3">
      <c r="H465" s="45">
        <v>1</v>
      </c>
      <c r="I465" s="46" t="s">
        <v>180</v>
      </c>
      <c r="J465" s="25">
        <v>2008</v>
      </c>
      <c r="K465" s="46">
        <v>3617.89</v>
      </c>
      <c r="L465" s="38">
        <f t="shared" ca="1" si="23"/>
        <v>104816.81900002738</v>
      </c>
      <c r="M465" s="38">
        <f t="shared" ca="1" si="24"/>
        <v>103836.4130000174</v>
      </c>
      <c r="N465" s="39">
        <f t="shared" ca="1" si="25"/>
        <v>39.717427972520881</v>
      </c>
      <c r="P465" s="46">
        <v>3588.5</v>
      </c>
      <c r="Q465" s="46">
        <v>89798.000000080094</v>
      </c>
    </row>
    <row r="466" spans="8:17" x14ac:dyDescent="0.3">
      <c r="H466" s="45">
        <v>1</v>
      </c>
      <c r="I466" s="46" t="s">
        <v>170</v>
      </c>
      <c r="J466" s="25">
        <v>2009</v>
      </c>
      <c r="K466" s="46">
        <v>3614.17</v>
      </c>
      <c r="L466" s="38">
        <f t="shared" ca="1" si="23"/>
        <v>102856.00700000743</v>
      </c>
      <c r="M466" s="38">
        <f t="shared" ca="1" si="24"/>
        <v>102297.28099996108</v>
      </c>
      <c r="N466" s="39">
        <f t="shared" ca="1" si="25"/>
        <v>17.731528706666229</v>
      </c>
      <c r="P466" s="46">
        <v>3589</v>
      </c>
      <c r="Q466" s="46">
        <v>90040.999999921201</v>
      </c>
    </row>
    <row r="467" spans="8:17" x14ac:dyDescent="0.3">
      <c r="H467" s="45">
        <v>1</v>
      </c>
      <c r="I467" s="46" t="s">
        <v>171</v>
      </c>
      <c r="J467" s="25">
        <v>2009</v>
      </c>
      <c r="K467" s="46">
        <v>3612.05</v>
      </c>
      <c r="L467" s="38">
        <f t="shared" ca="1" si="23"/>
        <v>101738.55499991472</v>
      </c>
      <c r="M467" s="38">
        <f t="shared" ca="1" si="24"/>
        <v>101311.60399995151</v>
      </c>
      <c r="N467" s="39">
        <f t="shared" ca="1" si="25"/>
        <v>17.898383373331185</v>
      </c>
      <c r="P467" s="46">
        <v>3589.5</v>
      </c>
      <c r="Q467" s="46">
        <v>90284.000000009401</v>
      </c>
    </row>
    <row r="468" spans="8:17" x14ac:dyDescent="0.3">
      <c r="H468" s="45">
        <v>1</v>
      </c>
      <c r="I468" s="46" t="s">
        <v>172</v>
      </c>
      <c r="J468" s="25">
        <v>2009</v>
      </c>
      <c r="K468" s="46">
        <v>3610.43</v>
      </c>
      <c r="L468" s="38">
        <f t="shared" ca="1" si="23"/>
        <v>100884.65299998829</v>
      </c>
      <c r="M468" s="38">
        <f t="shared" ca="1" si="24"/>
        <v>101103.39949996315</v>
      </c>
      <c r="N468" s="39">
        <f t="shared" ca="1" si="25"/>
        <v>27.466423530833161</v>
      </c>
      <c r="P468" s="46">
        <v>3590</v>
      </c>
      <c r="Q468" s="46">
        <v>90527.000000097498</v>
      </c>
    </row>
    <row r="469" spans="8:17" x14ac:dyDescent="0.3">
      <c r="H469" s="45">
        <v>1</v>
      </c>
      <c r="I469" s="46" t="s">
        <v>173</v>
      </c>
      <c r="J469" s="25">
        <v>2009</v>
      </c>
      <c r="K469" s="46">
        <v>3611.26</v>
      </c>
      <c r="L469" s="38">
        <f t="shared" ca="1" si="23"/>
        <v>101322.14599993802</v>
      </c>
      <c r="M469" s="38">
        <f t="shared" ca="1" si="24"/>
        <v>106380.97879995848</v>
      </c>
      <c r="N469" s="39">
        <f t="shared" ca="1" si="25"/>
        <v>39.892867049998685</v>
      </c>
      <c r="P469" s="46">
        <v>3590.5</v>
      </c>
      <c r="Q469" s="46">
        <v>90769.999999938605</v>
      </c>
    </row>
    <row r="470" spans="8:17" x14ac:dyDescent="0.3">
      <c r="H470" s="45">
        <v>1</v>
      </c>
      <c r="I470" s="46" t="s">
        <v>164</v>
      </c>
      <c r="J470" s="25">
        <v>2009</v>
      </c>
      <c r="K470" s="46">
        <v>3629.09</v>
      </c>
      <c r="L470" s="38">
        <f t="shared" ca="1" si="23"/>
        <v>111439.81159997894</v>
      </c>
      <c r="M470" s="38">
        <f t="shared" ca="1" si="24"/>
        <v>114904.25459994434</v>
      </c>
      <c r="N470" s="39">
        <f t="shared" ca="1" si="25"/>
        <v>50.557872023993554</v>
      </c>
      <c r="P470" s="46">
        <v>3591</v>
      </c>
      <c r="Q470" s="46">
        <v>91013.000000026805</v>
      </c>
    </row>
    <row r="471" spans="8:17" x14ac:dyDescent="0.3">
      <c r="H471" s="45">
        <v>1</v>
      </c>
      <c r="I471" s="46" t="s">
        <v>174</v>
      </c>
      <c r="J471" s="25">
        <v>2009</v>
      </c>
      <c r="K471" s="46">
        <v>3640.49</v>
      </c>
      <c r="L471" s="38">
        <f t="shared" ca="1" si="23"/>
        <v>118368.69759990973</v>
      </c>
      <c r="M471" s="38">
        <f t="shared" ca="1" si="24"/>
        <v>118577.43059994048</v>
      </c>
      <c r="N471" s="39">
        <f t="shared" ca="1" si="25"/>
        <v>74.703781277989179</v>
      </c>
      <c r="P471" s="46">
        <v>3591.5</v>
      </c>
      <c r="Q471" s="46">
        <v>91256.000000114902</v>
      </c>
    </row>
    <row r="472" spans="8:17" x14ac:dyDescent="0.3">
      <c r="H472" s="45">
        <v>1</v>
      </c>
      <c r="I472" s="46" t="s">
        <v>175</v>
      </c>
      <c r="J472" s="25">
        <v>2009</v>
      </c>
      <c r="K472" s="46">
        <v>3641.14</v>
      </c>
      <c r="L472" s="38">
        <f t="shared" ca="1" si="23"/>
        <v>118786.16359997122</v>
      </c>
      <c r="M472" s="38">
        <f t="shared" ca="1" si="24"/>
        <v>117662.2668000441</v>
      </c>
      <c r="N472" s="39">
        <f t="shared" ca="1" si="25"/>
        <v>90.403841658066199</v>
      </c>
      <c r="P472" s="46">
        <v>3592</v>
      </c>
      <c r="Q472" s="46">
        <v>91498.999999955995</v>
      </c>
    </row>
    <row r="473" spans="8:17" x14ac:dyDescent="0.3">
      <c r="H473" s="45">
        <v>1</v>
      </c>
      <c r="I473" s="46" t="s">
        <v>176</v>
      </c>
      <c r="J473" s="25">
        <v>2009</v>
      </c>
      <c r="K473" s="46">
        <v>3637.5</v>
      </c>
      <c r="L473" s="38">
        <f t="shared" ca="1" si="23"/>
        <v>116538.37000011699</v>
      </c>
      <c r="M473" s="38">
        <f t="shared" ca="1" si="24"/>
        <v>115892.71440003719</v>
      </c>
      <c r="N473" s="39">
        <f t="shared" ca="1" si="25"/>
        <v>88.657926516060215</v>
      </c>
      <c r="P473" s="46">
        <v>3592.5</v>
      </c>
      <c r="Q473" s="46">
        <v>91742.000000044194</v>
      </c>
    </row>
    <row r="474" spans="8:17" x14ac:dyDescent="0.3">
      <c r="H474" s="45">
        <v>1</v>
      </c>
      <c r="I474" s="46" t="s">
        <v>177</v>
      </c>
      <c r="J474" s="25">
        <v>2009</v>
      </c>
      <c r="K474" s="46">
        <v>3635.37</v>
      </c>
      <c r="L474" s="38">
        <f t="shared" ca="1" si="23"/>
        <v>115247.05879995739</v>
      </c>
      <c r="M474" s="38">
        <f t="shared" ca="1" si="24"/>
        <v>114686.27699995658</v>
      </c>
      <c r="N474" s="39">
        <f t="shared" ca="1" si="25"/>
        <v>82.000688054998321</v>
      </c>
      <c r="P474" s="46">
        <v>3593</v>
      </c>
      <c r="Q474" s="46">
        <v>91984.9999998852</v>
      </c>
    </row>
    <row r="475" spans="8:17" x14ac:dyDescent="0.3">
      <c r="H475" s="45">
        <v>1</v>
      </c>
      <c r="I475" s="46" t="s">
        <v>178</v>
      </c>
      <c r="J475" s="25">
        <v>2009</v>
      </c>
      <c r="K475" s="46">
        <v>3633.52</v>
      </c>
      <c r="L475" s="38">
        <f t="shared" ca="1" si="23"/>
        <v>114125.49519995577</v>
      </c>
      <c r="M475" s="38">
        <f t="shared" ca="1" si="24"/>
        <v>113391.93459994788</v>
      </c>
      <c r="N475" s="39">
        <f t="shared" ca="1" si="25"/>
        <v>60.286711895660538</v>
      </c>
      <c r="P475" s="46">
        <v>3593.5</v>
      </c>
      <c r="Q475" s="46">
        <v>92227.999999973399</v>
      </c>
    </row>
    <row r="476" spans="8:17" x14ac:dyDescent="0.3">
      <c r="H476" s="45">
        <v>1</v>
      </c>
      <c r="I476" s="46" t="s">
        <v>179</v>
      </c>
      <c r="J476" s="25">
        <v>2009</v>
      </c>
      <c r="K476" s="46">
        <v>3631.1</v>
      </c>
      <c r="L476" s="38">
        <f t="shared" ca="1" si="23"/>
        <v>112658.37399994</v>
      </c>
      <c r="M476" s="38">
        <f t="shared" ca="1" si="24"/>
        <v>111179.12339999666</v>
      </c>
      <c r="N476" s="39">
        <f t="shared" ca="1" si="25"/>
        <v>54.66306900501796</v>
      </c>
      <c r="P476" s="46">
        <v>3594</v>
      </c>
      <c r="Q476" s="46">
        <v>92471.000000061598</v>
      </c>
    </row>
    <row r="477" spans="8:17" x14ac:dyDescent="0.3">
      <c r="H477" s="45">
        <v>1</v>
      </c>
      <c r="I477" s="46" t="s">
        <v>180</v>
      </c>
      <c r="J477" s="25">
        <v>2009</v>
      </c>
      <c r="K477" s="46">
        <v>3626.22</v>
      </c>
      <c r="L477" s="38">
        <f t="shared" ca="1" si="23"/>
        <v>109699.87280005333</v>
      </c>
      <c r="M477" s="38">
        <f t="shared" ca="1" si="24"/>
        <v>108463.12320005358</v>
      </c>
      <c r="N477" s="39">
        <f t="shared" ca="1" si="25"/>
        <v>41.487144624035352</v>
      </c>
      <c r="P477" s="46">
        <v>3594.5</v>
      </c>
      <c r="Q477" s="46">
        <v>92713.999999902604</v>
      </c>
    </row>
    <row r="478" spans="8:17" x14ac:dyDescent="0.3">
      <c r="H478" s="45">
        <v>1</v>
      </c>
      <c r="I478" s="46" t="s">
        <v>170</v>
      </c>
      <c r="J478" s="25">
        <v>2010</v>
      </c>
      <c r="K478" s="46">
        <v>3622.14</v>
      </c>
      <c r="L478" s="38">
        <f t="shared" ca="1" si="23"/>
        <v>107226.37360005383</v>
      </c>
      <c r="M478" s="38">
        <f t="shared" ca="1" si="24"/>
        <v>106626.18599998578</v>
      </c>
      <c r="N478" s="39">
        <f t="shared" ca="1" si="25"/>
        <v>18.481872240004112</v>
      </c>
      <c r="P478" s="46">
        <v>3595</v>
      </c>
      <c r="Q478" s="46">
        <v>92956.999999990803</v>
      </c>
    </row>
    <row r="479" spans="8:17" x14ac:dyDescent="0.3">
      <c r="H479" s="45">
        <v>1</v>
      </c>
      <c r="I479" s="46" t="s">
        <v>171</v>
      </c>
      <c r="J479" s="25">
        <v>2010</v>
      </c>
      <c r="K479" s="46">
        <v>3620.16</v>
      </c>
      <c r="L479" s="38">
        <f t="shared" ca="1" si="23"/>
        <v>106025.99839991773</v>
      </c>
      <c r="M479" s="38">
        <f t="shared" ca="1" si="24"/>
        <v>105822.00469992601</v>
      </c>
      <c r="N479" s="39">
        <f t="shared" ca="1" si="25"/>
        <v>18.695220830326967</v>
      </c>
      <c r="P479" s="46">
        <v>3595.5</v>
      </c>
      <c r="Q479" s="46">
        <v>93200.0000000789</v>
      </c>
    </row>
    <row r="480" spans="8:17" x14ac:dyDescent="0.3">
      <c r="H480" s="45">
        <v>1</v>
      </c>
      <c r="I480" s="46" t="s">
        <v>172</v>
      </c>
      <c r="J480" s="25">
        <v>2010</v>
      </c>
      <c r="K480" s="46">
        <v>3619.41</v>
      </c>
      <c r="L480" s="38">
        <f t="shared" ca="1" si="23"/>
        <v>105618.01099993428</v>
      </c>
      <c r="M480" s="38">
        <f t="shared" ca="1" si="24"/>
        <v>105925.06549994601</v>
      </c>
      <c r="N480" s="39">
        <f t="shared" ca="1" si="25"/>
        <v>28.776309460828973</v>
      </c>
      <c r="P480" s="46">
        <v>3596</v>
      </c>
      <c r="Q480" s="46">
        <v>93442.999999919994</v>
      </c>
    </row>
    <row r="481" spans="8:17" x14ac:dyDescent="0.3">
      <c r="H481" s="45">
        <v>1</v>
      </c>
      <c r="I481" s="46" t="s">
        <v>173</v>
      </c>
      <c r="J481" s="25">
        <v>2010</v>
      </c>
      <c r="K481" s="46">
        <v>3620.5</v>
      </c>
      <c r="L481" s="38">
        <f t="shared" ca="1" si="23"/>
        <v>106232.11999995774</v>
      </c>
      <c r="M481" s="38">
        <f t="shared" ca="1" si="24"/>
        <v>107887.18479999551</v>
      </c>
      <c r="N481" s="39">
        <f t="shared" ca="1" si="25"/>
        <v>40.457694300012776</v>
      </c>
      <c r="P481" s="46">
        <v>3596.5</v>
      </c>
      <c r="Q481" s="46">
        <v>93686.000000008207</v>
      </c>
    </row>
    <row r="482" spans="8:17" x14ac:dyDescent="0.3">
      <c r="H482" s="45">
        <v>1</v>
      </c>
      <c r="I482" s="46" t="s">
        <v>164</v>
      </c>
      <c r="J482" s="25">
        <v>2010</v>
      </c>
      <c r="K482" s="46">
        <v>3625.96</v>
      </c>
      <c r="L482" s="38">
        <f t="shared" ca="1" si="23"/>
        <v>109542.24960003328</v>
      </c>
      <c r="M482" s="38">
        <f t="shared" ca="1" si="24"/>
        <v>113440.4364000397</v>
      </c>
      <c r="N482" s="39">
        <f t="shared" ca="1" si="25"/>
        <v>49.913792016035281</v>
      </c>
      <c r="P482" s="46">
        <v>3597</v>
      </c>
      <c r="Q482" s="46">
        <v>93929.000000096305</v>
      </c>
    </row>
    <row r="483" spans="8:17" x14ac:dyDescent="0.3">
      <c r="H483" s="45">
        <v>1</v>
      </c>
      <c r="I483" s="46" t="s">
        <v>174</v>
      </c>
      <c r="J483" s="25">
        <v>2010</v>
      </c>
      <c r="K483" s="46">
        <v>3638.82</v>
      </c>
      <c r="L483" s="38">
        <f t="shared" ca="1" si="23"/>
        <v>117338.62320004613</v>
      </c>
      <c r="M483" s="38">
        <f t="shared" ca="1" si="24"/>
        <v>116641.4341999708</v>
      </c>
      <c r="N483" s="39">
        <f t="shared" ca="1" si="25"/>
        <v>73.484103546007859</v>
      </c>
      <c r="P483" s="46">
        <v>3597.5</v>
      </c>
      <c r="Q483" s="46">
        <v>94171.999999937398</v>
      </c>
    </row>
    <row r="484" spans="8:17" x14ac:dyDescent="0.3">
      <c r="H484" s="45">
        <v>1</v>
      </c>
      <c r="I484" s="46" t="s">
        <v>175</v>
      </c>
      <c r="J484" s="25">
        <v>2010</v>
      </c>
      <c r="K484" s="46">
        <v>3636.52</v>
      </c>
      <c r="L484" s="38">
        <f t="shared" ca="1" si="23"/>
        <v>115944.24519989546</v>
      </c>
      <c r="M484" s="38">
        <f t="shared" ca="1" si="24"/>
        <v>115347.08909992047</v>
      </c>
      <c r="N484" s="39">
        <f t="shared" ca="1" si="25"/>
        <v>88.625013458470576</v>
      </c>
      <c r="P484" s="46">
        <v>3598</v>
      </c>
      <c r="Q484" s="46">
        <v>94415.000000025597</v>
      </c>
    </row>
    <row r="485" spans="8:17" x14ac:dyDescent="0.3">
      <c r="H485" s="45">
        <v>1</v>
      </c>
      <c r="I485" s="46" t="s">
        <v>176</v>
      </c>
      <c r="J485" s="25">
        <v>2010</v>
      </c>
      <c r="K485" s="46">
        <v>3634.55</v>
      </c>
      <c r="L485" s="38">
        <f t="shared" ca="1" si="23"/>
        <v>114749.93299994548</v>
      </c>
      <c r="M485" s="38">
        <f t="shared" ca="1" si="24"/>
        <v>114480.15229997388</v>
      </c>
      <c r="N485" s="39">
        <f t="shared" ca="1" si="25"/>
        <v>87.577316509511391</v>
      </c>
      <c r="P485" s="46">
        <v>3598.5</v>
      </c>
      <c r="Q485" s="46">
        <v>94658.000000113694</v>
      </c>
    </row>
    <row r="486" spans="8:17" x14ac:dyDescent="0.3">
      <c r="H486" s="45">
        <v>1</v>
      </c>
      <c r="I486" s="46" t="s">
        <v>177</v>
      </c>
      <c r="J486" s="25">
        <v>2010</v>
      </c>
      <c r="K486" s="46">
        <v>3633.66</v>
      </c>
      <c r="L486" s="38">
        <f t="shared" ca="1" si="23"/>
        <v>114210.37160000228</v>
      </c>
      <c r="M486" s="38">
        <f t="shared" ca="1" si="24"/>
        <v>114337.68540004396</v>
      </c>
      <c r="N486" s="39">
        <f t="shared" ca="1" si="25"/>
        <v>81.751445061060707</v>
      </c>
      <c r="P486" s="46">
        <v>3599</v>
      </c>
      <c r="Q486" s="46">
        <v>94900.999999954802</v>
      </c>
    </row>
    <row r="487" spans="8:17" x14ac:dyDescent="0.3">
      <c r="H487" s="45">
        <v>1</v>
      </c>
      <c r="I487" s="46" t="s">
        <v>178</v>
      </c>
      <c r="J487" s="25">
        <v>2010</v>
      </c>
      <c r="K487" s="46">
        <v>3634.08</v>
      </c>
      <c r="L487" s="38">
        <f t="shared" ca="1" si="23"/>
        <v>114464.99920008564</v>
      </c>
      <c r="M487" s="38">
        <f t="shared" ca="1" si="24"/>
        <v>113322.21680003533</v>
      </c>
      <c r="N487" s="39">
        <f t="shared" ca="1" si="25"/>
        <v>60.249645265373687</v>
      </c>
      <c r="P487" s="46">
        <v>3599.5</v>
      </c>
      <c r="Q487" s="46">
        <v>95144.000000043001</v>
      </c>
    </row>
    <row r="488" spans="8:17" x14ac:dyDescent="0.3">
      <c r="H488" s="45">
        <v>1</v>
      </c>
      <c r="I488" s="46" t="s">
        <v>179</v>
      </c>
      <c r="J488" s="25">
        <v>2010</v>
      </c>
      <c r="K488" s="46">
        <v>3630.31</v>
      </c>
      <c r="L488" s="38">
        <f t="shared" ca="1" si="23"/>
        <v>112179.43439998501</v>
      </c>
      <c r="M488" s="38">
        <f t="shared" ca="1" si="24"/>
        <v>111036.65240003297</v>
      </c>
      <c r="N488" s="39">
        <f t="shared" ca="1" si="25"/>
        <v>54.593020763369125</v>
      </c>
      <c r="P488" s="46">
        <v>3600</v>
      </c>
      <c r="Q488" s="46">
        <v>95386.999999884007</v>
      </c>
    </row>
    <row r="489" spans="8:17" x14ac:dyDescent="0.3">
      <c r="H489" s="45">
        <v>1</v>
      </c>
      <c r="I489" s="46" t="s">
        <v>180</v>
      </c>
      <c r="J489" s="25">
        <v>2010</v>
      </c>
      <c r="K489" s="46">
        <v>3626.54</v>
      </c>
      <c r="L489" s="38">
        <f t="shared" ca="1" si="23"/>
        <v>109893.87040008092</v>
      </c>
      <c r="M489" s="38">
        <f t="shared" ca="1" si="24"/>
        <v>108078.15170001541</v>
      </c>
      <c r="N489" s="39">
        <f t="shared" ca="1" si="25"/>
        <v>41.339893025270698</v>
      </c>
      <c r="P489" s="46">
        <v>3600.5</v>
      </c>
      <c r="Q489" s="46">
        <v>95650.5500001006</v>
      </c>
    </row>
    <row r="490" spans="8:17" x14ac:dyDescent="0.3">
      <c r="H490" s="45">
        <v>1</v>
      </c>
      <c r="I490" s="46" t="s">
        <v>170</v>
      </c>
      <c r="J490" s="25">
        <v>2011</v>
      </c>
      <c r="K490" s="46">
        <v>3620.55</v>
      </c>
      <c r="L490" s="38">
        <f t="shared" ca="1" si="23"/>
        <v>106262.4329999499</v>
      </c>
      <c r="M490" s="38">
        <f t="shared" ca="1" si="24"/>
        <v>104764.78899995494</v>
      </c>
      <c r="N490" s="39">
        <f t="shared" ca="1" si="25"/>
        <v>18.159230093331985</v>
      </c>
      <c r="P490" s="46">
        <v>3601</v>
      </c>
      <c r="Q490" s="46">
        <v>95914.100000070102</v>
      </c>
    </row>
    <row r="491" spans="8:17" x14ac:dyDescent="0.3">
      <c r="H491" s="45">
        <v>1</v>
      </c>
      <c r="I491" s="46" t="s">
        <v>171</v>
      </c>
      <c r="J491" s="25">
        <v>2011</v>
      </c>
      <c r="K491" s="46">
        <v>3614.95</v>
      </c>
      <c r="L491" s="38">
        <f t="shared" ca="1" si="23"/>
        <v>103267.14499995997</v>
      </c>
      <c r="M491" s="38">
        <f t="shared" ca="1" si="24"/>
        <v>102154.96399996511</v>
      </c>
      <c r="N491" s="39">
        <f t="shared" ca="1" si="25"/>
        <v>18.047376973333641</v>
      </c>
      <c r="P491" s="46">
        <v>3601.5</v>
      </c>
      <c r="Q491" s="46">
        <v>96177.650000039604</v>
      </c>
    </row>
    <row r="492" spans="8:17" x14ac:dyDescent="0.3">
      <c r="H492" s="45">
        <v>1</v>
      </c>
      <c r="I492" s="46" t="s">
        <v>172</v>
      </c>
      <c r="J492" s="25">
        <v>2011</v>
      </c>
      <c r="K492" s="46">
        <v>3610.73</v>
      </c>
      <c r="L492" s="38">
        <f t="shared" ca="1" si="23"/>
        <v>101042.78299997025</v>
      </c>
      <c r="M492" s="38">
        <f t="shared" ca="1" si="24"/>
        <v>101359.04299993371</v>
      </c>
      <c r="N492" s="39">
        <f t="shared" ca="1" si="25"/>
        <v>27.535873348325186</v>
      </c>
      <c r="P492" s="46">
        <v>3602</v>
      </c>
      <c r="Q492" s="46">
        <v>96441.200000009005</v>
      </c>
    </row>
    <row r="493" spans="8:17" x14ac:dyDescent="0.3">
      <c r="H493" s="45">
        <v>1</v>
      </c>
      <c r="I493" s="46" t="s">
        <v>173</v>
      </c>
      <c r="J493" s="25">
        <v>2011</v>
      </c>
      <c r="K493" s="46">
        <v>3611.93</v>
      </c>
      <c r="L493" s="38">
        <f t="shared" ca="1" si="23"/>
        <v>101675.30299989716</v>
      </c>
      <c r="M493" s="38">
        <f t="shared" ca="1" si="24"/>
        <v>104750.93209996738</v>
      </c>
      <c r="N493" s="39">
        <f t="shared" ca="1" si="25"/>
        <v>39.281599537501805</v>
      </c>
      <c r="P493" s="46">
        <v>3602.5</v>
      </c>
      <c r="Q493" s="46">
        <v>96704.749999978507</v>
      </c>
    </row>
    <row r="494" spans="8:17" x14ac:dyDescent="0.3">
      <c r="H494" s="45">
        <v>1</v>
      </c>
      <c r="I494" s="46" t="s">
        <v>164</v>
      </c>
      <c r="J494" s="25">
        <v>2011</v>
      </c>
      <c r="K494" s="46">
        <v>3623.13</v>
      </c>
      <c r="L494" s="38">
        <f t="shared" ca="1" si="23"/>
        <v>107826.5612000376</v>
      </c>
      <c r="M494" s="38">
        <f t="shared" ca="1" si="24"/>
        <v>115823.98300006916</v>
      </c>
      <c r="N494" s="39">
        <f t="shared" ca="1" si="25"/>
        <v>50.962552520048618</v>
      </c>
      <c r="P494" s="46">
        <v>3603</v>
      </c>
      <c r="Q494" s="46">
        <v>96968.299999947994</v>
      </c>
    </row>
    <row r="495" spans="8:17" x14ac:dyDescent="0.3">
      <c r="H495" s="45">
        <v>1</v>
      </c>
      <c r="I495" s="46" t="s">
        <v>174</v>
      </c>
      <c r="J495" s="25">
        <v>2011</v>
      </c>
      <c r="K495" s="46">
        <v>3648.98</v>
      </c>
      <c r="L495" s="38">
        <f t="shared" ca="1" si="23"/>
        <v>123821.40480010072</v>
      </c>
      <c r="M495" s="38">
        <f t="shared" ca="1" si="24"/>
        <v>127677.2844000957</v>
      </c>
      <c r="N495" s="39">
        <f t="shared" ca="1" si="25"/>
        <v>80.436689172089032</v>
      </c>
      <c r="P495" s="46">
        <v>3603.5</v>
      </c>
      <c r="Q495" s="46">
        <v>97231.849999917496</v>
      </c>
    </row>
    <row r="496" spans="8:17" x14ac:dyDescent="0.3">
      <c r="H496" s="45">
        <v>1</v>
      </c>
      <c r="I496" s="46" t="s">
        <v>175</v>
      </c>
      <c r="J496" s="25">
        <v>2011</v>
      </c>
      <c r="K496" s="46">
        <v>3660.86</v>
      </c>
      <c r="L496" s="38">
        <f t="shared" ca="1" si="23"/>
        <v>131533.16400009068</v>
      </c>
      <c r="M496" s="38">
        <f t="shared" ca="1" si="24"/>
        <v>129719.63780006114</v>
      </c>
      <c r="N496" s="39">
        <f t="shared" ca="1" si="25"/>
        <v>99.66792170974928</v>
      </c>
      <c r="P496" s="46">
        <v>3604</v>
      </c>
      <c r="Q496" s="46">
        <v>97495.399999886897</v>
      </c>
    </row>
    <row r="497" spans="8:17" x14ac:dyDescent="0.3">
      <c r="H497" s="45">
        <v>1</v>
      </c>
      <c r="I497" s="46" t="s">
        <v>176</v>
      </c>
      <c r="J497" s="25">
        <v>2011</v>
      </c>
      <c r="K497" s="46">
        <v>3655.34</v>
      </c>
      <c r="L497" s="38">
        <f t="shared" ca="1" si="23"/>
        <v>127906.11160003161</v>
      </c>
      <c r="M497" s="38">
        <f t="shared" ca="1" si="24"/>
        <v>127157.89200004796</v>
      </c>
      <c r="N497" s="39">
        <f t="shared" ca="1" si="25"/>
        <v>97.275787380071534</v>
      </c>
      <c r="P497" s="46">
        <v>3604.5</v>
      </c>
      <c r="Q497" s="46">
        <v>97758.950000103505</v>
      </c>
    </row>
    <row r="498" spans="8:17" x14ac:dyDescent="0.3">
      <c r="H498" s="45">
        <v>1</v>
      </c>
      <c r="I498" s="46" t="s">
        <v>177</v>
      </c>
      <c r="J498" s="25">
        <v>2011</v>
      </c>
      <c r="K498" s="46">
        <v>3653.01</v>
      </c>
      <c r="L498" s="38">
        <f t="shared" ca="1" si="23"/>
        <v>126409.6724000643</v>
      </c>
      <c r="M498" s="38">
        <f t="shared" ca="1" si="24"/>
        <v>125529.7886000236</v>
      </c>
      <c r="N498" s="39">
        <f t="shared" ca="1" si="25"/>
        <v>89.753798849049005</v>
      </c>
      <c r="P498" s="46">
        <v>3605</v>
      </c>
      <c r="Q498" s="46">
        <v>98022.500000073007</v>
      </c>
    </row>
    <row r="499" spans="8:17" x14ac:dyDescent="0.3">
      <c r="H499" s="45">
        <v>1</v>
      </c>
      <c r="I499" s="46" t="s">
        <v>178</v>
      </c>
      <c r="J499" s="25">
        <v>2011</v>
      </c>
      <c r="K499" s="46">
        <v>3650.27</v>
      </c>
      <c r="L499" s="38">
        <f t="shared" ca="1" si="23"/>
        <v>124649.90479998291</v>
      </c>
      <c r="M499" s="38">
        <f t="shared" ca="1" si="24"/>
        <v>123172.72950001899</v>
      </c>
      <c r="N499" s="39">
        <f t="shared" ca="1" si="25"/>
        <v>65.486834517533538</v>
      </c>
      <c r="P499" s="46">
        <v>3605.5</v>
      </c>
      <c r="Q499" s="46">
        <v>98286.050000042495</v>
      </c>
    </row>
    <row r="500" spans="8:17" x14ac:dyDescent="0.3">
      <c r="H500" s="45">
        <v>1</v>
      </c>
      <c r="I500" s="46" t="s">
        <v>179</v>
      </c>
      <c r="J500" s="25">
        <v>2011</v>
      </c>
      <c r="K500" s="46">
        <v>3645.67</v>
      </c>
      <c r="L500" s="38">
        <f t="shared" ca="1" si="23"/>
        <v>121695.55420005508</v>
      </c>
      <c r="M500" s="38">
        <f t="shared" ca="1" si="24"/>
        <v>119798.99460004608</v>
      </c>
      <c r="N500" s="39">
        <f t="shared" ca="1" si="25"/>
        <v>58.901172345043776</v>
      </c>
      <c r="P500" s="46">
        <v>3606</v>
      </c>
      <c r="Q500" s="46">
        <v>98549.600000011997</v>
      </c>
    </row>
    <row r="501" spans="8:17" x14ac:dyDescent="0.3">
      <c r="H501" s="45">
        <v>1</v>
      </c>
      <c r="I501" s="46" t="s">
        <v>180</v>
      </c>
      <c r="J501" s="25">
        <v>2011</v>
      </c>
      <c r="K501" s="46">
        <v>3639.75</v>
      </c>
      <c r="L501" s="38">
        <f t="shared" ca="1" si="23"/>
        <v>117902.43500003708</v>
      </c>
      <c r="M501" s="38">
        <f t="shared" ca="1" si="24"/>
        <v>117041.56080003188</v>
      </c>
      <c r="N501" s="39">
        <f t="shared" ca="1" si="25"/>
        <v>44.768397006028231</v>
      </c>
      <c r="P501" s="46">
        <v>3606.5</v>
      </c>
      <c r="Q501" s="46">
        <v>98813.149999981397</v>
      </c>
    </row>
    <row r="502" spans="8:17" x14ac:dyDescent="0.3">
      <c r="H502" s="45">
        <v>1</v>
      </c>
      <c r="I502" s="46" t="s">
        <v>170</v>
      </c>
      <c r="J502" s="25">
        <v>2012</v>
      </c>
      <c r="K502" s="46">
        <v>3636.91</v>
      </c>
      <c r="L502" s="38">
        <f t="shared" ca="1" si="23"/>
        <v>116180.68660002667</v>
      </c>
      <c r="M502" s="38">
        <f t="shared" ca="1" si="24"/>
        <v>115686.59190000896</v>
      </c>
      <c r="N502" s="39">
        <f t="shared" ca="1" si="25"/>
        <v>20.052342596008689</v>
      </c>
      <c r="P502" s="46">
        <v>3607</v>
      </c>
      <c r="Q502" s="46">
        <v>99076.699999950899</v>
      </c>
    </row>
    <row r="503" spans="8:17" x14ac:dyDescent="0.3">
      <c r="H503" s="45">
        <v>1</v>
      </c>
      <c r="I503" s="46" t="s">
        <v>171</v>
      </c>
      <c r="J503" s="25">
        <v>2012</v>
      </c>
      <c r="K503" s="46">
        <v>3635.28</v>
      </c>
      <c r="L503" s="38">
        <f t="shared" ca="1" si="23"/>
        <v>115192.49719999125</v>
      </c>
      <c r="M503" s="38">
        <f t="shared" ca="1" si="24"/>
        <v>115207.6531999819</v>
      </c>
      <c r="N503" s="39">
        <f t="shared" ca="1" si="25"/>
        <v>20.353352065337432</v>
      </c>
      <c r="P503" s="46">
        <v>3607.5</v>
      </c>
      <c r="Q503" s="46">
        <v>99340.249999920401</v>
      </c>
    </row>
    <row r="504" spans="8:17" x14ac:dyDescent="0.3">
      <c r="H504" s="45">
        <v>1</v>
      </c>
      <c r="I504" s="46" t="s">
        <v>172</v>
      </c>
      <c r="J504" s="25">
        <v>2012</v>
      </c>
      <c r="K504" s="46">
        <v>3635.33</v>
      </c>
      <c r="L504" s="38">
        <f t="shared" ca="1" si="23"/>
        <v>115222.80919997254</v>
      </c>
      <c r="M504" s="38">
        <f t="shared" ca="1" si="24"/>
        <v>115353.15339998459</v>
      </c>
      <c r="N504" s="39">
        <f t="shared" ca="1" si="25"/>
        <v>31.337606673673704</v>
      </c>
      <c r="P504" s="46">
        <v>3608</v>
      </c>
      <c r="Q504" s="46">
        <v>99603.799999889903</v>
      </c>
    </row>
    <row r="505" spans="8:17" x14ac:dyDescent="0.3">
      <c r="H505" s="45">
        <v>1</v>
      </c>
      <c r="I505" s="46" t="s">
        <v>173</v>
      </c>
      <c r="J505" s="25">
        <v>2012</v>
      </c>
      <c r="K505" s="46">
        <v>3635.76</v>
      </c>
      <c r="L505" s="38">
        <f t="shared" ca="1" si="23"/>
        <v>115483.49759999663</v>
      </c>
      <c r="M505" s="38">
        <f t="shared" ca="1" si="24"/>
        <v>115807.84169999813</v>
      </c>
      <c r="N505" s="39">
        <f t="shared" ca="1" si="25"/>
        <v>43.427940637514816</v>
      </c>
      <c r="P505" s="46">
        <v>3608.5</v>
      </c>
      <c r="Q505" s="46">
        <v>99867.350000106497</v>
      </c>
    </row>
    <row r="506" spans="8:17" x14ac:dyDescent="0.3">
      <c r="H506" s="45">
        <v>1</v>
      </c>
      <c r="I506" s="46" t="s">
        <v>164</v>
      </c>
      <c r="J506" s="25">
        <v>2012</v>
      </c>
      <c r="K506" s="46">
        <v>3636.83</v>
      </c>
      <c r="L506" s="38">
        <f t="shared" ca="1" si="23"/>
        <v>116132.18579999963</v>
      </c>
      <c r="M506" s="38">
        <f t="shared" ca="1" si="24"/>
        <v>115244.02990004106</v>
      </c>
      <c r="N506" s="39">
        <f t="shared" ca="1" si="25"/>
        <v>50.707373156036155</v>
      </c>
      <c r="P506" s="46">
        <v>3609</v>
      </c>
      <c r="Q506" s="46">
        <v>100130.900000076</v>
      </c>
    </row>
    <row r="507" spans="8:17" x14ac:dyDescent="0.3">
      <c r="H507" s="45">
        <v>1</v>
      </c>
      <c r="I507" s="46" t="s">
        <v>174</v>
      </c>
      <c r="J507" s="25">
        <v>2012</v>
      </c>
      <c r="K507" s="46">
        <v>3633.9</v>
      </c>
      <c r="L507" s="38">
        <f t="shared" ca="1" si="23"/>
        <v>114355.87400008249</v>
      </c>
      <c r="M507" s="38">
        <f t="shared" ca="1" si="24"/>
        <v>112703.84100006195</v>
      </c>
      <c r="N507" s="39">
        <f t="shared" ca="1" si="25"/>
        <v>71.003419830064388</v>
      </c>
      <c r="P507" s="46">
        <v>3609.5</v>
      </c>
      <c r="Q507" s="46">
        <v>100394.45000004501</v>
      </c>
    </row>
    <row r="508" spans="8:17" x14ac:dyDescent="0.3">
      <c r="H508" s="45">
        <v>1</v>
      </c>
      <c r="I508" s="46" t="s">
        <v>175</v>
      </c>
      <c r="J508" s="25">
        <v>2012</v>
      </c>
      <c r="K508" s="46">
        <v>3628.45</v>
      </c>
      <c r="L508" s="38">
        <f t="shared" ca="1" si="23"/>
        <v>111051.8080000414</v>
      </c>
      <c r="M508" s="38">
        <f t="shared" ca="1" si="24"/>
        <v>109587.71459999052</v>
      </c>
      <c r="N508" s="39">
        <f t="shared" ca="1" si="25"/>
        <v>84.19989405102281</v>
      </c>
      <c r="P508" s="46">
        <v>3610</v>
      </c>
      <c r="Q508" s="46">
        <v>100658.000000015</v>
      </c>
    </row>
    <row r="509" spans="8:17" x14ac:dyDescent="0.3">
      <c r="H509" s="45">
        <v>1</v>
      </c>
      <c r="I509" s="46" t="s">
        <v>176</v>
      </c>
      <c r="J509" s="25">
        <v>2012</v>
      </c>
      <c r="K509" s="46">
        <v>3623.62</v>
      </c>
      <c r="L509" s="38">
        <f t="shared" ca="1" si="23"/>
        <v>108123.62119993963</v>
      </c>
      <c r="M509" s="38">
        <f t="shared" ca="1" si="24"/>
        <v>107499.18339994934</v>
      </c>
      <c r="N509" s="39">
        <f t="shared" ca="1" si="25"/>
        <v>82.23687530099069</v>
      </c>
      <c r="P509" s="46">
        <v>3610.5</v>
      </c>
      <c r="Q509" s="46">
        <v>100921.549999984</v>
      </c>
    </row>
    <row r="510" spans="8:17" x14ac:dyDescent="0.3">
      <c r="H510" s="45">
        <v>1</v>
      </c>
      <c r="I510" s="46" t="s">
        <v>177</v>
      </c>
      <c r="J510" s="25">
        <v>2012</v>
      </c>
      <c r="K510" s="46">
        <v>3621.56</v>
      </c>
      <c r="L510" s="38">
        <f t="shared" ca="1" si="23"/>
        <v>106874.74559995905</v>
      </c>
      <c r="M510" s="38">
        <f t="shared" ca="1" si="24"/>
        <v>106259.55579994514</v>
      </c>
      <c r="N510" s="39">
        <f t="shared" ca="1" si="25"/>
        <v>75.975582396987974</v>
      </c>
      <c r="P510" s="46">
        <v>3611</v>
      </c>
      <c r="Q510" s="46">
        <v>101185.09999995401</v>
      </c>
    </row>
    <row r="511" spans="8:17" x14ac:dyDescent="0.3">
      <c r="H511" s="45">
        <v>1</v>
      </c>
      <c r="I511" s="46" t="s">
        <v>178</v>
      </c>
      <c r="J511" s="25">
        <v>2012</v>
      </c>
      <c r="K511" s="46">
        <v>3619.46</v>
      </c>
      <c r="L511" s="38">
        <f t="shared" ca="1" si="23"/>
        <v>105644.36599993124</v>
      </c>
      <c r="M511" s="38">
        <f t="shared" ca="1" si="24"/>
        <v>104495.28799994104</v>
      </c>
      <c r="N511" s="39">
        <f t="shared" ca="1" si="25"/>
        <v>55.556661453321873</v>
      </c>
      <c r="P511" s="46">
        <v>3611.5</v>
      </c>
      <c r="Q511" s="46">
        <v>101448.649999923</v>
      </c>
    </row>
    <row r="512" spans="8:17" x14ac:dyDescent="0.3">
      <c r="H512" s="45">
        <v>1</v>
      </c>
      <c r="I512" s="46" t="s">
        <v>179</v>
      </c>
      <c r="J512" s="25">
        <v>2012</v>
      </c>
      <c r="K512" s="46">
        <v>3615.1</v>
      </c>
      <c r="L512" s="38">
        <f t="shared" ca="1" si="23"/>
        <v>103346.20999995084</v>
      </c>
      <c r="M512" s="38">
        <f t="shared" ca="1" si="24"/>
        <v>101954.66599998844</v>
      </c>
      <c r="N512" s="39">
        <f t="shared" ca="1" si="25"/>
        <v>50.127710783345634</v>
      </c>
      <c r="P512" s="46">
        <v>3612</v>
      </c>
      <c r="Q512" s="46">
        <v>101712.199999893</v>
      </c>
    </row>
    <row r="513" spans="8:17" x14ac:dyDescent="0.3">
      <c r="H513" s="45">
        <v>1</v>
      </c>
      <c r="I513" s="46" t="s">
        <v>180</v>
      </c>
      <c r="J513" s="25">
        <v>2012</v>
      </c>
      <c r="K513" s="46">
        <v>3609.82</v>
      </c>
      <c r="L513" s="38">
        <f t="shared" ca="1" si="23"/>
        <v>100563.12200002605</v>
      </c>
      <c r="M513" s="38">
        <f t="shared" ca="1" si="24"/>
        <v>99139.952000047429</v>
      </c>
      <c r="N513" s="39">
        <f t="shared" ca="1" si="25"/>
        <v>37.921031640031721</v>
      </c>
      <c r="P513" s="46">
        <v>3612.5</v>
      </c>
      <c r="Q513" s="46">
        <v>101975.75000010899</v>
      </c>
    </row>
    <row r="514" spans="8:17" x14ac:dyDescent="0.3">
      <c r="H514" s="45">
        <v>1</v>
      </c>
      <c r="I514" s="46" t="s">
        <v>170</v>
      </c>
      <c r="J514" s="25">
        <v>2013</v>
      </c>
      <c r="K514" s="46">
        <v>3604.42</v>
      </c>
      <c r="L514" s="38">
        <f t="shared" ca="1" si="23"/>
        <v>97716.782000068808</v>
      </c>
      <c r="M514" s="38">
        <f t="shared" ca="1" si="24"/>
        <v>96939.309500055038</v>
      </c>
      <c r="N514" s="39">
        <f t="shared" ca="1" si="25"/>
        <v>16.802813646682186</v>
      </c>
      <c r="P514" s="46">
        <v>3613</v>
      </c>
      <c r="Q514" s="46">
        <v>102239.30000007901</v>
      </c>
    </row>
    <row r="515" spans="8:17" x14ac:dyDescent="0.3">
      <c r="H515" s="45">
        <v>1</v>
      </c>
      <c r="I515" s="46" t="s">
        <v>171</v>
      </c>
      <c r="J515" s="25">
        <v>2013</v>
      </c>
      <c r="K515" s="46">
        <v>3601.47</v>
      </c>
      <c r="L515" s="38">
        <f t="shared" ca="1" si="23"/>
        <v>96161.837000041269</v>
      </c>
      <c r="M515" s="38">
        <f t="shared" ca="1" si="24"/>
        <v>95521.698500004364</v>
      </c>
      <c r="N515" s="39">
        <f t="shared" ca="1" si="25"/>
        <v>16.875500068340155</v>
      </c>
      <c r="P515" s="46">
        <v>3613.5</v>
      </c>
      <c r="Q515" s="46">
        <v>102502.850000048</v>
      </c>
    </row>
    <row r="516" spans="8:17" x14ac:dyDescent="0.3">
      <c r="H516" s="45">
        <v>1</v>
      </c>
      <c r="I516" s="46" t="s">
        <v>172</v>
      </c>
      <c r="J516" s="25">
        <v>2013</v>
      </c>
      <c r="K516" s="46">
        <v>3598.96</v>
      </c>
      <c r="L516" s="38">
        <f t="shared" ca="1" si="23"/>
        <v>94881.55999996746</v>
      </c>
      <c r="M516" s="38">
        <f t="shared" ca="1" si="24"/>
        <v>94291.069999990403</v>
      </c>
      <c r="N516" s="39">
        <f t="shared" ca="1" si="25"/>
        <v>25.615740683339901</v>
      </c>
      <c r="P516" s="46">
        <v>3614</v>
      </c>
      <c r="Q516" s="46">
        <v>102766.40000001799</v>
      </c>
    </row>
    <row r="517" spans="8:17" x14ac:dyDescent="0.3">
      <c r="H517" s="45">
        <v>1</v>
      </c>
      <c r="I517" s="46" t="s">
        <v>173</v>
      </c>
      <c r="J517" s="25">
        <v>2013</v>
      </c>
      <c r="K517" s="46">
        <v>3596.53</v>
      </c>
      <c r="L517" s="38">
        <f t="shared" ca="1" si="23"/>
        <v>93700.580000013346</v>
      </c>
      <c r="M517" s="38">
        <f t="shared" ca="1" si="24"/>
        <v>94407.71000002278</v>
      </c>
      <c r="N517" s="39">
        <f t="shared" ca="1" si="25"/>
        <v>35.402891250021199</v>
      </c>
      <c r="P517" s="46">
        <v>3614.5</v>
      </c>
      <c r="Q517" s="46">
        <v>103029.949999987</v>
      </c>
    </row>
    <row r="518" spans="8:17" x14ac:dyDescent="0.3">
      <c r="H518" s="45">
        <v>1</v>
      </c>
      <c r="I518" s="46" t="s">
        <v>164</v>
      </c>
      <c r="J518" s="25">
        <v>2013</v>
      </c>
      <c r="K518" s="46">
        <v>3599.44</v>
      </c>
      <c r="L518" s="38">
        <f t="shared" ca="1" si="23"/>
        <v>95114.840000032214</v>
      </c>
      <c r="M518" s="38">
        <f t="shared" ca="1" si="24"/>
        <v>95269.368499973207</v>
      </c>
      <c r="N518" s="39">
        <f t="shared" ca="1" si="25"/>
        <v>41.918522140003169</v>
      </c>
      <c r="P518" s="46">
        <v>3615</v>
      </c>
      <c r="Q518" s="46">
        <v>103293.499999957</v>
      </c>
    </row>
    <row r="519" spans="8:17" x14ac:dyDescent="0.3">
      <c r="H519" s="45">
        <v>1</v>
      </c>
      <c r="I519" s="46" t="s">
        <v>174</v>
      </c>
      <c r="J519" s="25">
        <v>2013</v>
      </c>
      <c r="K519" s="46">
        <v>3600.07</v>
      </c>
      <c r="L519" s="38">
        <f t="shared" ca="1" si="23"/>
        <v>95423.896999914199</v>
      </c>
      <c r="M519" s="38">
        <f t="shared" ca="1" si="24"/>
        <v>93988.758499960881</v>
      </c>
      <c r="N519" s="39">
        <f t="shared" ca="1" si="25"/>
        <v>59.212917854996505</v>
      </c>
      <c r="P519" s="46">
        <v>3615.5</v>
      </c>
      <c r="Q519" s="46">
        <v>103557.04999992601</v>
      </c>
    </row>
    <row r="520" spans="8:17" x14ac:dyDescent="0.3">
      <c r="H520" s="45">
        <v>1</v>
      </c>
      <c r="I520" s="46" t="s">
        <v>175</v>
      </c>
      <c r="J520" s="25">
        <v>2013</v>
      </c>
      <c r="K520" s="46">
        <v>3594.17</v>
      </c>
      <c r="L520" s="38">
        <f t="shared" ca="1" si="23"/>
        <v>92553.620000007562</v>
      </c>
      <c r="M520" s="38">
        <f t="shared" ca="1" si="24"/>
        <v>91452.830000020913</v>
      </c>
      <c r="N520" s="39">
        <f t="shared" ca="1" si="25"/>
        <v>70.266257716707855</v>
      </c>
      <c r="P520" s="46">
        <v>3616</v>
      </c>
      <c r="Q520" s="46">
        <v>103820.599999896</v>
      </c>
    </row>
    <row r="521" spans="8:17" x14ac:dyDescent="0.3">
      <c r="H521" s="45">
        <v>1</v>
      </c>
      <c r="I521" s="46" t="s">
        <v>176</v>
      </c>
      <c r="J521" s="25">
        <v>2013</v>
      </c>
      <c r="K521" s="46">
        <v>3589.64</v>
      </c>
      <c r="L521" s="38">
        <f t="shared" ca="1" si="23"/>
        <v>90352.040000034263</v>
      </c>
      <c r="M521" s="38">
        <f t="shared" ca="1" si="24"/>
        <v>90743.270000052522</v>
      </c>
      <c r="N521" s="39">
        <f t="shared" ca="1" si="25"/>
        <v>69.418601550065034</v>
      </c>
      <c r="P521" s="46">
        <v>3616.5</v>
      </c>
      <c r="Q521" s="46">
        <v>104084.150000112</v>
      </c>
    </row>
    <row r="522" spans="8:17" x14ac:dyDescent="0.3">
      <c r="H522" s="45">
        <v>1</v>
      </c>
      <c r="I522" s="46" t="s">
        <v>177</v>
      </c>
      <c r="J522" s="25">
        <v>2013</v>
      </c>
      <c r="K522" s="46">
        <v>3591.25</v>
      </c>
      <c r="L522" s="38">
        <f t="shared" ref="L522:L586" ca="1" si="26">FORECAST(K522,OFFSET($Q$28:$Q$712,MATCH(K522,$P$28:$P$712,1)-1,0,2), OFFSET($P$28:$P$712,MATCH(K522,$P$28:$P$712,1)-1,0,2))</f>
        <v>91134.500000070781</v>
      </c>
      <c r="M522" s="38">
        <f t="shared" ca="1" si="24"/>
        <v>91044.590000038268</v>
      </c>
      <c r="N522" s="39">
        <f t="shared" ca="1" si="25"/>
        <v>65.096881850050664</v>
      </c>
      <c r="P522" s="46">
        <v>3617</v>
      </c>
      <c r="Q522" s="46">
        <v>104347.700000082</v>
      </c>
    </row>
    <row r="523" spans="8:17" x14ac:dyDescent="0.3">
      <c r="H523" s="45">
        <v>1</v>
      </c>
      <c r="I523" s="46" t="s">
        <v>178</v>
      </c>
      <c r="J523" s="25">
        <v>2013</v>
      </c>
      <c r="K523" s="46">
        <v>3590.88</v>
      </c>
      <c r="L523" s="38">
        <f t="shared" ca="1" si="26"/>
        <v>90954.680000005756</v>
      </c>
      <c r="M523" s="38">
        <f t="shared" ref="M523:M585" ca="1" si="27">(L523+L524)/2</f>
        <v>90230.539999990026</v>
      </c>
      <c r="N523" s="39">
        <f t="shared" ref="N523:N585" ca="1" si="28">VLOOKUP(I523,$P$10:$Q$21,2,FALSE)*M523/1000</f>
        <v>47.972570433345211</v>
      </c>
      <c r="P523" s="46">
        <v>3617.5</v>
      </c>
      <c r="Q523" s="46">
        <v>104611.250000051</v>
      </c>
    </row>
    <row r="524" spans="8:17" x14ac:dyDescent="0.3">
      <c r="H524" s="45">
        <v>1</v>
      </c>
      <c r="I524" s="46" t="s">
        <v>179</v>
      </c>
      <c r="J524" s="25">
        <v>2013</v>
      </c>
      <c r="K524" s="46">
        <v>3587.9</v>
      </c>
      <c r="L524" s="38">
        <f t="shared" ca="1" si="26"/>
        <v>89506.399999974295</v>
      </c>
      <c r="M524" s="38">
        <f t="shared" ca="1" si="27"/>
        <v>88663.190000038943</v>
      </c>
      <c r="N524" s="39">
        <f t="shared" ca="1" si="28"/>
        <v>43.592735083368112</v>
      </c>
      <c r="P524" s="46">
        <v>3618</v>
      </c>
      <c r="Q524" s="46">
        <v>104874.800000021</v>
      </c>
    </row>
    <row r="525" spans="8:17" x14ac:dyDescent="0.3">
      <c r="H525" s="45">
        <v>1</v>
      </c>
      <c r="I525" s="46" t="s">
        <v>180</v>
      </c>
      <c r="J525" s="25">
        <v>2013</v>
      </c>
      <c r="K525" s="46">
        <v>3584.43</v>
      </c>
      <c r="L525" s="38">
        <f t="shared" ca="1" si="26"/>
        <v>87819.980000103591</v>
      </c>
      <c r="M525" s="38">
        <f t="shared" ca="1" si="27"/>
        <v>86426.273500058101</v>
      </c>
      <c r="N525" s="39">
        <f t="shared" ca="1" si="28"/>
        <v>33.058049613784064</v>
      </c>
      <c r="P525" s="46">
        <v>3618.5</v>
      </c>
      <c r="Q525" s="46">
        <v>105138.34999998999</v>
      </c>
    </row>
    <row r="526" spans="8:17" x14ac:dyDescent="0.3">
      <c r="H526" s="45">
        <v>1</v>
      </c>
      <c r="I526" s="46" t="s">
        <v>170</v>
      </c>
      <c r="J526" s="25">
        <v>2014</v>
      </c>
      <c r="K526" s="46">
        <v>3578.69</v>
      </c>
      <c r="L526" s="38">
        <f t="shared" ca="1" si="26"/>
        <v>85032.567000012612</v>
      </c>
      <c r="M526" s="38">
        <f t="shared" ca="1" si="27"/>
        <v>84272.216000049259</v>
      </c>
      <c r="N526" s="39">
        <f t="shared" ca="1" si="28"/>
        <v>14.607184106680403</v>
      </c>
      <c r="P526" s="46">
        <v>3619</v>
      </c>
      <c r="Q526" s="46">
        <v>105401.89999996001</v>
      </c>
    </row>
    <row r="527" spans="8:17" x14ac:dyDescent="0.3">
      <c r="H527" s="45">
        <v>1</v>
      </c>
      <c r="I527" s="46" t="s">
        <v>171</v>
      </c>
      <c r="J527" s="25">
        <v>2014</v>
      </c>
      <c r="K527" s="46">
        <v>3575.55</v>
      </c>
      <c r="L527" s="38">
        <f t="shared" ca="1" si="26"/>
        <v>83511.865000085905</v>
      </c>
      <c r="M527" s="38">
        <f t="shared" ca="1" si="27"/>
        <v>83320.566500036744</v>
      </c>
      <c r="N527" s="39">
        <f t="shared" ca="1" si="28"/>
        <v>14.719966748345103</v>
      </c>
      <c r="P527" s="46">
        <v>3619.5</v>
      </c>
      <c r="Q527" s="46">
        <v>105665.449999929</v>
      </c>
    </row>
    <row r="528" spans="8:17" x14ac:dyDescent="0.3">
      <c r="H528" s="45">
        <v>1</v>
      </c>
      <c r="I528" s="46" t="s">
        <v>172</v>
      </c>
      <c r="J528" s="25">
        <v>2014</v>
      </c>
      <c r="K528" s="46">
        <v>3574.76</v>
      </c>
      <c r="L528" s="38">
        <f t="shared" ca="1" si="26"/>
        <v>83129.267999987584</v>
      </c>
      <c r="M528" s="38">
        <f t="shared" ca="1" si="27"/>
        <v>83807.287999958848</v>
      </c>
      <c r="N528" s="39">
        <f t="shared" ca="1" si="28"/>
        <v>22.767646573330307</v>
      </c>
      <c r="P528" s="46">
        <v>3620</v>
      </c>
      <c r="Q528" s="46">
        <v>105928.999999899</v>
      </c>
    </row>
    <row r="529" spans="8:17" x14ac:dyDescent="0.3">
      <c r="H529" s="45">
        <v>1</v>
      </c>
      <c r="I529" s="46" t="s">
        <v>173</v>
      </c>
      <c r="J529" s="25">
        <v>2014</v>
      </c>
      <c r="K529" s="46">
        <v>3577.56</v>
      </c>
      <c r="L529" s="38">
        <f t="shared" ca="1" si="26"/>
        <v>84485.307999930112</v>
      </c>
      <c r="M529" s="38">
        <f t="shared" ca="1" si="27"/>
        <v>87355.493999959202</v>
      </c>
      <c r="N529" s="39">
        <f t="shared" ca="1" si="28"/>
        <v>32.758310249996406</v>
      </c>
      <c r="P529" s="46">
        <v>3620.5</v>
      </c>
      <c r="Q529" s="46">
        <v>106232.119999958</v>
      </c>
    </row>
    <row r="530" spans="8:17" x14ac:dyDescent="0.3">
      <c r="H530" s="45">
        <v>1</v>
      </c>
      <c r="I530" s="46" t="s">
        <v>164</v>
      </c>
      <c r="J530" s="25">
        <v>2014</v>
      </c>
      <c r="K530" s="46">
        <v>3589.38</v>
      </c>
      <c r="L530" s="38">
        <f t="shared" ca="1" si="26"/>
        <v>90225.679999988293</v>
      </c>
      <c r="M530" s="38">
        <f t="shared" ca="1" si="27"/>
        <v>95228.364500026335</v>
      </c>
      <c r="N530" s="39">
        <f t="shared" ca="1" si="28"/>
        <v>41.900480380026536</v>
      </c>
      <c r="P530" s="46">
        <v>3621</v>
      </c>
      <c r="Q530" s="46">
        <v>106535.249999879</v>
      </c>
    </row>
    <row r="531" spans="8:17" x14ac:dyDescent="0.3">
      <c r="H531" s="45">
        <v>1</v>
      </c>
      <c r="I531" s="46" t="s">
        <v>174</v>
      </c>
      <c r="J531" s="25">
        <v>2014</v>
      </c>
      <c r="K531" s="46">
        <v>3609.19</v>
      </c>
      <c r="L531" s="38">
        <f t="shared" ca="1" si="26"/>
        <v>100231.04900006438</v>
      </c>
      <c r="M531" s="38">
        <f t="shared" ca="1" si="27"/>
        <v>99930.601999987965</v>
      </c>
      <c r="N531" s="39">
        <f t="shared" ca="1" si="28"/>
        <v>62.956279260014902</v>
      </c>
      <c r="P531" s="46">
        <v>3621.5</v>
      </c>
      <c r="Q531" s="46">
        <v>106838.36999993899</v>
      </c>
    </row>
    <row r="532" spans="8:17" x14ac:dyDescent="0.3">
      <c r="H532" s="45">
        <v>1</v>
      </c>
      <c r="I532" s="46" t="s">
        <v>175</v>
      </c>
      <c r="J532" s="25">
        <v>2014</v>
      </c>
      <c r="K532" s="46">
        <v>3608.05</v>
      </c>
      <c r="L532" s="38">
        <f t="shared" ca="1" si="26"/>
        <v>99630.154999911552</v>
      </c>
      <c r="M532" s="38">
        <f t="shared" ca="1" si="27"/>
        <v>99042.438499967218</v>
      </c>
      <c r="N532" s="39">
        <f t="shared" ca="1" si="28"/>
        <v>76.097606914168679</v>
      </c>
      <c r="P532" s="46">
        <v>3622</v>
      </c>
      <c r="Q532" s="46">
        <v>107141.500000106</v>
      </c>
    </row>
    <row r="533" spans="8:17" x14ac:dyDescent="0.3">
      <c r="H533" s="45">
        <v>1</v>
      </c>
      <c r="I533" s="46" t="s">
        <v>176</v>
      </c>
      <c r="J533" s="25">
        <v>2014</v>
      </c>
      <c r="K533" s="46">
        <v>3605.82</v>
      </c>
      <c r="L533" s="38">
        <f t="shared" ca="1" si="26"/>
        <v>98454.722000022884</v>
      </c>
      <c r="M533" s="38">
        <f t="shared" ca="1" si="27"/>
        <v>98378.292500031763</v>
      </c>
      <c r="N533" s="39">
        <f t="shared" ca="1" si="28"/>
        <v>75.259393762551269</v>
      </c>
      <c r="P533" s="46">
        <v>3622.5</v>
      </c>
      <c r="Q533" s="46">
        <v>107444.619999919</v>
      </c>
    </row>
    <row r="534" spans="8:17" x14ac:dyDescent="0.3">
      <c r="H534" s="45">
        <v>1</v>
      </c>
      <c r="I534" s="46" t="s">
        <v>177</v>
      </c>
      <c r="J534" s="25">
        <v>2014</v>
      </c>
      <c r="K534" s="46">
        <v>3605.53</v>
      </c>
      <c r="L534" s="38">
        <f t="shared" ca="1" si="26"/>
        <v>98301.863000040641</v>
      </c>
      <c r="M534" s="38">
        <f t="shared" ca="1" si="27"/>
        <v>98312.405000039376</v>
      </c>
      <c r="N534" s="39">
        <f t="shared" ca="1" si="28"/>
        <v>70.293369575053319</v>
      </c>
      <c r="P534" s="46">
        <v>3623</v>
      </c>
      <c r="Q534" s="46">
        <v>107747.750000086</v>
      </c>
    </row>
    <row r="535" spans="8:17" x14ac:dyDescent="0.3">
      <c r="H535" s="45">
        <v>1</v>
      </c>
      <c r="I535" s="46" t="s">
        <v>178</v>
      </c>
      <c r="J535" s="25">
        <v>2014</v>
      </c>
      <c r="K535" s="46">
        <v>3605.57</v>
      </c>
      <c r="L535" s="38">
        <f t="shared" ca="1" si="26"/>
        <v>98322.947000038112</v>
      </c>
      <c r="M535" s="38">
        <f t="shared" ca="1" si="27"/>
        <v>97347.812000027508</v>
      </c>
      <c r="N535" s="39">
        <f t="shared" ca="1" si="28"/>
        <v>51.756586713366488</v>
      </c>
      <c r="P535" s="46">
        <v>3623.5</v>
      </c>
      <c r="Q535" s="46">
        <v>108050.86999989901</v>
      </c>
    </row>
    <row r="536" spans="8:17" x14ac:dyDescent="0.3">
      <c r="H536" s="45">
        <v>1</v>
      </c>
      <c r="I536" s="46" t="s">
        <v>179</v>
      </c>
      <c r="J536" s="25">
        <v>2014</v>
      </c>
      <c r="K536" s="46">
        <v>3601.87</v>
      </c>
      <c r="L536" s="38">
        <f t="shared" ca="1" si="26"/>
        <v>96372.677000016905</v>
      </c>
      <c r="M536" s="38">
        <f t="shared" ca="1" si="27"/>
        <v>95333.088499999256</v>
      </c>
      <c r="N536" s="39">
        <f t="shared" ca="1" si="28"/>
        <v>46.872101845849777</v>
      </c>
      <c r="P536" s="46">
        <v>3624</v>
      </c>
      <c r="Q536" s="46">
        <v>108354.000000067</v>
      </c>
    </row>
    <row r="537" spans="8:17" x14ac:dyDescent="0.3">
      <c r="H537" s="45">
        <v>1</v>
      </c>
      <c r="I537" s="46" t="s">
        <v>180</v>
      </c>
      <c r="J537" s="25">
        <v>2014</v>
      </c>
      <c r="K537" s="46">
        <v>3597.75</v>
      </c>
      <c r="L537" s="38">
        <f t="shared" ca="1" si="26"/>
        <v>94293.499999981606</v>
      </c>
      <c r="M537" s="38">
        <f t="shared" ca="1" si="27"/>
        <v>93277.759999983711</v>
      </c>
      <c r="N537" s="39">
        <f t="shared" ca="1" si="28"/>
        <v>35.678743200006551</v>
      </c>
      <c r="P537" s="46">
        <v>3624.5</v>
      </c>
      <c r="Q537" s="46">
        <v>108657.119999879</v>
      </c>
    </row>
    <row r="538" spans="8:17" x14ac:dyDescent="0.3">
      <c r="H538" s="45">
        <v>1</v>
      </c>
      <c r="I538" s="46" t="s">
        <v>170</v>
      </c>
      <c r="J538" s="25">
        <v>2015</v>
      </c>
      <c r="K538" s="46">
        <v>3593.57</v>
      </c>
      <c r="L538" s="38">
        <f t="shared" ca="1" si="26"/>
        <v>92262.019999985816</v>
      </c>
      <c r="M538" s="38">
        <f t="shared" ca="1" si="27"/>
        <v>91936.399999991176</v>
      </c>
      <c r="N538" s="39">
        <f t="shared" ca="1" si="28"/>
        <v>15.935642666670809</v>
      </c>
      <c r="P538" s="46">
        <v>3625</v>
      </c>
      <c r="Q538" s="46">
        <v>108960.250000047</v>
      </c>
    </row>
    <row r="539" spans="8:17" x14ac:dyDescent="0.3">
      <c r="H539" s="45">
        <v>1</v>
      </c>
      <c r="I539" s="46" t="s">
        <v>171</v>
      </c>
      <c r="J539" s="25">
        <v>2015</v>
      </c>
      <c r="K539" s="46">
        <v>3592.23</v>
      </c>
      <c r="L539" s="38">
        <f t="shared" ca="1" si="26"/>
        <v>91610.779999996535</v>
      </c>
      <c r="M539" s="38">
        <f t="shared" ca="1" si="27"/>
        <v>91316.750000013388</v>
      </c>
      <c r="N539" s="39">
        <f t="shared" ca="1" si="28"/>
        <v>16.132625833341482</v>
      </c>
      <c r="P539" s="46">
        <v>3625.5</v>
      </c>
      <c r="Q539" s="46">
        <v>109263.370000107</v>
      </c>
    </row>
    <row r="540" spans="8:17" x14ac:dyDescent="0.3">
      <c r="H540" s="45">
        <v>1</v>
      </c>
      <c r="I540" s="46" t="s">
        <v>172</v>
      </c>
      <c r="J540" s="25">
        <v>2015</v>
      </c>
      <c r="K540" s="46">
        <v>3591.02</v>
      </c>
      <c r="L540" s="38">
        <f t="shared" ca="1" si="26"/>
        <v>91022.72000003024</v>
      </c>
      <c r="M540" s="38">
        <f t="shared" ca="1" si="27"/>
        <v>90818.600000035251</v>
      </c>
      <c r="N540" s="39">
        <f t="shared" ca="1" si="28"/>
        <v>24.672386333351746</v>
      </c>
      <c r="P540" s="46">
        <v>3626</v>
      </c>
      <c r="Q540" s="46">
        <v>109566.50000002699</v>
      </c>
    </row>
    <row r="541" spans="8:17" x14ac:dyDescent="0.3">
      <c r="H541" s="45">
        <v>1</v>
      </c>
      <c r="I541" s="46" t="s">
        <v>173</v>
      </c>
      <c r="J541" s="25">
        <v>2015</v>
      </c>
      <c r="K541" s="46">
        <v>3590.18</v>
      </c>
      <c r="L541" s="38">
        <f t="shared" ca="1" si="26"/>
        <v>90614.480000040261</v>
      </c>
      <c r="M541" s="38">
        <f t="shared" ca="1" si="27"/>
        <v>92337.350000025355</v>
      </c>
      <c r="N541" s="39">
        <f t="shared" ca="1" si="28"/>
        <v>34.626506250021883</v>
      </c>
      <c r="P541" s="46">
        <v>3626.5</v>
      </c>
      <c r="Q541" s="46">
        <v>109869.620000087</v>
      </c>
    </row>
    <row r="542" spans="8:17" x14ac:dyDescent="0.3">
      <c r="H542" s="45">
        <v>1</v>
      </c>
      <c r="I542" s="46" t="s">
        <v>164</v>
      </c>
      <c r="J542" s="25">
        <v>2015</v>
      </c>
      <c r="K542" s="46">
        <v>3597.27</v>
      </c>
      <c r="L542" s="38">
        <f t="shared" ca="1" si="26"/>
        <v>94060.220000010449</v>
      </c>
      <c r="M542" s="38">
        <f t="shared" ca="1" si="27"/>
        <v>98292.077000028105</v>
      </c>
      <c r="N542" s="39">
        <f t="shared" ca="1" si="28"/>
        <v>43.248513880027801</v>
      </c>
      <c r="P542" s="46">
        <v>3627</v>
      </c>
      <c r="Q542" s="46">
        <v>110172.750000007</v>
      </c>
    </row>
    <row r="543" spans="8:17" x14ac:dyDescent="0.3">
      <c r="H543" s="45">
        <v>1</v>
      </c>
      <c r="I543" s="46" t="s">
        <v>174</v>
      </c>
      <c r="J543" s="25">
        <v>2015</v>
      </c>
      <c r="K543" s="46">
        <v>3613.54</v>
      </c>
      <c r="L543" s="38">
        <f t="shared" ca="1" si="26"/>
        <v>102523.93400004576</v>
      </c>
      <c r="M543" s="38">
        <f t="shared" ca="1" si="27"/>
        <v>102281.46800007368</v>
      </c>
      <c r="N543" s="39">
        <f t="shared" ca="1" si="28"/>
        <v>64.437324840069437</v>
      </c>
      <c r="P543" s="46">
        <v>3627.5</v>
      </c>
      <c r="Q543" s="46">
        <v>110475.87000006701</v>
      </c>
    </row>
    <row r="544" spans="8:17" x14ac:dyDescent="0.3">
      <c r="H544" s="45">
        <v>1</v>
      </c>
      <c r="I544" s="46" t="s">
        <v>175</v>
      </c>
      <c r="J544" s="25">
        <v>2015</v>
      </c>
      <c r="K544" s="46">
        <v>3612.62</v>
      </c>
      <c r="L544" s="38">
        <f t="shared" ca="1" si="26"/>
        <v>102039.00200010161</v>
      </c>
      <c r="M544" s="38">
        <f t="shared" ca="1" si="27"/>
        <v>101103.39950008679</v>
      </c>
      <c r="N544" s="39">
        <f t="shared" ca="1" si="28"/>
        <v>77.681111949261123</v>
      </c>
      <c r="P544" s="46">
        <v>3628</v>
      </c>
      <c r="Q544" s="46">
        <v>110778.99999998799</v>
      </c>
    </row>
    <row r="545" spans="8:17" x14ac:dyDescent="0.3">
      <c r="H545" s="45">
        <v>1</v>
      </c>
      <c r="I545" s="46" t="s">
        <v>176</v>
      </c>
      <c r="J545" s="25">
        <v>2015</v>
      </c>
      <c r="K545" s="46">
        <v>3609.07</v>
      </c>
      <c r="L545" s="38">
        <f t="shared" ca="1" si="26"/>
        <v>100167.79700007197</v>
      </c>
      <c r="M545" s="38">
        <f t="shared" ca="1" si="27"/>
        <v>99361.334000041825</v>
      </c>
      <c r="N545" s="39">
        <f t="shared" ca="1" si="28"/>
        <v>76.011420510059224</v>
      </c>
      <c r="P545" s="46">
        <v>3628.5</v>
      </c>
      <c r="Q545" s="46">
        <v>111082.120000047</v>
      </c>
    </row>
    <row r="546" spans="8:17" x14ac:dyDescent="0.3">
      <c r="H546" s="45">
        <v>1</v>
      </c>
      <c r="I546" s="46" t="s">
        <v>177</v>
      </c>
      <c r="J546" s="25">
        <v>2015</v>
      </c>
      <c r="K546" s="46">
        <v>3606.01</v>
      </c>
      <c r="L546" s="38">
        <f t="shared" ca="1" si="26"/>
        <v>98554.871000011684</v>
      </c>
      <c r="M546" s="38">
        <f t="shared" ca="1" si="27"/>
        <v>98668.197499998379</v>
      </c>
      <c r="N546" s="39">
        <f t="shared" ca="1" si="28"/>
        <v>70.547761212524094</v>
      </c>
      <c r="P546" s="46">
        <v>3629</v>
      </c>
      <c r="Q546" s="46">
        <v>111385.249999968</v>
      </c>
    </row>
    <row r="547" spans="8:17" x14ac:dyDescent="0.3">
      <c r="H547" s="45">
        <v>1</v>
      </c>
      <c r="I547" s="46" t="s">
        <v>178</v>
      </c>
      <c r="J547" s="25">
        <v>2015</v>
      </c>
      <c r="K547" s="46">
        <v>3606.44</v>
      </c>
      <c r="L547" s="38">
        <f t="shared" ca="1" si="26"/>
        <v>98781.523999985075</v>
      </c>
      <c r="M547" s="38">
        <f t="shared" ca="1" si="27"/>
        <v>98525.880500014639</v>
      </c>
      <c r="N547" s="39">
        <f t="shared" ca="1" si="28"/>
        <v>52.382926465859867</v>
      </c>
      <c r="P547" s="46">
        <v>3629.5</v>
      </c>
      <c r="Q547" s="46">
        <v>111688.37000002799</v>
      </c>
    </row>
    <row r="548" spans="8:17" x14ac:dyDescent="0.3">
      <c r="H548" s="45">
        <v>1</v>
      </c>
      <c r="I548" s="46" t="s">
        <v>179</v>
      </c>
      <c r="J548" s="25">
        <v>2015</v>
      </c>
      <c r="K548" s="46">
        <v>3605.47</v>
      </c>
      <c r="L548" s="38">
        <f t="shared" ca="1" si="26"/>
        <v>98270.237000044202</v>
      </c>
      <c r="M548" s="38">
        <f t="shared" ca="1" si="27"/>
        <v>97039.45850006328</v>
      </c>
      <c r="N548" s="39">
        <f t="shared" ca="1" si="28"/>
        <v>47.711067095881553</v>
      </c>
      <c r="P548" s="46">
        <v>3630</v>
      </c>
      <c r="Q548" s="46">
        <v>111991.49999994801</v>
      </c>
    </row>
    <row r="549" spans="8:17" x14ac:dyDescent="0.3">
      <c r="H549" s="45">
        <v>1</v>
      </c>
      <c r="I549" s="46" t="s">
        <v>180</v>
      </c>
      <c r="J549" s="25">
        <v>2015</v>
      </c>
      <c r="K549" s="46">
        <v>3600.8</v>
      </c>
      <c r="L549" s="38">
        <f t="shared" ca="1" si="26"/>
        <v>95808.680000082357</v>
      </c>
      <c r="M549" s="38">
        <f t="shared" ca="1" si="27"/>
        <v>94766.780000052182</v>
      </c>
      <c r="N549" s="39">
        <f t="shared" ca="1" si="28"/>
        <v>36.248293350032945</v>
      </c>
      <c r="P549" s="46">
        <v>3630.5</v>
      </c>
      <c r="Q549" s="46">
        <v>112294.620000008</v>
      </c>
    </row>
    <row r="550" spans="8:17" x14ac:dyDescent="0.3">
      <c r="H550" s="45">
        <v>1</v>
      </c>
      <c r="I550" s="46" t="s">
        <v>170</v>
      </c>
      <c r="J550" s="25">
        <v>2016</v>
      </c>
      <c r="K550" s="46">
        <v>3596.58</v>
      </c>
      <c r="L550" s="38">
        <f t="shared" ca="1" si="26"/>
        <v>93724.880000022007</v>
      </c>
      <c r="M550" s="38">
        <f t="shared" ca="1" si="27"/>
        <v>93197.569999976549</v>
      </c>
      <c r="N550" s="39">
        <f t="shared" ca="1" si="28"/>
        <v>16.15424546666835</v>
      </c>
      <c r="P550" s="46">
        <v>3631</v>
      </c>
      <c r="Q550" s="46">
        <v>112597.749999928</v>
      </c>
    </row>
    <row r="551" spans="8:17" x14ac:dyDescent="0.3">
      <c r="H551" s="45">
        <v>1</v>
      </c>
      <c r="I551" s="46" t="s">
        <v>171</v>
      </c>
      <c r="J551" s="25">
        <v>2016</v>
      </c>
      <c r="K551" s="46">
        <v>3594.41</v>
      </c>
      <c r="L551" s="38">
        <f t="shared" ca="1" si="26"/>
        <v>92670.259999931091</v>
      </c>
      <c r="M551" s="38">
        <f t="shared" ca="1" si="27"/>
        <v>92128.369999959366</v>
      </c>
      <c r="N551" s="39">
        <f t="shared" ca="1" si="28"/>
        <v>16.276012033331991</v>
      </c>
      <c r="P551" s="46">
        <v>3631.5</v>
      </c>
      <c r="Q551" s="46">
        <v>112900.869999988</v>
      </c>
    </row>
    <row r="552" spans="8:17" x14ac:dyDescent="0.3">
      <c r="H552" s="45">
        <v>1</v>
      </c>
      <c r="I552" s="46" t="s">
        <v>172</v>
      </c>
      <c r="J552" s="25">
        <v>2016</v>
      </c>
      <c r="K552" s="46">
        <v>3592.18</v>
      </c>
      <c r="L552" s="38">
        <f t="shared" ca="1" si="26"/>
        <v>91586.479999987641</v>
      </c>
      <c r="M552" s="38">
        <f t="shared" ca="1" si="27"/>
        <v>91571.899999982328</v>
      </c>
      <c r="N552" s="39">
        <f t="shared" ca="1" si="28"/>
        <v>24.877032833337442</v>
      </c>
      <c r="P552" s="46">
        <v>3632</v>
      </c>
      <c r="Q552" s="46">
        <v>113203.99999990901</v>
      </c>
    </row>
    <row r="553" spans="8:17" x14ac:dyDescent="0.3">
      <c r="H553" s="45">
        <v>1</v>
      </c>
      <c r="I553" s="46" t="s">
        <v>173</v>
      </c>
      <c r="J553" s="25">
        <v>2016</v>
      </c>
      <c r="K553" s="46">
        <v>3592.12</v>
      </c>
      <c r="L553" s="38">
        <f t="shared" ca="1" si="26"/>
        <v>91557.319999977015</v>
      </c>
      <c r="M553" s="38">
        <f t="shared" ca="1" si="27"/>
        <v>94492.098499935935</v>
      </c>
      <c r="N553" s="39">
        <f t="shared" ca="1" si="28"/>
        <v>35.434536937488637</v>
      </c>
      <c r="P553" s="46">
        <v>3632.5</v>
      </c>
      <c r="Q553" s="46">
        <v>113507.119999968</v>
      </c>
    </row>
    <row r="554" spans="8:17" x14ac:dyDescent="0.3">
      <c r="H554" s="45">
        <v>1</v>
      </c>
      <c r="I554" s="46" t="s">
        <v>164</v>
      </c>
      <c r="J554" s="25">
        <v>2016</v>
      </c>
      <c r="K554" s="46">
        <v>3603.87</v>
      </c>
      <c r="L554" s="38">
        <f t="shared" ca="1" si="26"/>
        <v>97426.876999894856</v>
      </c>
      <c r="M554" s="38">
        <f t="shared" ca="1" si="27"/>
        <v>101680.96969989757</v>
      </c>
      <c r="N554" s="39">
        <f t="shared" ca="1" si="28"/>
        <v>44.739626667970896</v>
      </c>
      <c r="P554" s="46">
        <v>3633</v>
      </c>
      <c r="Q554" s="46">
        <v>113810.249999889</v>
      </c>
    </row>
    <row r="555" spans="8:17" x14ac:dyDescent="0.3">
      <c r="H555" s="45">
        <v>1</v>
      </c>
      <c r="I555" s="46" t="s">
        <v>174</v>
      </c>
      <c r="J555" s="25">
        <v>2016</v>
      </c>
      <c r="K555" s="46">
        <v>3620.01</v>
      </c>
      <c r="L555" s="38">
        <f t="shared" ca="1" si="26"/>
        <v>105935.06239990029</v>
      </c>
      <c r="M555" s="38">
        <f t="shared" ca="1" si="27"/>
        <v>105462.9121999538</v>
      </c>
      <c r="N555" s="39">
        <f t="shared" ca="1" si="28"/>
        <v>66.441634685994629</v>
      </c>
      <c r="P555" s="46">
        <v>3633.5</v>
      </c>
      <c r="Q555" s="46">
        <v>114113.36999994901</v>
      </c>
    </row>
    <row r="556" spans="8:17" x14ac:dyDescent="0.3">
      <c r="H556" s="45">
        <v>1</v>
      </c>
      <c r="I556" s="46" t="s">
        <v>175</v>
      </c>
      <c r="J556" s="25">
        <v>2016</v>
      </c>
      <c r="K556" s="46">
        <v>3618.22</v>
      </c>
      <c r="L556" s="38">
        <f t="shared" ca="1" si="26"/>
        <v>104990.76200000732</v>
      </c>
      <c r="M556" s="38">
        <f t="shared" ca="1" si="27"/>
        <v>103759.98350002628</v>
      </c>
      <c r="N556" s="39">
        <f t="shared" ca="1" si="28"/>
        <v>79.722253989215361</v>
      </c>
      <c r="P556" s="46">
        <v>3634</v>
      </c>
      <c r="Q556" s="46">
        <v>114416.50000011599</v>
      </c>
    </row>
    <row r="557" spans="8:17" x14ac:dyDescent="0.3">
      <c r="H557" s="45">
        <v>1</v>
      </c>
      <c r="I557" s="46" t="s">
        <v>176</v>
      </c>
      <c r="J557" s="25">
        <v>2016</v>
      </c>
      <c r="K557" s="46">
        <v>3613.55</v>
      </c>
      <c r="L557" s="38">
        <f t="shared" ca="1" si="26"/>
        <v>102529.20500004524</v>
      </c>
      <c r="M557" s="38">
        <f t="shared" ca="1" si="27"/>
        <v>101838.70400000166</v>
      </c>
      <c r="N557" s="39">
        <f t="shared" ca="1" si="28"/>
        <v>77.90660856002917</v>
      </c>
      <c r="P557" s="46">
        <v>3634.5</v>
      </c>
      <c r="Q557" s="46">
        <v>114719.619999929</v>
      </c>
    </row>
    <row r="558" spans="8:17" x14ac:dyDescent="0.3">
      <c r="H558" s="45">
        <v>1</v>
      </c>
      <c r="I558" s="46" t="s">
        <v>177</v>
      </c>
      <c r="J558" s="25">
        <v>2016</v>
      </c>
      <c r="K558" s="46">
        <v>3610.93</v>
      </c>
      <c r="L558" s="38">
        <f t="shared" ca="1" si="26"/>
        <v>101148.20299995807</v>
      </c>
      <c r="M558" s="38">
        <f t="shared" ca="1" si="27"/>
        <v>100766.05550000223</v>
      </c>
      <c r="N558" s="39">
        <f t="shared" ca="1" si="28"/>
        <v>72.04772968252739</v>
      </c>
      <c r="P558" s="46">
        <v>3635</v>
      </c>
      <c r="Q558" s="46">
        <v>115022.750000096</v>
      </c>
    </row>
    <row r="559" spans="8:17" x14ac:dyDescent="0.3">
      <c r="H559" s="45">
        <v>1</v>
      </c>
      <c r="I559" s="46" t="s">
        <v>178</v>
      </c>
      <c r="J559" s="25">
        <v>2016</v>
      </c>
      <c r="K559" s="46">
        <v>3609.48</v>
      </c>
      <c r="L559" s="38">
        <f t="shared" ca="1" si="26"/>
        <v>100383.90800004639</v>
      </c>
      <c r="M559" s="38">
        <f t="shared" ca="1" si="27"/>
        <v>99416.679500034894</v>
      </c>
      <c r="N559" s="39">
        <f t="shared" ca="1" si="28"/>
        <v>52.856534600870809</v>
      </c>
      <c r="P559" s="46">
        <v>3635.5</v>
      </c>
      <c r="Q559" s="46">
        <v>115325.869999909</v>
      </c>
    </row>
    <row r="560" spans="8:17" x14ac:dyDescent="0.3">
      <c r="H560" s="45">
        <v>1</v>
      </c>
      <c r="I560" s="46" t="s">
        <v>179</v>
      </c>
      <c r="J560" s="25">
        <v>2016</v>
      </c>
      <c r="K560" s="46">
        <v>3605.81</v>
      </c>
      <c r="L560" s="38">
        <f t="shared" ca="1" si="26"/>
        <v>98449.4510000234</v>
      </c>
      <c r="M560" s="38">
        <f t="shared" ca="1" si="27"/>
        <v>97047.365000059712</v>
      </c>
      <c r="N560" s="39">
        <f t="shared" ca="1" si="28"/>
        <v>47.714954458379808</v>
      </c>
      <c r="P560" s="46">
        <v>3636</v>
      </c>
      <c r="Q560" s="46">
        <v>115629.00000007699</v>
      </c>
    </row>
    <row r="561" spans="8:17" x14ac:dyDescent="0.3">
      <c r="H561" s="45">
        <v>1</v>
      </c>
      <c r="I561" s="46" t="s">
        <v>180</v>
      </c>
      <c r="J561" s="25">
        <v>2016</v>
      </c>
      <c r="K561" s="46">
        <v>3600.49</v>
      </c>
      <c r="L561" s="38">
        <f t="shared" ca="1" si="26"/>
        <v>95645.279000096023</v>
      </c>
      <c r="M561" s="38">
        <f t="shared" ca="1" si="27"/>
        <v>94510.119500030414</v>
      </c>
      <c r="N561" s="39">
        <f t="shared" ca="1" si="28"/>
        <v>36.15012070877458</v>
      </c>
      <c r="P561" s="46">
        <v>3636.5</v>
      </c>
      <c r="Q561" s="46">
        <v>115932.11999988899</v>
      </c>
    </row>
    <row r="562" spans="8:17" x14ac:dyDescent="0.3">
      <c r="H562" s="45">
        <v>1</v>
      </c>
      <c r="I562" s="46" t="s">
        <v>170</v>
      </c>
      <c r="J562" s="25">
        <v>2017</v>
      </c>
      <c r="K562" s="46">
        <v>3595.86</v>
      </c>
      <c r="L562" s="38">
        <f t="shared" ca="1" si="26"/>
        <v>93374.959999964805</v>
      </c>
      <c r="M562" s="38">
        <f t="shared" ca="1" si="27"/>
        <v>93003.169999960694</v>
      </c>
      <c r="N562" s="39">
        <f t="shared" ca="1" si="28"/>
        <v>16.12054946666559</v>
      </c>
      <c r="P562" s="46">
        <v>3637</v>
      </c>
      <c r="Q562" s="46">
        <v>116235.250000057</v>
      </c>
    </row>
    <row r="563" spans="8:17" x14ac:dyDescent="0.3">
      <c r="H563" s="45">
        <v>1</v>
      </c>
      <c r="I563" s="46" t="s">
        <v>171</v>
      </c>
      <c r="J563" s="25">
        <v>2017</v>
      </c>
      <c r="K563" s="46">
        <v>3594.33</v>
      </c>
      <c r="L563" s="38">
        <f t="shared" ca="1" si="26"/>
        <v>92631.379999956582</v>
      </c>
      <c r="M563" s="38">
        <f t="shared" ca="1" si="27"/>
        <v>93015.319999952684</v>
      </c>
      <c r="N563" s="39">
        <f t="shared" ca="1" si="28"/>
        <v>16.432706533330869</v>
      </c>
      <c r="P563" s="46">
        <v>3637.5</v>
      </c>
      <c r="Q563" s="46">
        <v>116538.37000011699</v>
      </c>
    </row>
    <row r="564" spans="8:17" x14ac:dyDescent="0.3">
      <c r="H564" s="45">
        <v>1</v>
      </c>
      <c r="I564" s="46" t="s">
        <v>172</v>
      </c>
      <c r="J564" s="25">
        <v>2017</v>
      </c>
      <c r="K564" s="46">
        <v>3595.91</v>
      </c>
      <c r="L564" s="38">
        <f t="shared" ca="1" si="26"/>
        <v>93399.259999948787</v>
      </c>
      <c r="M564" s="38">
        <f t="shared" ca="1" si="27"/>
        <v>95484.226999948034</v>
      </c>
      <c r="N564" s="39">
        <f t="shared" ca="1" si="28"/>
        <v>25.939881668328507</v>
      </c>
      <c r="P564" s="46">
        <v>3638</v>
      </c>
      <c r="Q564" s="46">
        <v>116841.50000003701</v>
      </c>
    </row>
    <row r="565" spans="8:17" x14ac:dyDescent="0.3">
      <c r="H565" s="45">
        <v>1</v>
      </c>
      <c r="I565" s="46" t="s">
        <v>173</v>
      </c>
      <c r="J565" s="25">
        <v>2017</v>
      </c>
      <c r="K565" s="46">
        <v>3604.14</v>
      </c>
      <c r="L565" s="38">
        <f t="shared" ca="1" si="26"/>
        <v>97569.193999947282</v>
      </c>
      <c r="M565" s="38">
        <f t="shared" ca="1" si="27"/>
        <v>101509.26649995078</v>
      </c>
      <c r="N565" s="39">
        <f t="shared" ca="1" si="28"/>
        <v>38.065974937495149</v>
      </c>
      <c r="P565" s="46">
        <v>3638.5</v>
      </c>
      <c r="Q565" s="46">
        <v>117144.620000097</v>
      </c>
    </row>
    <row r="566" spans="8:17" x14ac:dyDescent="0.3">
      <c r="H566" s="45">
        <v>1</v>
      </c>
      <c r="I566" s="46" t="s">
        <v>164</v>
      </c>
      <c r="J566" s="25">
        <v>2017</v>
      </c>
      <c r="K566" s="46">
        <v>3619.09</v>
      </c>
      <c r="L566" s="38">
        <f t="shared" ca="1" si="26"/>
        <v>105449.33899995429</v>
      </c>
      <c r="M566" s="38">
        <f t="shared" ca="1" si="27"/>
        <v>110202.7002000066</v>
      </c>
      <c r="N566" s="39">
        <f t="shared" ca="1" si="28"/>
        <v>48.4891880880202</v>
      </c>
      <c r="P566" s="46">
        <v>3639</v>
      </c>
      <c r="Q566" s="46">
        <v>117447.750000017</v>
      </c>
    </row>
    <row r="567" spans="8:17" x14ac:dyDescent="0.3">
      <c r="H567" s="45">
        <v>1</v>
      </c>
      <c r="I567" s="46" t="s">
        <v>174</v>
      </c>
      <c r="J567" s="25">
        <v>2017</v>
      </c>
      <c r="K567" s="46">
        <v>3634.89</v>
      </c>
      <c r="L567" s="38">
        <f t="shared" ca="1" si="26"/>
        <v>114956.06140005891</v>
      </c>
      <c r="M567" s="38">
        <f t="shared" ca="1" si="27"/>
        <v>114895.43540002569</v>
      </c>
      <c r="N567" s="39">
        <f t="shared" ca="1" si="28"/>
        <v>72.384124302042039</v>
      </c>
      <c r="P567" s="46">
        <v>3639.5</v>
      </c>
      <c r="Q567" s="46">
        <v>117750.870000077</v>
      </c>
    </row>
    <row r="568" spans="8:17" x14ac:dyDescent="0.3">
      <c r="H568" s="45">
        <v>1</v>
      </c>
      <c r="I568" s="46" t="s">
        <v>175</v>
      </c>
      <c r="J568" s="25">
        <v>2017</v>
      </c>
      <c r="K568" s="46">
        <v>3634.69</v>
      </c>
      <c r="L568" s="38">
        <f t="shared" ca="1" si="26"/>
        <v>114834.80939999246</v>
      </c>
      <c r="M568" s="38">
        <f t="shared" ca="1" si="27"/>
        <v>113679.90409996978</v>
      </c>
      <c r="N568" s="39">
        <f t="shared" ca="1" si="28"/>
        <v>87.344059650174657</v>
      </c>
      <c r="P568" s="46">
        <v>3640</v>
      </c>
      <c r="Q568" s="46">
        <v>118053.999999997</v>
      </c>
    </row>
    <row r="569" spans="8:17" x14ac:dyDescent="0.3">
      <c r="H569" s="45">
        <v>1</v>
      </c>
      <c r="I569" s="46" t="s">
        <v>176</v>
      </c>
      <c r="J569" s="25">
        <v>2017</v>
      </c>
      <c r="K569" s="46">
        <v>3630.88</v>
      </c>
      <c r="L569" s="38">
        <f t="shared" ca="1" si="26"/>
        <v>112524.99879994709</v>
      </c>
      <c r="M569" s="38">
        <f t="shared" ca="1" si="27"/>
        <v>111745.96659998584</v>
      </c>
      <c r="N569" s="39">
        <f t="shared" ca="1" si="28"/>
        <v>85.485664449019794</v>
      </c>
      <c r="P569" s="46">
        <v>3640.5</v>
      </c>
      <c r="Q569" s="46">
        <v>118375.119999908</v>
      </c>
    </row>
    <row r="570" spans="8:17" x14ac:dyDescent="0.3">
      <c r="H570" s="45">
        <v>1</v>
      </c>
      <c r="I570" s="46" t="s">
        <v>177</v>
      </c>
      <c r="J570" s="25">
        <v>2017</v>
      </c>
      <c r="K570" s="46">
        <v>3628.31</v>
      </c>
      <c r="L570" s="38">
        <f t="shared" ca="1" si="26"/>
        <v>110966.93440002459</v>
      </c>
      <c r="M570" s="38">
        <f t="shared" ca="1" si="27"/>
        <v>110597.12300002133</v>
      </c>
      <c r="N570" s="39">
        <f t="shared" ca="1" si="28"/>
        <v>79.076942945043555</v>
      </c>
      <c r="P570" s="46">
        <v>3641</v>
      </c>
      <c r="Q570" s="46">
        <v>118696.24999992699</v>
      </c>
    </row>
    <row r="571" spans="8:17" x14ac:dyDescent="0.3">
      <c r="H571" s="45">
        <v>1</v>
      </c>
      <c r="I571" s="46" t="s">
        <v>178</v>
      </c>
      <c r="J571" s="25">
        <v>2017</v>
      </c>
      <c r="K571" s="46">
        <v>3627.09</v>
      </c>
      <c r="L571" s="38">
        <f t="shared" ca="1" si="26"/>
        <v>110227.31160001806</v>
      </c>
      <c r="M571" s="38">
        <f t="shared" ca="1" si="27"/>
        <v>109681.68560004991</v>
      </c>
      <c r="N571" s="39">
        <f t="shared" ca="1" si="28"/>
        <v>58.314096177380748</v>
      </c>
      <c r="P571" s="46">
        <v>3641.5</v>
      </c>
      <c r="Q571" s="46">
        <v>119017.37000008499</v>
      </c>
    </row>
    <row r="572" spans="8:17" x14ac:dyDescent="0.3">
      <c r="H572" s="45">
        <v>1</v>
      </c>
      <c r="I572" s="46" t="s">
        <v>179</v>
      </c>
      <c r="J572" s="25">
        <v>2017</v>
      </c>
      <c r="K572" s="46">
        <v>3625.29</v>
      </c>
      <c r="L572" s="38">
        <f t="shared" ca="1" si="26"/>
        <v>109136.05960008176</v>
      </c>
      <c r="M572" s="38">
        <f t="shared" ca="1" si="27"/>
        <v>108396.43530005869</v>
      </c>
      <c r="N572" s="39">
        <f t="shared" ca="1" si="28"/>
        <v>53.294914022547964</v>
      </c>
      <c r="P572" s="46">
        <v>3642</v>
      </c>
      <c r="Q572" s="46">
        <v>119338.500000103</v>
      </c>
    </row>
    <row r="573" spans="8:17" x14ac:dyDescent="0.3">
      <c r="H573" s="45">
        <v>1</v>
      </c>
      <c r="I573" s="46" t="s">
        <v>180</v>
      </c>
      <c r="J573" s="25">
        <v>2017</v>
      </c>
      <c r="K573" s="46">
        <v>3622.85</v>
      </c>
      <c r="L573" s="38">
        <f t="shared" ca="1" si="26"/>
        <v>107656.81100003561</v>
      </c>
      <c r="M573" s="38">
        <f t="shared" ca="1" si="27"/>
        <v>106566.25249999331</v>
      </c>
      <c r="N573" s="39">
        <f t="shared" ca="1" si="28"/>
        <v>40.761591581262046</v>
      </c>
      <c r="P573" s="46">
        <v>3642.5</v>
      </c>
      <c r="Q573" s="46">
        <v>119659.62000001399</v>
      </c>
    </row>
    <row r="574" spans="8:17" x14ac:dyDescent="0.3">
      <c r="H574" s="45">
        <v>1</v>
      </c>
      <c r="I574" s="46" t="s">
        <v>170</v>
      </c>
      <c r="J574" s="25">
        <v>2018</v>
      </c>
      <c r="K574" s="46">
        <v>3619.14</v>
      </c>
      <c r="L574" s="38">
        <f t="shared" ca="1" si="26"/>
        <v>105475.69399995101</v>
      </c>
      <c r="M574" s="38">
        <f t="shared" ca="1" si="27"/>
        <v>104653.41799992777</v>
      </c>
      <c r="N574" s="39">
        <f t="shared" ca="1" si="28"/>
        <v>18.139925786660601</v>
      </c>
      <c r="P574" s="46">
        <v>3643</v>
      </c>
      <c r="Q574" s="46">
        <v>119980.750000032</v>
      </c>
    </row>
    <row r="575" spans="8:17" x14ac:dyDescent="0.3">
      <c r="H575" s="45">
        <v>1</v>
      </c>
      <c r="I575" s="46" t="s">
        <v>171</v>
      </c>
      <c r="J575" s="25">
        <v>2018</v>
      </c>
      <c r="K575" s="46">
        <v>3616.02</v>
      </c>
      <c r="L575" s="38">
        <f t="shared" ca="1" si="26"/>
        <v>103831.14199990453</v>
      </c>
      <c r="M575" s="38">
        <f t="shared" ca="1" si="27"/>
        <v>102832.28749994852</v>
      </c>
      <c r="N575" s="39">
        <f t="shared" ca="1" si="28"/>
        <v>18.167037458330753</v>
      </c>
      <c r="P575" s="46">
        <v>3643.5</v>
      </c>
      <c r="Q575" s="46">
        <v>120301.869999943</v>
      </c>
    </row>
    <row r="576" spans="8:17" x14ac:dyDescent="0.3">
      <c r="H576" s="45">
        <v>1</v>
      </c>
      <c r="I576" s="46" t="s">
        <v>172</v>
      </c>
      <c r="J576" s="25">
        <v>2018</v>
      </c>
      <c r="K576" s="46">
        <v>3612.23</v>
      </c>
      <c r="L576" s="38">
        <f t="shared" ca="1" si="26"/>
        <v>101833.43299999251</v>
      </c>
      <c r="M576" s="38">
        <f t="shared" ca="1" si="27"/>
        <v>101084.95100002224</v>
      </c>
      <c r="N576" s="39">
        <f t="shared" ca="1" si="28"/>
        <v>27.461411688349209</v>
      </c>
      <c r="P576" s="46">
        <v>3644</v>
      </c>
      <c r="Q576" s="46">
        <v>120622.999999961</v>
      </c>
    </row>
    <row r="577" spans="8:17" x14ac:dyDescent="0.3">
      <c r="H577" s="45">
        <v>1</v>
      </c>
      <c r="I577" s="46" t="s">
        <v>173</v>
      </c>
      <c r="J577" s="25">
        <v>2018</v>
      </c>
      <c r="K577" s="46">
        <v>3609.39</v>
      </c>
      <c r="L577" s="38">
        <f t="shared" ca="1" si="26"/>
        <v>100336.46900005196</v>
      </c>
      <c r="M577" s="38">
        <f t="shared" ca="1" si="27"/>
        <v>100903.10149998625</v>
      </c>
      <c r="N577" s="39">
        <f t="shared" ca="1" si="28"/>
        <v>37.838663062508367</v>
      </c>
      <c r="P577" s="46">
        <v>3644.5</v>
      </c>
      <c r="Q577" s="46">
        <v>120944.120000119</v>
      </c>
    </row>
    <row r="578" spans="8:17" x14ac:dyDescent="0.3">
      <c r="H578" s="45">
        <v>1</v>
      </c>
      <c r="I578" s="46" t="s">
        <v>164</v>
      </c>
      <c r="J578" s="25">
        <v>2018</v>
      </c>
      <c r="K578" s="46">
        <v>3611.54</v>
      </c>
      <c r="L578" s="38">
        <f t="shared" ca="1" si="26"/>
        <v>101469.73399992054</v>
      </c>
      <c r="M578" s="38">
        <f t="shared" ca="1" si="27"/>
        <v>101058.59599996847</v>
      </c>
      <c r="N578" s="39">
        <f t="shared" ca="1" si="28"/>
        <v>44.465782240001992</v>
      </c>
      <c r="P578" s="46">
        <v>3645</v>
      </c>
      <c r="Q578" s="46">
        <v>121265.24999989101</v>
      </c>
    </row>
    <row r="579" spans="8:17" x14ac:dyDescent="0.3">
      <c r="H579" s="45">
        <v>1</v>
      </c>
      <c r="I579" s="46" t="s">
        <v>174</v>
      </c>
      <c r="J579" s="25">
        <v>2018</v>
      </c>
      <c r="K579" s="46">
        <v>3609.98</v>
      </c>
      <c r="L579" s="38">
        <f t="shared" ca="1" si="26"/>
        <v>100647.4580000164</v>
      </c>
      <c r="M579" s="38">
        <f t="shared" ca="1" si="27"/>
        <v>99018.718999957899</v>
      </c>
      <c r="N579" s="39">
        <f t="shared" ca="1" si="28"/>
        <v>62.381792969995757</v>
      </c>
      <c r="P579" s="46">
        <v>3645.5</v>
      </c>
      <c r="Q579" s="46">
        <v>121586.37000004901</v>
      </c>
    </row>
    <row r="580" spans="8:17" x14ac:dyDescent="0.3">
      <c r="H580" s="45">
        <v>1</v>
      </c>
      <c r="I580" s="46" t="s">
        <v>175</v>
      </c>
      <c r="J580" s="25">
        <v>2018</v>
      </c>
      <c r="K580" s="46">
        <v>3603.8</v>
      </c>
      <c r="L580" s="38">
        <f t="shared" ca="1" si="26"/>
        <v>97389.979999899399</v>
      </c>
      <c r="M580" s="38">
        <f t="shared" ca="1" si="27"/>
        <v>95688.649999978719</v>
      </c>
      <c r="N580" s="39">
        <f t="shared" ca="1" si="28"/>
        <v>73.520779416676589</v>
      </c>
      <c r="P580" s="46">
        <v>3646</v>
      </c>
      <c r="Q580" s="46">
        <v>121907.500000067</v>
      </c>
    </row>
    <row r="581" spans="8:17" x14ac:dyDescent="0.3">
      <c r="H581" s="45">
        <v>1</v>
      </c>
      <c r="I581" s="46" t="s">
        <v>176</v>
      </c>
      <c r="J581" s="25">
        <v>2018</v>
      </c>
      <c r="K581" s="46">
        <v>3597.12</v>
      </c>
      <c r="L581" s="38">
        <f t="shared" ca="1" si="26"/>
        <v>93987.32000005804</v>
      </c>
      <c r="M581" s="38">
        <f t="shared" ca="1" si="27"/>
        <v>92811.200000031735</v>
      </c>
      <c r="N581" s="39">
        <f t="shared" ca="1" si="28"/>
        <v>71.000568000049711</v>
      </c>
      <c r="P581" s="46">
        <v>3646.5</v>
      </c>
      <c r="Q581" s="46">
        <v>122228.61999997799</v>
      </c>
    </row>
    <row r="582" spans="8:17" x14ac:dyDescent="0.3">
      <c r="H582" s="45">
        <v>1</v>
      </c>
      <c r="I582" s="46" t="s">
        <v>177</v>
      </c>
      <c r="J582" s="25">
        <v>2018</v>
      </c>
      <c r="K582" s="46">
        <v>3592.28</v>
      </c>
      <c r="L582" s="38">
        <f t="shared" ca="1" si="26"/>
        <v>91635.08000000543</v>
      </c>
      <c r="M582" s="38">
        <f t="shared" ca="1" si="27"/>
        <v>91192.819999978412</v>
      </c>
      <c r="N582" s="39">
        <f t="shared" ca="1" si="28"/>
        <v>65.202866300007912</v>
      </c>
      <c r="P582" s="46">
        <v>3647</v>
      </c>
      <c r="Q582" s="46">
        <v>122549.749999996</v>
      </c>
    </row>
    <row r="583" spans="8:17" x14ac:dyDescent="0.3">
      <c r="H583" s="45">
        <v>1</v>
      </c>
      <c r="I583" s="46" t="s">
        <v>178</v>
      </c>
      <c r="J583" s="25">
        <v>2018</v>
      </c>
      <c r="K583" s="46">
        <v>3590.46</v>
      </c>
      <c r="L583" s="38">
        <f t="shared" ca="1" si="26"/>
        <v>90750.559999951394</v>
      </c>
      <c r="M583" s="38">
        <f t="shared" ca="1" si="27"/>
        <v>89788.279999963008</v>
      </c>
      <c r="N583" s="39">
        <f t="shared" ca="1" si="28"/>
        <v>47.737435533330761</v>
      </c>
      <c r="P583" s="46">
        <v>3647.5</v>
      </c>
      <c r="Q583" s="46">
        <v>122870.86999990699</v>
      </c>
    </row>
    <row r="584" spans="8:17" x14ac:dyDescent="0.3">
      <c r="H584" s="45">
        <v>1</v>
      </c>
      <c r="I584" s="46" t="s">
        <v>179</v>
      </c>
      <c r="J584" s="25">
        <v>2018</v>
      </c>
      <c r="K584" s="46">
        <v>3586.5</v>
      </c>
      <c r="L584" s="38">
        <f t="shared" ca="1" si="26"/>
        <v>88825.999999974621</v>
      </c>
      <c r="M584" s="38">
        <f t="shared" ca="1" si="27"/>
        <v>87696.04999997234</v>
      </c>
      <c r="N584" s="39">
        <f t="shared" ca="1" si="28"/>
        <v>43.117224583335201</v>
      </c>
      <c r="P584" s="46">
        <v>3648</v>
      </c>
      <c r="Q584" s="46">
        <v>123191.999999926</v>
      </c>
    </row>
    <row r="585" spans="8:17" x14ac:dyDescent="0.3">
      <c r="H585" s="45">
        <v>1</v>
      </c>
      <c r="I585" s="46" t="s">
        <v>180</v>
      </c>
      <c r="J585" s="25">
        <v>2018</v>
      </c>
      <c r="K585" s="46">
        <v>3581.85</v>
      </c>
      <c r="L585" s="38">
        <f t="shared" ca="1" si="26"/>
        <v>86566.099999970058</v>
      </c>
      <c r="M585" s="38">
        <f t="shared" ca="1" si="27"/>
        <v>85230.280999978422</v>
      </c>
      <c r="N585" s="39">
        <f t="shared" ca="1" si="28"/>
        <v>32.600582482503427</v>
      </c>
      <c r="P585" s="46">
        <v>3648.5</v>
      </c>
      <c r="Q585" s="46">
        <v>123513.120000083</v>
      </c>
    </row>
    <row r="586" spans="8:17" x14ac:dyDescent="0.3">
      <c r="H586" s="45">
        <v>1</v>
      </c>
      <c r="I586" s="46" t="s">
        <v>170</v>
      </c>
      <c r="J586" s="25">
        <v>2019</v>
      </c>
      <c r="K586" s="46">
        <v>3576.34</v>
      </c>
      <c r="L586" s="38">
        <f t="shared" ca="1" si="26"/>
        <v>83894.461999986786</v>
      </c>
      <c r="M586" s="38"/>
      <c r="P586" s="46">
        <v>3649</v>
      </c>
      <c r="Q586" s="46">
        <v>123834.25000010199</v>
      </c>
    </row>
    <row r="587" spans="8:17" x14ac:dyDescent="0.3">
      <c r="P587" s="46">
        <v>3649.5</v>
      </c>
      <c r="Q587" s="46">
        <v>124155.370000013</v>
      </c>
    </row>
    <row r="588" spans="8:17" x14ac:dyDescent="0.3">
      <c r="P588" s="46">
        <v>3650</v>
      </c>
      <c r="Q588" s="46">
        <v>124476.500000031</v>
      </c>
    </row>
    <row r="589" spans="8:17" x14ac:dyDescent="0.3">
      <c r="P589" s="46">
        <v>3650.5</v>
      </c>
      <c r="Q589" s="46">
        <v>124797.61999994201</v>
      </c>
    </row>
    <row r="590" spans="8:17" x14ac:dyDescent="0.3">
      <c r="P590" s="46">
        <v>3651</v>
      </c>
      <c r="Q590" s="46">
        <v>125118.74999996</v>
      </c>
    </row>
    <row r="591" spans="8:17" x14ac:dyDescent="0.3">
      <c r="P591" s="46">
        <v>3651.5</v>
      </c>
      <c r="Q591" s="46">
        <v>125439.870000118</v>
      </c>
    </row>
    <row r="592" spans="8:17" x14ac:dyDescent="0.3">
      <c r="P592" s="46">
        <v>3652</v>
      </c>
      <c r="Q592" s="46">
        <v>125760.99999989</v>
      </c>
    </row>
    <row r="593" spans="16:17" x14ac:dyDescent="0.3">
      <c r="P593" s="46">
        <v>3652.5</v>
      </c>
      <c r="Q593" s="46">
        <v>126082.120000047</v>
      </c>
    </row>
    <row r="594" spans="16:17" x14ac:dyDescent="0.3">
      <c r="P594" s="46">
        <v>3653</v>
      </c>
      <c r="Q594" s="46">
        <v>126403.25000006599</v>
      </c>
    </row>
    <row r="595" spans="16:17" x14ac:dyDescent="0.3">
      <c r="P595" s="46">
        <v>3653.5</v>
      </c>
      <c r="Q595" s="46">
        <v>126724.369999977</v>
      </c>
    </row>
    <row r="596" spans="16:17" x14ac:dyDescent="0.3">
      <c r="P596" s="46">
        <v>3654</v>
      </c>
      <c r="Q596" s="46">
        <v>127045.49999999499</v>
      </c>
    </row>
    <row r="597" spans="16:17" x14ac:dyDescent="0.3">
      <c r="P597" s="46">
        <v>3654.5</v>
      </c>
      <c r="Q597" s="46">
        <v>127366.619999906</v>
      </c>
    </row>
    <row r="598" spans="16:17" x14ac:dyDescent="0.3">
      <c r="P598" s="46">
        <v>3655</v>
      </c>
      <c r="Q598" s="46">
        <v>127687.749999924</v>
      </c>
    </row>
    <row r="599" spans="16:17" x14ac:dyDescent="0.3">
      <c r="P599" s="46">
        <v>3655.5</v>
      </c>
      <c r="Q599" s="46">
        <v>128008.870000082</v>
      </c>
    </row>
    <row r="600" spans="16:17" x14ac:dyDescent="0.3">
      <c r="P600" s="46">
        <v>3656</v>
      </c>
      <c r="Q600" s="46">
        <v>128330.000000101</v>
      </c>
    </row>
    <row r="601" spans="16:17" x14ac:dyDescent="0.3">
      <c r="P601" s="46">
        <v>3656.5</v>
      </c>
      <c r="Q601" s="46">
        <v>128651.120000011</v>
      </c>
    </row>
    <row r="602" spans="16:17" x14ac:dyDescent="0.3">
      <c r="P602" s="46">
        <v>3657</v>
      </c>
      <c r="Q602" s="46">
        <v>128972.25000003001</v>
      </c>
    </row>
    <row r="603" spans="16:17" x14ac:dyDescent="0.3">
      <c r="P603" s="46">
        <v>3657.5</v>
      </c>
      <c r="Q603" s="46">
        <v>129293.369999941</v>
      </c>
    </row>
    <row r="604" spans="16:17" x14ac:dyDescent="0.3">
      <c r="P604" s="46">
        <v>3658</v>
      </c>
      <c r="Q604" s="46">
        <v>129614.49999995901</v>
      </c>
    </row>
    <row r="605" spans="16:17" x14ac:dyDescent="0.3">
      <c r="P605" s="46">
        <v>3658.5</v>
      </c>
      <c r="Q605" s="46">
        <v>129935.62000011699</v>
      </c>
    </row>
    <row r="606" spans="16:17" x14ac:dyDescent="0.3">
      <c r="P606" s="46">
        <v>3659</v>
      </c>
      <c r="Q606" s="46">
        <v>130256.74999988799</v>
      </c>
    </row>
    <row r="607" spans="16:17" x14ac:dyDescent="0.3">
      <c r="P607" s="46">
        <v>3659.5</v>
      </c>
      <c r="Q607" s="46">
        <v>130577.87000004599</v>
      </c>
    </row>
    <row r="608" spans="16:17" x14ac:dyDescent="0.3">
      <c r="P608" s="46">
        <v>3660</v>
      </c>
      <c r="Q608" s="46">
        <v>130899.000000065</v>
      </c>
    </row>
    <row r="609" spans="16:17" x14ac:dyDescent="0.3">
      <c r="P609" s="46">
        <v>3660.5</v>
      </c>
      <c r="Q609" s="46">
        <v>131267.70000007999</v>
      </c>
    </row>
    <row r="610" spans="16:17" x14ac:dyDescent="0.3">
      <c r="P610" s="46">
        <v>3661</v>
      </c>
      <c r="Q610" s="46">
        <v>131636.40000009499</v>
      </c>
    </row>
    <row r="611" spans="16:17" x14ac:dyDescent="0.3">
      <c r="P611" s="46">
        <v>3661.5</v>
      </c>
      <c r="Q611" s="46">
        <v>132005.10000010999</v>
      </c>
    </row>
    <row r="612" spans="16:17" x14ac:dyDescent="0.3">
      <c r="P612" s="46">
        <v>3662</v>
      </c>
      <c r="Q612" s="46">
        <v>132373.79999987801</v>
      </c>
    </row>
    <row r="613" spans="16:17" x14ac:dyDescent="0.3">
      <c r="P613" s="46">
        <v>3662.5</v>
      </c>
      <c r="Q613" s="46">
        <v>132742.49999989301</v>
      </c>
    </row>
    <row r="614" spans="16:17" x14ac:dyDescent="0.3">
      <c r="P614" s="46">
        <v>3663</v>
      </c>
      <c r="Q614" s="46">
        <v>133111.19999990801</v>
      </c>
    </row>
    <row r="615" spans="16:17" x14ac:dyDescent="0.3">
      <c r="P615" s="46">
        <v>3663.5</v>
      </c>
      <c r="Q615" s="46">
        <v>133479.89999992301</v>
      </c>
    </row>
    <row r="616" spans="16:17" x14ac:dyDescent="0.3">
      <c r="P616" s="46">
        <v>3664</v>
      </c>
      <c r="Q616" s="46">
        <v>133848.59999993799</v>
      </c>
    </row>
    <row r="617" spans="16:17" x14ac:dyDescent="0.3">
      <c r="P617" s="46">
        <v>3664.5</v>
      </c>
      <c r="Q617" s="46">
        <v>134217.29999995299</v>
      </c>
    </row>
    <row r="618" spans="16:17" x14ac:dyDescent="0.3">
      <c r="P618" s="46">
        <v>3665</v>
      </c>
      <c r="Q618" s="46">
        <v>134585.999999969</v>
      </c>
    </row>
    <row r="619" spans="16:17" x14ac:dyDescent="0.3">
      <c r="P619" s="46">
        <v>3665.5</v>
      </c>
      <c r="Q619" s="46">
        <v>134954.699999984</v>
      </c>
    </row>
    <row r="620" spans="16:17" x14ac:dyDescent="0.3">
      <c r="P620" s="46">
        <v>3666</v>
      </c>
      <c r="Q620" s="46">
        <v>135323.399999999</v>
      </c>
    </row>
    <row r="621" spans="16:17" x14ac:dyDescent="0.3">
      <c r="P621" s="46">
        <v>3666.5</v>
      </c>
      <c r="Q621" s="46">
        <v>135692.100000014</v>
      </c>
    </row>
    <row r="622" spans="16:17" x14ac:dyDescent="0.3">
      <c r="P622" s="46">
        <v>3667</v>
      </c>
      <c r="Q622" s="46">
        <v>136060.800000029</v>
      </c>
    </row>
    <row r="623" spans="16:17" x14ac:dyDescent="0.3">
      <c r="P623" s="46">
        <v>3667.5</v>
      </c>
      <c r="Q623" s="46">
        <v>136429.500000044</v>
      </c>
    </row>
    <row r="624" spans="16:17" x14ac:dyDescent="0.3">
      <c r="P624" s="46">
        <v>3668</v>
      </c>
      <c r="Q624" s="46">
        <v>136798.20000005901</v>
      </c>
    </row>
    <row r="625" spans="16:17" x14ac:dyDescent="0.3">
      <c r="P625" s="46">
        <v>3668.5</v>
      </c>
      <c r="Q625" s="46">
        <v>137166.90000007401</v>
      </c>
    </row>
    <row r="626" spans="16:17" x14ac:dyDescent="0.3">
      <c r="P626" s="46">
        <v>3669</v>
      </c>
      <c r="Q626" s="46">
        <v>137535.60000008901</v>
      </c>
    </row>
    <row r="627" spans="16:17" x14ac:dyDescent="0.3">
      <c r="P627" s="46">
        <v>3669.5</v>
      </c>
      <c r="Q627" s="46">
        <v>137904.30000010499</v>
      </c>
    </row>
    <row r="628" spans="16:17" x14ac:dyDescent="0.3">
      <c r="P628" s="46">
        <v>3670</v>
      </c>
      <c r="Q628" s="46">
        <v>138273.00000012</v>
      </c>
    </row>
    <row r="629" spans="16:17" x14ac:dyDescent="0.3">
      <c r="P629" s="46">
        <v>3670.5</v>
      </c>
      <c r="Q629" s="46">
        <v>138641.69999988799</v>
      </c>
    </row>
    <row r="630" spans="16:17" x14ac:dyDescent="0.3">
      <c r="P630" s="46">
        <v>3671</v>
      </c>
      <c r="Q630" s="46">
        <v>139010.39999990299</v>
      </c>
    </row>
    <row r="631" spans="16:17" x14ac:dyDescent="0.3">
      <c r="P631" s="46">
        <v>3671.5</v>
      </c>
      <c r="Q631" s="46">
        <v>139379.09999991799</v>
      </c>
    </row>
    <row r="632" spans="16:17" x14ac:dyDescent="0.3">
      <c r="P632" s="46">
        <v>3672</v>
      </c>
      <c r="Q632" s="46">
        <v>139747.79999993299</v>
      </c>
    </row>
    <row r="633" spans="16:17" x14ac:dyDescent="0.3">
      <c r="P633" s="46">
        <v>3672.5</v>
      </c>
      <c r="Q633" s="46">
        <v>140116.49999994799</v>
      </c>
    </row>
    <row r="634" spans="16:17" x14ac:dyDescent="0.3">
      <c r="P634" s="46">
        <v>3673</v>
      </c>
      <c r="Q634" s="46">
        <v>140485.19999996299</v>
      </c>
    </row>
    <row r="635" spans="16:17" x14ac:dyDescent="0.3">
      <c r="P635" s="46">
        <v>3673.5</v>
      </c>
      <c r="Q635" s="46">
        <v>140853.89999997799</v>
      </c>
    </row>
    <row r="636" spans="16:17" x14ac:dyDescent="0.3">
      <c r="P636" s="46">
        <v>3674</v>
      </c>
      <c r="Q636" s="46">
        <v>141222.59999999299</v>
      </c>
    </row>
    <row r="637" spans="16:17" x14ac:dyDescent="0.3">
      <c r="P637" s="46">
        <v>3674.5</v>
      </c>
      <c r="Q637" s="46">
        <v>141591.30000000799</v>
      </c>
    </row>
    <row r="638" spans="16:17" x14ac:dyDescent="0.3">
      <c r="P638" s="46">
        <v>3675</v>
      </c>
      <c r="Q638" s="46">
        <v>141960.00000002401</v>
      </c>
    </row>
    <row r="639" spans="16:17" x14ac:dyDescent="0.3">
      <c r="P639" s="46">
        <v>3675.5</v>
      </c>
      <c r="Q639" s="46">
        <v>142328.70000003901</v>
      </c>
    </row>
    <row r="640" spans="16:17" x14ac:dyDescent="0.3">
      <c r="P640" s="46">
        <v>3676</v>
      </c>
      <c r="Q640" s="46">
        <v>142697.40000005401</v>
      </c>
    </row>
    <row r="641" spans="16:17" x14ac:dyDescent="0.3">
      <c r="P641" s="46">
        <v>3676.5</v>
      </c>
      <c r="Q641" s="46">
        <v>143066.10000006901</v>
      </c>
    </row>
    <row r="642" spans="16:17" x14ac:dyDescent="0.3">
      <c r="P642" s="46">
        <v>3677</v>
      </c>
      <c r="Q642" s="46">
        <v>143434.80000008401</v>
      </c>
    </row>
    <row r="643" spans="16:17" x14ac:dyDescent="0.3">
      <c r="P643" s="46">
        <v>3677.5</v>
      </c>
      <c r="Q643" s="46">
        <v>143803.50000009901</v>
      </c>
    </row>
    <row r="644" spans="16:17" x14ac:dyDescent="0.3">
      <c r="P644" s="46">
        <v>3678</v>
      </c>
      <c r="Q644" s="46">
        <v>144172.20000011401</v>
      </c>
    </row>
    <row r="645" spans="16:17" x14ac:dyDescent="0.3">
      <c r="P645" s="46">
        <v>3678.5</v>
      </c>
      <c r="Q645" s="46">
        <v>144540.89999988201</v>
      </c>
    </row>
    <row r="646" spans="16:17" x14ac:dyDescent="0.3">
      <c r="P646" s="46">
        <v>3679</v>
      </c>
      <c r="Q646" s="46">
        <v>144909.59999989701</v>
      </c>
    </row>
    <row r="647" spans="16:17" x14ac:dyDescent="0.3">
      <c r="P647" s="46">
        <v>3679.5</v>
      </c>
      <c r="Q647" s="46">
        <v>145278.29999991201</v>
      </c>
    </row>
    <row r="648" spans="16:17" x14ac:dyDescent="0.3">
      <c r="P648" s="46">
        <v>3680</v>
      </c>
      <c r="Q648" s="46">
        <v>145646.99999992701</v>
      </c>
    </row>
    <row r="649" spans="16:17" x14ac:dyDescent="0.3">
      <c r="P649" s="46">
        <v>3680.5</v>
      </c>
      <c r="Q649" s="46">
        <v>146025.42000008401</v>
      </c>
    </row>
    <row r="650" spans="16:17" x14ac:dyDescent="0.3">
      <c r="P650" s="46">
        <v>3681</v>
      </c>
      <c r="Q650" s="46">
        <v>146403.85000010199</v>
      </c>
    </row>
    <row r="651" spans="16:17" x14ac:dyDescent="0.3">
      <c r="P651" s="46">
        <v>3681.5</v>
      </c>
      <c r="Q651" s="46">
        <v>146782.27000001201</v>
      </c>
    </row>
    <row r="652" spans="16:17" x14ac:dyDescent="0.3">
      <c r="P652" s="46">
        <v>3682</v>
      </c>
      <c r="Q652" s="46">
        <v>147160.70000002999</v>
      </c>
    </row>
    <row r="653" spans="16:17" x14ac:dyDescent="0.3">
      <c r="P653" s="46">
        <v>3682.5</v>
      </c>
      <c r="Q653" s="46">
        <v>147539.11999993899</v>
      </c>
    </row>
    <row r="654" spans="16:17" x14ac:dyDescent="0.3">
      <c r="P654" s="46">
        <v>3683</v>
      </c>
      <c r="Q654" s="46">
        <v>147917.549999957</v>
      </c>
    </row>
    <row r="655" spans="16:17" x14ac:dyDescent="0.3">
      <c r="P655" s="46">
        <v>3683.5</v>
      </c>
      <c r="Q655" s="46">
        <v>148295.970000114</v>
      </c>
    </row>
    <row r="656" spans="16:17" x14ac:dyDescent="0.3">
      <c r="P656" s="46">
        <v>3684</v>
      </c>
      <c r="Q656" s="46">
        <v>148674.39999988399</v>
      </c>
    </row>
    <row r="657" spans="16:17" x14ac:dyDescent="0.3">
      <c r="P657" s="46">
        <v>3684.5</v>
      </c>
      <c r="Q657" s="46">
        <v>149052.820000042</v>
      </c>
    </row>
    <row r="658" spans="16:17" x14ac:dyDescent="0.3">
      <c r="P658" s="46">
        <v>3685</v>
      </c>
      <c r="Q658" s="46">
        <v>149431.25000005899</v>
      </c>
    </row>
    <row r="659" spans="16:17" x14ac:dyDescent="0.3">
      <c r="P659" s="46">
        <v>3685.5</v>
      </c>
      <c r="Q659" s="46">
        <v>149809.66999996899</v>
      </c>
    </row>
    <row r="660" spans="16:17" x14ac:dyDescent="0.3">
      <c r="P660" s="46">
        <v>3686</v>
      </c>
      <c r="Q660" s="46">
        <v>150188.099999987</v>
      </c>
    </row>
    <row r="661" spans="16:17" x14ac:dyDescent="0.3">
      <c r="P661" s="46">
        <v>3686.5</v>
      </c>
      <c r="Q661" s="46">
        <v>150566.519999896</v>
      </c>
    </row>
    <row r="662" spans="16:17" x14ac:dyDescent="0.3">
      <c r="P662" s="46">
        <v>3687</v>
      </c>
      <c r="Q662" s="46">
        <v>150944.94999991401</v>
      </c>
    </row>
    <row r="663" spans="16:17" x14ac:dyDescent="0.3">
      <c r="P663" s="46">
        <v>3687.5</v>
      </c>
      <c r="Q663" s="46">
        <v>151323.37000007101</v>
      </c>
    </row>
    <row r="664" spans="16:17" x14ac:dyDescent="0.3">
      <c r="P664" s="46">
        <v>3688</v>
      </c>
      <c r="Q664" s="46">
        <v>151701.80000008899</v>
      </c>
    </row>
    <row r="665" spans="16:17" x14ac:dyDescent="0.3">
      <c r="P665" s="46">
        <v>3688.5</v>
      </c>
      <c r="Q665" s="46">
        <v>152080.21999999901</v>
      </c>
    </row>
    <row r="666" spans="16:17" x14ac:dyDescent="0.3">
      <c r="P666" s="46">
        <v>3689</v>
      </c>
      <c r="Q666" s="46">
        <v>152458.650000016</v>
      </c>
    </row>
    <row r="667" spans="16:17" x14ac:dyDescent="0.3">
      <c r="P667" s="46">
        <v>3689.5</v>
      </c>
      <c r="Q667" s="46">
        <v>152837.069999926</v>
      </c>
    </row>
    <row r="668" spans="16:17" x14ac:dyDescent="0.3">
      <c r="P668" s="46">
        <v>3690</v>
      </c>
      <c r="Q668" s="46">
        <v>153215.499999944</v>
      </c>
    </row>
    <row r="669" spans="16:17" x14ac:dyDescent="0.3">
      <c r="P669" s="46">
        <v>3690.5</v>
      </c>
      <c r="Q669" s="46">
        <v>153593.920000101</v>
      </c>
    </row>
    <row r="670" spans="16:17" x14ac:dyDescent="0.3">
      <c r="P670" s="46">
        <v>3691</v>
      </c>
      <c r="Q670" s="46">
        <v>153972.35000011799</v>
      </c>
    </row>
    <row r="671" spans="16:17" x14ac:dyDescent="0.3">
      <c r="P671" s="46">
        <v>3691.5</v>
      </c>
      <c r="Q671" s="46">
        <v>154350.77000002799</v>
      </c>
    </row>
    <row r="672" spans="16:17" x14ac:dyDescent="0.3">
      <c r="P672" s="46">
        <v>3692</v>
      </c>
      <c r="Q672" s="46">
        <v>154729.200000046</v>
      </c>
    </row>
    <row r="673" spans="16:17" x14ac:dyDescent="0.3">
      <c r="P673" s="46">
        <v>3692.5</v>
      </c>
      <c r="Q673" s="46">
        <v>155107.61999995599</v>
      </c>
    </row>
    <row r="674" spans="16:17" x14ac:dyDescent="0.3">
      <c r="P674" s="46">
        <v>3693</v>
      </c>
      <c r="Q674" s="46">
        <v>155486.04999997301</v>
      </c>
    </row>
    <row r="675" spans="16:17" x14ac:dyDescent="0.3">
      <c r="P675" s="46">
        <v>3693.5</v>
      </c>
      <c r="Q675" s="46">
        <v>155864.469999883</v>
      </c>
    </row>
    <row r="676" spans="16:17" x14ac:dyDescent="0.3">
      <c r="P676" s="46">
        <v>3694</v>
      </c>
      <c r="Q676" s="46">
        <v>156242.89999990101</v>
      </c>
    </row>
    <row r="677" spans="16:17" x14ac:dyDescent="0.3">
      <c r="P677" s="46">
        <v>3694.5</v>
      </c>
      <c r="Q677" s="46">
        <v>156621.32000005801</v>
      </c>
    </row>
    <row r="678" spans="16:17" x14ac:dyDescent="0.3">
      <c r="P678" s="46">
        <v>3695</v>
      </c>
      <c r="Q678" s="46">
        <v>156999.750000075</v>
      </c>
    </row>
    <row r="679" spans="16:17" x14ac:dyDescent="0.3">
      <c r="P679" s="46">
        <v>3695.5</v>
      </c>
      <c r="Q679" s="46">
        <v>157378.169999985</v>
      </c>
    </row>
    <row r="680" spans="16:17" x14ac:dyDescent="0.3">
      <c r="P680" s="46">
        <v>3696</v>
      </c>
      <c r="Q680" s="46">
        <v>157756.600000003</v>
      </c>
    </row>
    <row r="681" spans="16:17" x14ac:dyDescent="0.3">
      <c r="P681" s="46">
        <v>3696.5</v>
      </c>
      <c r="Q681" s="46">
        <v>158135.019999913</v>
      </c>
    </row>
    <row r="682" spans="16:17" x14ac:dyDescent="0.3">
      <c r="P682" s="46">
        <v>3697</v>
      </c>
      <c r="Q682" s="46">
        <v>158513.44999992999</v>
      </c>
    </row>
    <row r="683" spans="16:17" x14ac:dyDescent="0.3">
      <c r="P683" s="46">
        <v>3697.5</v>
      </c>
      <c r="Q683" s="46">
        <v>158891.87000008699</v>
      </c>
    </row>
    <row r="684" spans="16:17" x14ac:dyDescent="0.3">
      <c r="P684" s="46">
        <v>3698</v>
      </c>
      <c r="Q684" s="46">
        <v>159270.30000010499</v>
      </c>
    </row>
    <row r="685" spans="16:17" x14ac:dyDescent="0.3">
      <c r="P685" s="46">
        <v>3698.5</v>
      </c>
      <c r="Q685" s="46">
        <v>159648.72000001499</v>
      </c>
    </row>
    <row r="686" spans="16:17" x14ac:dyDescent="0.3">
      <c r="P686" s="46">
        <v>3699</v>
      </c>
      <c r="Q686" s="46">
        <v>160027.15000003201</v>
      </c>
    </row>
    <row r="687" spans="16:17" x14ac:dyDescent="0.3">
      <c r="P687" s="46">
        <v>3699.5</v>
      </c>
      <c r="Q687" s="46">
        <v>160405.569999942</v>
      </c>
    </row>
    <row r="688" spans="16:17" x14ac:dyDescent="0.3">
      <c r="P688" s="46">
        <v>3700</v>
      </c>
      <c r="Q688" s="46">
        <v>160783.99999996001</v>
      </c>
    </row>
    <row r="689" spans="16:17" x14ac:dyDescent="0.3">
      <c r="P689" s="46">
        <v>3700.5</v>
      </c>
      <c r="Q689" s="46">
        <v>161191.12000003699</v>
      </c>
    </row>
    <row r="690" spans="16:17" x14ac:dyDescent="0.3">
      <c r="P690" s="46">
        <v>3701</v>
      </c>
      <c r="Q690" s="46">
        <v>161598.249999975</v>
      </c>
    </row>
    <row r="691" spans="16:17" x14ac:dyDescent="0.3">
      <c r="P691" s="46">
        <v>3701.5</v>
      </c>
      <c r="Q691" s="46">
        <v>162005.370000052</v>
      </c>
    </row>
    <row r="692" spans="16:17" x14ac:dyDescent="0.3">
      <c r="P692" s="46">
        <v>3702</v>
      </c>
      <c r="Q692" s="46">
        <v>162412.49999998999</v>
      </c>
    </row>
    <row r="693" spans="16:17" x14ac:dyDescent="0.3">
      <c r="P693" s="46">
        <v>3702.5</v>
      </c>
      <c r="Q693" s="46">
        <v>162819.62000006699</v>
      </c>
    </row>
    <row r="694" spans="16:17" x14ac:dyDescent="0.3">
      <c r="P694" s="46">
        <v>3703</v>
      </c>
      <c r="Q694" s="46">
        <v>163226.75000000501</v>
      </c>
    </row>
    <row r="695" spans="16:17" x14ac:dyDescent="0.3">
      <c r="P695" s="46">
        <v>3703.5</v>
      </c>
      <c r="Q695" s="46">
        <v>163633.87000008201</v>
      </c>
    </row>
    <row r="696" spans="16:17" x14ac:dyDescent="0.3">
      <c r="P696" s="46">
        <v>3704</v>
      </c>
      <c r="Q696" s="46">
        <v>164041.00000001999</v>
      </c>
    </row>
    <row r="697" spans="16:17" x14ac:dyDescent="0.3">
      <c r="P697" s="46">
        <v>3704.5</v>
      </c>
      <c r="Q697" s="46">
        <v>164448.120000097</v>
      </c>
    </row>
    <row r="698" spans="16:17" x14ac:dyDescent="0.3">
      <c r="P698" s="46">
        <v>3705</v>
      </c>
      <c r="Q698" s="46">
        <v>164855.25000003501</v>
      </c>
    </row>
    <row r="699" spans="16:17" x14ac:dyDescent="0.3">
      <c r="P699" s="46">
        <v>3705.5</v>
      </c>
      <c r="Q699" s="46">
        <v>165262.37000011199</v>
      </c>
    </row>
    <row r="700" spans="16:17" x14ac:dyDescent="0.3">
      <c r="P700" s="46">
        <v>3706</v>
      </c>
      <c r="Q700" s="46">
        <v>165669.50000005</v>
      </c>
    </row>
    <row r="701" spans="16:17" x14ac:dyDescent="0.3">
      <c r="P701" s="46">
        <v>3706.5</v>
      </c>
      <c r="Q701" s="46">
        <v>166076.61999988</v>
      </c>
    </row>
    <row r="702" spans="16:17" x14ac:dyDescent="0.3">
      <c r="P702" s="46">
        <v>3707</v>
      </c>
      <c r="Q702" s="46">
        <v>166483.75000006499</v>
      </c>
    </row>
    <row r="703" spans="16:17" x14ac:dyDescent="0.3">
      <c r="P703" s="46">
        <v>3707.5</v>
      </c>
      <c r="Q703" s="46">
        <v>166890.86999989499</v>
      </c>
    </row>
    <row r="704" spans="16:17" x14ac:dyDescent="0.3">
      <c r="P704" s="46">
        <v>3708</v>
      </c>
      <c r="Q704" s="46">
        <v>167298.00000008001</v>
      </c>
    </row>
    <row r="705" spans="16:17" x14ac:dyDescent="0.3">
      <c r="P705" s="46">
        <v>3708.5</v>
      </c>
      <c r="Q705" s="46">
        <v>167705.11999991001</v>
      </c>
    </row>
    <row r="706" spans="16:17" x14ac:dyDescent="0.3">
      <c r="P706" s="46">
        <v>3709</v>
      </c>
      <c r="Q706" s="46">
        <v>168112.25000009499</v>
      </c>
    </row>
    <row r="707" spans="16:17" x14ac:dyDescent="0.3">
      <c r="P707" s="46">
        <v>3709.5</v>
      </c>
      <c r="Q707" s="46">
        <v>168519.36999992499</v>
      </c>
    </row>
    <row r="708" spans="16:17" x14ac:dyDescent="0.3">
      <c r="P708" s="46">
        <v>3710</v>
      </c>
      <c r="Q708" s="46">
        <v>168926.50000011001</v>
      </c>
    </row>
    <row r="709" spans="16:17" x14ac:dyDescent="0.3">
      <c r="P709" s="46">
        <v>3710.5</v>
      </c>
      <c r="Q709" s="46">
        <v>169333.61999994001</v>
      </c>
    </row>
    <row r="710" spans="16:17" x14ac:dyDescent="0.3">
      <c r="P710" s="46">
        <v>3711</v>
      </c>
      <c r="Q710" s="46">
        <v>169740.749999878</v>
      </c>
    </row>
    <row r="711" spans="16:17" x14ac:dyDescent="0.3">
      <c r="P711" s="46">
        <v>3711.5</v>
      </c>
      <c r="Q711" s="46">
        <v>170147.869999955</v>
      </c>
    </row>
    <row r="712" spans="16:17" x14ac:dyDescent="0.3">
      <c r="P712" s="46">
        <v>3800</v>
      </c>
      <c r="Q712" s="46">
        <v>250000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9B9F2-BEAF-416A-965C-899799C08775}">
  <dimension ref="A1:W712"/>
  <sheetViews>
    <sheetView workbookViewId="0">
      <selection activeCell="K6" sqref="K6"/>
    </sheetView>
  </sheetViews>
  <sheetFormatPr defaultRowHeight="14.4" x14ac:dyDescent="0.3"/>
  <cols>
    <col min="1" max="1" width="11.21875" style="25" bestFit="1" customWidth="1"/>
    <col min="2" max="5" width="13.109375" style="52" bestFit="1" customWidth="1"/>
    <col min="6" max="6" width="13.109375" bestFit="1" customWidth="1"/>
    <col min="9" max="9" width="6.44140625" style="52" bestFit="1" customWidth="1"/>
    <col min="10" max="10" width="10.77734375" style="25" bestFit="1" customWidth="1"/>
    <col min="11" max="11" width="22.33203125" style="52" bestFit="1" customWidth="1"/>
    <col min="12" max="12" width="10.44140625" style="52" bestFit="1" customWidth="1"/>
    <col min="13" max="13" width="12.44140625" style="52" bestFit="1" customWidth="1"/>
    <col min="14" max="14" width="15.5546875" bestFit="1" customWidth="1"/>
    <col min="16" max="16" width="14.88671875" customWidth="1"/>
    <col min="17" max="17" width="13" customWidth="1"/>
    <col min="22" max="22" width="14" style="52" bestFit="1" customWidth="1"/>
    <col min="23" max="23" width="13.6640625" style="52" bestFit="1" customWidth="1"/>
  </cols>
  <sheetData>
    <row r="1" spans="1:19" x14ac:dyDescent="0.3">
      <c r="A1" s="42" t="s">
        <v>64</v>
      </c>
      <c r="B1" s="37"/>
      <c r="C1" s="37"/>
      <c r="D1" s="37"/>
      <c r="E1" s="37"/>
    </row>
    <row r="2" spans="1:19" x14ac:dyDescent="0.3">
      <c r="A2" s="42" t="s">
        <v>187</v>
      </c>
      <c r="B2" s="37"/>
      <c r="C2" s="37"/>
      <c r="D2" s="37"/>
      <c r="E2" s="37"/>
    </row>
    <row r="3" spans="1:19" x14ac:dyDescent="0.3">
      <c r="A3" s="42" t="s">
        <v>188</v>
      </c>
      <c r="B3" s="37"/>
      <c r="C3" s="37"/>
      <c r="D3" s="37"/>
      <c r="E3" s="37"/>
    </row>
    <row r="4" spans="1:19" x14ac:dyDescent="0.3">
      <c r="A4" s="42" t="s">
        <v>203</v>
      </c>
      <c r="B4" s="37"/>
      <c r="C4" s="37"/>
      <c r="D4" s="37"/>
      <c r="E4" s="37"/>
    </row>
    <row r="5" spans="1:19" x14ac:dyDescent="0.3">
      <c r="A5" s="42" t="s">
        <v>189</v>
      </c>
      <c r="B5" s="37"/>
      <c r="C5" s="37"/>
      <c r="D5" s="37"/>
      <c r="E5" s="37"/>
    </row>
    <row r="6" spans="1:19" x14ac:dyDescent="0.3">
      <c r="B6" s="37"/>
      <c r="C6" s="37"/>
      <c r="D6" s="37"/>
      <c r="E6" s="37"/>
      <c r="J6" s="42"/>
    </row>
    <row r="7" spans="1:19" x14ac:dyDescent="0.3">
      <c r="A7" s="40" t="s">
        <v>95</v>
      </c>
      <c r="B7" s="52" t="s">
        <v>159</v>
      </c>
      <c r="C7" s="52" t="s">
        <v>160</v>
      </c>
      <c r="D7" s="52" t="s">
        <v>161</v>
      </c>
      <c r="E7" s="52" t="s">
        <v>162</v>
      </c>
      <c r="F7" s="52" t="s">
        <v>183</v>
      </c>
      <c r="K7" s="4"/>
      <c r="P7" s="5"/>
    </row>
    <row r="8" spans="1:19" x14ac:dyDescent="0.3">
      <c r="A8" s="25" t="s">
        <v>54</v>
      </c>
      <c r="B8" s="52" t="s">
        <v>182</v>
      </c>
      <c r="C8" s="52" t="s">
        <v>182</v>
      </c>
      <c r="D8" s="52" t="s">
        <v>182</v>
      </c>
      <c r="E8" s="52" t="s">
        <v>182</v>
      </c>
      <c r="F8" s="52" t="s">
        <v>182</v>
      </c>
      <c r="H8" s="52" t="s">
        <v>196</v>
      </c>
      <c r="I8" s="52" t="s">
        <v>181</v>
      </c>
      <c r="J8" s="25" t="s">
        <v>54</v>
      </c>
      <c r="K8" s="52" t="s">
        <v>167</v>
      </c>
      <c r="L8" s="52" t="s">
        <v>168</v>
      </c>
      <c r="M8" s="52" t="s">
        <v>195</v>
      </c>
      <c r="N8" t="s">
        <v>169</v>
      </c>
      <c r="P8" s="52"/>
      <c r="Q8" s="4"/>
    </row>
    <row r="9" spans="1:19" x14ac:dyDescent="0.3">
      <c r="A9" s="25">
        <v>1970</v>
      </c>
      <c r="Q9" t="s">
        <v>241</v>
      </c>
    </row>
    <row r="10" spans="1:19" x14ac:dyDescent="0.3">
      <c r="A10" s="40">
        <v>1971</v>
      </c>
      <c r="B10" s="52">
        <v>68.5</v>
      </c>
      <c r="C10" s="52">
        <v>7.3</v>
      </c>
      <c r="D10" s="52">
        <v>0.8</v>
      </c>
      <c r="E10" s="39">
        <f ca="1">SUMIFS($N$10:$N$585,$J$10:$J$585,A10)</f>
        <v>404.09279587998481</v>
      </c>
      <c r="F10" s="39">
        <f ca="1">SUM(B10:E10)</f>
        <v>480.69279587998483</v>
      </c>
      <c r="H10" s="45">
        <v>1</v>
      </c>
      <c r="I10" s="52" t="s">
        <v>170</v>
      </c>
      <c r="J10" s="25">
        <v>1971</v>
      </c>
      <c r="K10" s="52">
        <v>3600.79</v>
      </c>
      <c r="L10" s="38">
        <f t="shared" ref="L10:L73" ca="1" si="0">FORECAST(K10,OFFSET($Q$28:$Q$712,MATCH(K10,$P$28:$P$712,1)-1,0,2), OFFSET($P$28:$P$712,MATCH(K10,$P$28:$P$712,1)-1,0,2))</f>
        <v>95803.409000082873</v>
      </c>
      <c r="M10" s="38">
        <f ca="1">(L10+L11)/2</f>
        <v>96296.247500025784</v>
      </c>
      <c r="N10" s="39">
        <f ca="1">VLOOKUP(I10,$P$10:$Q$21,2,FALSE)*M10/1000</f>
        <v>19.066657005005105</v>
      </c>
      <c r="P10" s="52" t="s">
        <v>170</v>
      </c>
      <c r="Q10" s="52">
        <v>0.19800000000000001</v>
      </c>
      <c r="S10" s="52"/>
    </row>
    <row r="11" spans="1:19" x14ac:dyDescent="0.3">
      <c r="A11" s="25">
        <v>1972</v>
      </c>
      <c r="B11" s="52">
        <v>79.099999999999994</v>
      </c>
      <c r="C11" s="52">
        <v>7.2</v>
      </c>
      <c r="D11" s="52">
        <v>0.8</v>
      </c>
      <c r="E11" s="39">
        <f t="shared" ref="E11:E57" ca="1" si="1">SUMIFS($N$10:$N$585,$J$10:$J$585,A11)</f>
        <v>398.99524608397189</v>
      </c>
      <c r="F11" s="39">
        <f t="shared" ref="F11:F57" ca="1" si="2">SUM(B11:E11)</f>
        <v>486.09524608397192</v>
      </c>
      <c r="H11" s="45">
        <v>1</v>
      </c>
      <c r="I11" s="52" t="s">
        <v>171</v>
      </c>
      <c r="J11" s="25">
        <v>1971</v>
      </c>
      <c r="K11" s="52">
        <v>3602.66</v>
      </c>
      <c r="L11" s="38">
        <f t="shared" ca="1" si="0"/>
        <v>96789.085999968695</v>
      </c>
      <c r="M11" s="38">
        <f t="shared" ref="M11:M74" ca="1" si="3">(L11+L12)/2</f>
        <v>96841.795999962604</v>
      </c>
      <c r="N11" s="39">
        <f t="shared" ref="N11:N74" ca="1" si="4">VLOOKUP(I11,$P$10:$Q$21,2,FALSE)*M11/1000</f>
        <v>18.012574055993046</v>
      </c>
      <c r="P11" s="52" t="s">
        <v>171</v>
      </c>
      <c r="Q11" s="52">
        <v>0.186</v>
      </c>
      <c r="S11" s="52"/>
    </row>
    <row r="12" spans="1:19" x14ac:dyDescent="0.3">
      <c r="A12" s="25">
        <v>1973</v>
      </c>
      <c r="B12" s="52">
        <v>77.900000000000006</v>
      </c>
      <c r="C12" s="52">
        <v>8</v>
      </c>
      <c r="D12" s="52">
        <v>0.8</v>
      </c>
      <c r="E12" s="39">
        <f t="shared" ca="1" si="1"/>
        <v>453.64157195418539</v>
      </c>
      <c r="F12" s="39">
        <f t="shared" ca="1" si="2"/>
        <v>540.34157195418538</v>
      </c>
      <c r="H12" s="45">
        <v>1</v>
      </c>
      <c r="I12" s="52" t="s">
        <v>172</v>
      </c>
      <c r="J12" s="25">
        <v>1971</v>
      </c>
      <c r="K12" s="52">
        <v>3602.86</v>
      </c>
      <c r="L12" s="38">
        <f t="shared" ca="1" si="0"/>
        <v>96894.505999956513</v>
      </c>
      <c r="M12" s="38">
        <f t="shared" ca="1" si="3"/>
        <v>97094.803999933298</v>
      </c>
      <c r="N12" s="39">
        <f t="shared" ca="1" si="4"/>
        <v>22.62308933198446</v>
      </c>
      <c r="P12" s="52" t="s">
        <v>172</v>
      </c>
      <c r="Q12" s="52">
        <v>0.23300000000000001</v>
      </c>
      <c r="S12" s="52"/>
    </row>
    <row r="13" spans="1:19" x14ac:dyDescent="0.3">
      <c r="A13" s="25">
        <v>1974</v>
      </c>
      <c r="B13" s="52">
        <v>83.5</v>
      </c>
      <c r="C13" s="52">
        <v>7.6</v>
      </c>
      <c r="D13" s="52">
        <v>0.8</v>
      </c>
      <c r="E13" s="39">
        <f t="shared" ca="1" si="1"/>
        <v>505.36392769929626</v>
      </c>
      <c r="F13" s="39">
        <f t="shared" ca="1" si="2"/>
        <v>597.26392769929623</v>
      </c>
      <c r="H13" s="45">
        <v>1</v>
      </c>
      <c r="I13" s="52" t="s">
        <v>173</v>
      </c>
      <c r="J13" s="25">
        <v>1971</v>
      </c>
      <c r="K13" s="52">
        <v>3603.62</v>
      </c>
      <c r="L13" s="38">
        <f t="shared" ca="1" si="0"/>
        <v>97295.101999910083</v>
      </c>
      <c r="M13" s="38">
        <f t="shared" ca="1" si="3"/>
        <v>98641.842500001309</v>
      </c>
      <c r="N13" s="39">
        <f t="shared" ca="1" si="4"/>
        <v>26.140088262500345</v>
      </c>
      <c r="P13" s="52" t="s">
        <v>173</v>
      </c>
      <c r="Q13" s="52">
        <v>0.26500000000000001</v>
      </c>
      <c r="S13" s="52"/>
    </row>
    <row r="14" spans="1:19" x14ac:dyDescent="0.3">
      <c r="A14" s="25">
        <v>1975</v>
      </c>
      <c r="B14" s="52">
        <v>83.7</v>
      </c>
      <c r="C14" s="52">
        <v>7.4</v>
      </c>
      <c r="D14" s="52">
        <v>0.8</v>
      </c>
      <c r="E14" s="39">
        <f t="shared" ca="1" si="1"/>
        <v>530.96446074289406</v>
      </c>
      <c r="F14" s="39">
        <f t="shared" ca="1" si="2"/>
        <v>622.86446074289404</v>
      </c>
      <c r="H14" s="45">
        <v>1</v>
      </c>
      <c r="I14" s="52" t="s">
        <v>164</v>
      </c>
      <c r="J14" s="25">
        <v>1971</v>
      </c>
      <c r="K14" s="52">
        <v>3608.73</v>
      </c>
      <c r="L14" s="38">
        <f t="shared" ca="1" si="0"/>
        <v>99988.583000092534</v>
      </c>
      <c r="M14" s="38">
        <f t="shared" ca="1" si="3"/>
        <v>103198.25920000218</v>
      </c>
      <c r="N14" s="39">
        <f t="shared" ca="1" si="4"/>
        <v>37.048175052800786</v>
      </c>
      <c r="P14" s="52" t="s">
        <v>164</v>
      </c>
      <c r="Q14" s="52">
        <v>0.35899999999999999</v>
      </c>
      <c r="S14" s="52"/>
    </row>
    <row r="15" spans="1:19" x14ac:dyDescent="0.3">
      <c r="A15" s="25">
        <v>1976</v>
      </c>
      <c r="B15" s="52">
        <v>83.6</v>
      </c>
      <c r="C15" s="52">
        <v>8</v>
      </c>
      <c r="D15" s="52">
        <v>0.8</v>
      </c>
      <c r="E15" s="39">
        <f t="shared" ca="1" si="1"/>
        <v>531.83131233086362</v>
      </c>
      <c r="F15" s="39">
        <f t="shared" ca="1" si="2"/>
        <v>624.2313123308636</v>
      </c>
      <c r="H15" s="45">
        <v>1</v>
      </c>
      <c r="I15" s="52" t="s">
        <v>174</v>
      </c>
      <c r="J15" s="25">
        <v>1971</v>
      </c>
      <c r="K15" s="52">
        <v>3620.79</v>
      </c>
      <c r="L15" s="38">
        <f t="shared" ca="1" si="0"/>
        <v>106407.93539991183</v>
      </c>
      <c r="M15" s="38">
        <f t="shared" ca="1" si="3"/>
        <v>106410.96669991128</v>
      </c>
      <c r="N15" s="39">
        <f t="shared" ca="1" si="4"/>
        <v>43.734907313663534</v>
      </c>
      <c r="P15" s="52" t="s">
        <v>174</v>
      </c>
      <c r="Q15" s="52">
        <v>0.41099999999999998</v>
      </c>
      <c r="S15" s="52"/>
    </row>
    <row r="16" spans="1:19" x14ac:dyDescent="0.3">
      <c r="A16" s="25">
        <v>1977</v>
      </c>
      <c r="B16" s="52">
        <v>62.9</v>
      </c>
      <c r="C16" s="52">
        <v>5.7</v>
      </c>
      <c r="D16" s="52">
        <v>0.8</v>
      </c>
      <c r="E16" s="39">
        <f t="shared" ca="1" si="1"/>
        <v>476.7270763499854</v>
      </c>
      <c r="F16" s="39">
        <f t="shared" ca="1" si="2"/>
        <v>546.12707634998537</v>
      </c>
      <c r="H16" s="45">
        <v>1</v>
      </c>
      <c r="I16" s="52" t="s">
        <v>175</v>
      </c>
      <c r="J16" s="25">
        <v>1971</v>
      </c>
      <c r="K16" s="52">
        <v>3620.8</v>
      </c>
      <c r="L16" s="38">
        <f t="shared" ca="1" si="0"/>
        <v>106413.99799991073</v>
      </c>
      <c r="M16" s="38">
        <f t="shared" ca="1" si="3"/>
        <v>105462.54949998669</v>
      </c>
      <c r="N16" s="39">
        <f t="shared" ca="1" si="4"/>
        <v>49.145548066993804</v>
      </c>
      <c r="P16" s="52" t="s">
        <v>175</v>
      </c>
      <c r="Q16" s="52">
        <v>0.46600000000000003</v>
      </c>
      <c r="S16" s="52"/>
    </row>
    <row r="17" spans="1:19" x14ac:dyDescent="0.3">
      <c r="A17" s="25">
        <v>1978</v>
      </c>
      <c r="B17" s="52">
        <v>66.7</v>
      </c>
      <c r="C17" s="52">
        <v>7.9</v>
      </c>
      <c r="D17" s="52">
        <v>0.8</v>
      </c>
      <c r="E17" s="39">
        <f t="shared" ca="1" si="1"/>
        <v>463.51036518603041</v>
      </c>
      <c r="F17" s="39">
        <f t="shared" ca="1" si="2"/>
        <v>538.91036518603039</v>
      </c>
      <c r="H17" s="45">
        <v>1</v>
      </c>
      <c r="I17" s="52" t="s">
        <v>176</v>
      </c>
      <c r="J17" s="25">
        <v>1971</v>
      </c>
      <c r="K17" s="52">
        <v>3617.31</v>
      </c>
      <c r="L17" s="38">
        <f t="shared" ca="1" si="0"/>
        <v>104511.10100006266</v>
      </c>
      <c r="M17" s="38">
        <f t="shared" ca="1" si="3"/>
        <v>103704.63800003252</v>
      </c>
      <c r="N17" s="39">
        <f t="shared" ca="1" si="4"/>
        <v>49.570816964015542</v>
      </c>
      <c r="P17" s="52" t="s">
        <v>176</v>
      </c>
      <c r="Q17" s="52">
        <v>0.47799999999999998</v>
      </c>
      <c r="S17" s="52"/>
    </row>
    <row r="18" spans="1:19" x14ac:dyDescent="0.3">
      <c r="A18" s="25">
        <v>1979</v>
      </c>
      <c r="B18" s="52">
        <v>67.099999999999994</v>
      </c>
      <c r="C18" s="52">
        <v>8</v>
      </c>
      <c r="D18" s="52">
        <v>0.8</v>
      </c>
      <c r="E18" s="39">
        <f t="shared" ca="1" si="1"/>
        <v>546.72055370128339</v>
      </c>
      <c r="F18" s="39">
        <f t="shared" ca="1" si="2"/>
        <v>622.62055370128337</v>
      </c>
      <c r="H18" s="45">
        <v>1</v>
      </c>
      <c r="I18" s="52" t="s">
        <v>177</v>
      </c>
      <c r="J18" s="25">
        <v>1971</v>
      </c>
      <c r="K18" s="52">
        <v>3614.25</v>
      </c>
      <c r="L18" s="38">
        <f t="shared" ca="1" si="0"/>
        <v>102898.17500000237</v>
      </c>
      <c r="M18" s="38">
        <f t="shared" ca="1" si="3"/>
        <v>102871.82000000554</v>
      </c>
      <c r="N18" s="39">
        <f t="shared" ca="1" si="4"/>
        <v>42.691805300002301</v>
      </c>
      <c r="P18" s="52" t="s">
        <v>177</v>
      </c>
      <c r="Q18" s="52">
        <v>0.41499999999999998</v>
      </c>
      <c r="S18" s="52"/>
    </row>
    <row r="19" spans="1:19" x14ac:dyDescent="0.3">
      <c r="A19" s="25">
        <v>1980</v>
      </c>
      <c r="B19" s="52">
        <v>72.3</v>
      </c>
      <c r="C19" s="52">
        <v>8.3000000000000007</v>
      </c>
      <c r="D19" s="52">
        <v>0.8</v>
      </c>
      <c r="E19" s="39">
        <f t="shared" ca="1" si="1"/>
        <v>597.34238265298313</v>
      </c>
      <c r="F19" s="39">
        <f t="shared" ca="1" si="2"/>
        <v>678.74238265298311</v>
      </c>
      <c r="H19" s="45">
        <v>1</v>
      </c>
      <c r="I19" s="52" t="s">
        <v>178</v>
      </c>
      <c r="J19" s="25">
        <v>1971</v>
      </c>
      <c r="K19" s="52">
        <v>3614.15</v>
      </c>
      <c r="L19" s="38">
        <f t="shared" ca="1" si="0"/>
        <v>102845.4650000087</v>
      </c>
      <c r="M19" s="38">
        <f t="shared" ca="1" si="3"/>
        <v>102389.52350004169</v>
      </c>
      <c r="N19" s="39">
        <f t="shared" ca="1" si="4"/>
        <v>38.39607131251563</v>
      </c>
      <c r="P19" s="52" t="s">
        <v>178</v>
      </c>
      <c r="Q19" s="52">
        <v>0.375</v>
      </c>
      <c r="S19" s="52"/>
    </row>
    <row r="20" spans="1:19" x14ac:dyDescent="0.3">
      <c r="A20" s="25">
        <v>1981</v>
      </c>
      <c r="B20" s="52">
        <v>74</v>
      </c>
      <c r="C20" s="52">
        <v>6.8</v>
      </c>
      <c r="D20" s="52">
        <v>0.8</v>
      </c>
      <c r="E20" s="39">
        <f t="shared" ca="1" si="1"/>
        <v>560.56024611106307</v>
      </c>
      <c r="F20" s="39">
        <f t="shared" ca="1" si="2"/>
        <v>642.16024611106309</v>
      </c>
      <c r="H20" s="45">
        <v>1</v>
      </c>
      <c r="I20" s="52" t="s">
        <v>179</v>
      </c>
      <c r="J20" s="25">
        <v>1971</v>
      </c>
      <c r="K20" s="52">
        <v>3612.42</v>
      </c>
      <c r="L20" s="38">
        <f t="shared" ca="1" si="0"/>
        <v>101933.58200007468</v>
      </c>
      <c r="M20" s="38">
        <f t="shared" ca="1" si="3"/>
        <v>101179.82900005812</v>
      </c>
      <c r="N20" s="39">
        <f t="shared" ca="1" si="4"/>
        <v>31.568106648018134</v>
      </c>
      <c r="P20" s="52" t="s">
        <v>179</v>
      </c>
      <c r="Q20" s="52">
        <v>0.312</v>
      </c>
      <c r="S20" s="52"/>
    </row>
    <row r="21" spans="1:19" x14ac:dyDescent="0.3">
      <c r="A21" s="25">
        <v>1982</v>
      </c>
      <c r="B21" s="52">
        <v>78.3</v>
      </c>
      <c r="C21" s="52">
        <v>7.6</v>
      </c>
      <c r="D21" s="52">
        <v>0.8</v>
      </c>
      <c r="E21" s="39">
        <f t="shared" ca="1" si="1"/>
        <v>580.59136516237743</v>
      </c>
      <c r="F21" s="39">
        <f t="shared" ca="1" si="2"/>
        <v>667.29136516237736</v>
      </c>
      <c r="H21" s="45">
        <v>1</v>
      </c>
      <c r="I21" s="52" t="s">
        <v>180</v>
      </c>
      <c r="J21" s="25">
        <v>1971</v>
      </c>
      <c r="K21" s="52">
        <v>3609.56</v>
      </c>
      <c r="L21" s="38">
        <f t="shared" ca="1" si="0"/>
        <v>100426.07600004156</v>
      </c>
      <c r="M21" s="38">
        <f t="shared" ca="1" si="3"/>
        <v>99980.676499969675</v>
      </c>
      <c r="N21" s="39">
        <f t="shared" ca="1" si="4"/>
        <v>26.094956566492083</v>
      </c>
      <c r="P21" s="52" t="s">
        <v>180</v>
      </c>
      <c r="Q21" s="52">
        <v>0.26100000000000001</v>
      </c>
      <c r="S21" s="52"/>
    </row>
    <row r="22" spans="1:19" x14ac:dyDescent="0.3">
      <c r="A22" s="25">
        <v>1983</v>
      </c>
      <c r="B22" s="52">
        <v>85.7</v>
      </c>
      <c r="C22" s="52">
        <v>8.6</v>
      </c>
      <c r="D22" s="52">
        <v>0.8</v>
      </c>
      <c r="E22" s="39">
        <f t="shared" ca="1" si="1"/>
        <v>623.13428522593551</v>
      </c>
      <c r="F22" s="39">
        <f t="shared" ca="1" si="2"/>
        <v>718.23428522593554</v>
      </c>
      <c r="H22" s="45">
        <v>1</v>
      </c>
      <c r="I22" s="52" t="s">
        <v>170</v>
      </c>
      <c r="J22" s="25">
        <v>1972</v>
      </c>
      <c r="K22" s="52">
        <v>3607.87</v>
      </c>
      <c r="L22" s="38">
        <f t="shared" ca="1" si="0"/>
        <v>99535.276999897789</v>
      </c>
      <c r="M22" s="38">
        <f t="shared" ca="1" si="3"/>
        <v>99967.498999971198</v>
      </c>
      <c r="N22" s="39">
        <f t="shared" ca="1" si="4"/>
        <v>19.793564801994297</v>
      </c>
      <c r="Q22" s="12"/>
    </row>
    <row r="23" spans="1:19" x14ac:dyDescent="0.3">
      <c r="A23" s="25">
        <v>1984</v>
      </c>
      <c r="B23" s="52">
        <v>84.1</v>
      </c>
      <c r="C23" s="52">
        <v>8.3000000000000007</v>
      </c>
      <c r="D23" s="52">
        <v>0.8</v>
      </c>
      <c r="E23" s="39">
        <f t="shared" ca="1" si="1"/>
        <v>609.8415262339571</v>
      </c>
      <c r="F23" s="39">
        <f t="shared" ca="1" si="2"/>
        <v>703.04152623395703</v>
      </c>
      <c r="H23" s="45">
        <v>1</v>
      </c>
      <c r="I23" s="52" t="s">
        <v>171</v>
      </c>
      <c r="J23" s="25">
        <v>1972</v>
      </c>
      <c r="K23" s="52">
        <v>3609.51</v>
      </c>
      <c r="L23" s="38">
        <f t="shared" ca="1" si="0"/>
        <v>100399.72100004461</v>
      </c>
      <c r="M23" s="38">
        <f t="shared" ca="1" si="3"/>
        <v>101250.98750006955</v>
      </c>
      <c r="N23" s="39">
        <f t="shared" ca="1" si="4"/>
        <v>18.832683675012937</v>
      </c>
    </row>
    <row r="24" spans="1:19" x14ac:dyDescent="0.3">
      <c r="A24" s="25">
        <v>1985</v>
      </c>
      <c r="B24" s="52">
        <v>80.400000000000006</v>
      </c>
      <c r="C24" s="52">
        <v>8.4</v>
      </c>
      <c r="D24" s="52">
        <v>0.8</v>
      </c>
      <c r="E24" s="39">
        <f t="shared" ca="1" si="1"/>
        <v>603.05240184309196</v>
      </c>
      <c r="F24" s="39">
        <f t="shared" ca="1" si="2"/>
        <v>692.65240184309198</v>
      </c>
      <c r="H24" s="45">
        <v>1</v>
      </c>
      <c r="I24" s="52" t="s">
        <v>172</v>
      </c>
      <c r="J24" s="25">
        <v>1972</v>
      </c>
      <c r="K24" s="52">
        <v>3612.74</v>
      </c>
      <c r="L24" s="38">
        <f t="shared" ca="1" si="0"/>
        <v>102102.25400009449</v>
      </c>
      <c r="M24" s="38">
        <f t="shared" ca="1" si="3"/>
        <v>101532.98600003682</v>
      </c>
      <c r="N24" s="39">
        <f t="shared" ca="1" si="4"/>
        <v>23.657185738008582</v>
      </c>
    </row>
    <row r="25" spans="1:19" x14ac:dyDescent="0.3">
      <c r="A25" s="25">
        <v>1986</v>
      </c>
      <c r="B25" s="52">
        <v>81.2</v>
      </c>
      <c r="C25" s="52">
        <v>8.3000000000000007</v>
      </c>
      <c r="D25" s="52">
        <v>0.8</v>
      </c>
      <c r="E25" s="39">
        <f t="shared" ca="1" si="1"/>
        <v>604.37839500676034</v>
      </c>
      <c r="F25" s="39">
        <f t="shared" ca="1" si="2"/>
        <v>694.6783950067603</v>
      </c>
      <c r="H25" s="45">
        <v>1</v>
      </c>
      <c r="I25" s="52" t="s">
        <v>173</v>
      </c>
      <c r="J25" s="25">
        <v>1972</v>
      </c>
      <c r="K25" s="52">
        <v>3610.58</v>
      </c>
      <c r="L25" s="38">
        <f t="shared" ca="1" si="0"/>
        <v>100963.71799997916</v>
      </c>
      <c r="M25" s="38">
        <f t="shared" ca="1" si="3"/>
        <v>101316.87499993853</v>
      </c>
      <c r="N25" s="39">
        <f t="shared" ca="1" si="4"/>
        <v>26.848971874983711</v>
      </c>
      <c r="Q25" s="52"/>
    </row>
    <row r="26" spans="1:19" x14ac:dyDescent="0.3">
      <c r="A26" s="25">
        <v>1987</v>
      </c>
      <c r="B26" s="52">
        <v>81.900000000000006</v>
      </c>
      <c r="C26" s="52">
        <v>8.3000000000000007</v>
      </c>
      <c r="D26" s="52">
        <v>0.8</v>
      </c>
      <c r="E26" s="39">
        <f t="shared" ca="1" si="1"/>
        <v>603.64216081582674</v>
      </c>
      <c r="F26" s="39">
        <f t="shared" ca="1" si="2"/>
        <v>694.64216081582674</v>
      </c>
      <c r="H26" s="45">
        <v>1</v>
      </c>
      <c r="I26" s="52" t="s">
        <v>164</v>
      </c>
      <c r="J26" s="25">
        <v>1972</v>
      </c>
      <c r="K26" s="52">
        <v>3611.92</v>
      </c>
      <c r="L26" s="38">
        <f t="shared" ca="1" si="0"/>
        <v>101670.03199989791</v>
      </c>
      <c r="M26" s="38">
        <f t="shared" ca="1" si="3"/>
        <v>103686.18949991127</v>
      </c>
      <c r="N26" s="39">
        <f t="shared" ca="1" si="4"/>
        <v>37.223342030468139</v>
      </c>
      <c r="P26" s="6" t="s">
        <v>166</v>
      </c>
      <c r="Q26" s="52"/>
    </row>
    <row r="27" spans="1:19" x14ac:dyDescent="0.3">
      <c r="A27" s="25">
        <v>1988</v>
      </c>
      <c r="B27" s="52">
        <v>77.2</v>
      </c>
      <c r="C27" s="52">
        <v>7.2</v>
      </c>
      <c r="D27" s="52">
        <v>0.8</v>
      </c>
      <c r="E27" s="39">
        <f t="shared" ca="1" si="1"/>
        <v>593.54320400007964</v>
      </c>
      <c r="F27" s="39">
        <f t="shared" ca="1" si="2"/>
        <v>678.74320400007969</v>
      </c>
      <c r="H27" s="45">
        <v>1</v>
      </c>
      <c r="I27" s="52" t="s">
        <v>174</v>
      </c>
      <c r="J27" s="25">
        <v>1972</v>
      </c>
      <c r="K27" s="52">
        <v>3619.57</v>
      </c>
      <c r="L27" s="38">
        <f t="shared" ca="1" si="0"/>
        <v>105702.34699992463</v>
      </c>
      <c r="M27" s="38">
        <f t="shared" ca="1" si="3"/>
        <v>104611.24999992747</v>
      </c>
      <c r="N27" s="39">
        <f t="shared" ca="1" si="4"/>
        <v>42.995223749970187</v>
      </c>
      <c r="P27" s="52" t="s">
        <v>163</v>
      </c>
      <c r="Q27" s="52" t="s">
        <v>165</v>
      </c>
    </row>
    <row r="28" spans="1:19" x14ac:dyDescent="0.3">
      <c r="A28" s="25">
        <v>1989</v>
      </c>
      <c r="B28" s="52">
        <v>73.5</v>
      </c>
      <c r="C28" s="52">
        <v>8.1999999999999993</v>
      </c>
      <c r="D28" s="52">
        <v>0.8</v>
      </c>
      <c r="E28" s="39">
        <f t="shared" ca="1" si="1"/>
        <v>545.98808127677808</v>
      </c>
      <c r="F28" s="39">
        <f t="shared" ca="1" si="2"/>
        <v>628.48808127677808</v>
      </c>
      <c r="H28" s="45">
        <v>1</v>
      </c>
      <c r="I28" s="52" t="s">
        <v>175</v>
      </c>
      <c r="J28" s="25">
        <v>1972</v>
      </c>
      <c r="K28" s="52">
        <v>3615.43</v>
      </c>
      <c r="L28" s="38">
        <f t="shared" ca="1" si="0"/>
        <v>103520.15299993032</v>
      </c>
      <c r="M28" s="38">
        <f t="shared" ca="1" si="3"/>
        <v>101857.1524999995</v>
      </c>
      <c r="N28" s="39">
        <f t="shared" ca="1" si="4"/>
        <v>47.465433064999772</v>
      </c>
      <c r="P28" s="52">
        <v>3370</v>
      </c>
      <c r="Q28" s="52">
        <v>20303.0000000031</v>
      </c>
    </row>
    <row r="29" spans="1:19" x14ac:dyDescent="0.3">
      <c r="A29" s="25">
        <v>1990</v>
      </c>
      <c r="B29" s="52">
        <v>75.400000000000006</v>
      </c>
      <c r="C29" s="52">
        <v>8.4</v>
      </c>
      <c r="D29" s="52">
        <v>0.8</v>
      </c>
      <c r="E29" s="39">
        <f t="shared" ca="1" si="1"/>
        <v>475.8143550380301</v>
      </c>
      <c r="F29" s="39">
        <f t="shared" ca="1" si="2"/>
        <v>560.41435503803007</v>
      </c>
      <c r="H29" s="45">
        <v>1</v>
      </c>
      <c r="I29" s="52" t="s">
        <v>176</v>
      </c>
      <c r="J29" s="25">
        <v>1972</v>
      </c>
      <c r="K29" s="52">
        <v>3609.12</v>
      </c>
      <c r="L29" s="38">
        <f t="shared" ca="1" si="0"/>
        <v>100194.15200006869</v>
      </c>
      <c r="M29" s="38">
        <f t="shared" ca="1" si="3"/>
        <v>98686.645999996108</v>
      </c>
      <c r="N29" s="39">
        <f t="shared" ca="1" si="4"/>
        <v>47.172216787998138</v>
      </c>
      <c r="P29" s="52">
        <v>3370.5</v>
      </c>
      <c r="Q29" s="52">
        <v>20392.950000004399</v>
      </c>
    </row>
    <row r="30" spans="1:19" x14ac:dyDescent="0.3">
      <c r="A30" s="25">
        <v>1991</v>
      </c>
      <c r="B30" s="52">
        <v>80.3</v>
      </c>
      <c r="C30" s="52">
        <v>9</v>
      </c>
      <c r="D30" s="52">
        <v>0.8</v>
      </c>
      <c r="E30" s="39">
        <f t="shared" ca="1" si="1"/>
        <v>443.64682231216176</v>
      </c>
      <c r="F30" s="39">
        <f t="shared" ca="1" si="2"/>
        <v>533.74682231216173</v>
      </c>
      <c r="H30" s="45">
        <v>1</v>
      </c>
      <c r="I30" s="52" t="s">
        <v>177</v>
      </c>
      <c r="J30" s="25">
        <v>1972</v>
      </c>
      <c r="K30" s="52">
        <v>3603.4</v>
      </c>
      <c r="L30" s="38">
        <f t="shared" ca="1" si="0"/>
        <v>97179.139999923529</v>
      </c>
      <c r="M30" s="38">
        <f t="shared" ca="1" si="3"/>
        <v>98678.739499997115</v>
      </c>
      <c r="N30" s="39">
        <f t="shared" ca="1" si="4"/>
        <v>40.951676892498796</v>
      </c>
      <c r="P30" s="52">
        <v>3371</v>
      </c>
      <c r="Q30" s="52">
        <v>20482.900000005699</v>
      </c>
    </row>
    <row r="31" spans="1:19" x14ac:dyDescent="0.3">
      <c r="A31" s="25">
        <v>1992</v>
      </c>
      <c r="B31" s="52">
        <v>78.5</v>
      </c>
      <c r="C31" s="52">
        <v>8.4</v>
      </c>
      <c r="D31" s="52">
        <v>0.8</v>
      </c>
      <c r="E31" s="39">
        <f t="shared" ca="1" si="1"/>
        <v>429.32880058651915</v>
      </c>
      <c r="F31" s="39">
        <f t="shared" ca="1" si="2"/>
        <v>517.0288005865192</v>
      </c>
      <c r="H31" s="45">
        <v>1</v>
      </c>
      <c r="I31" s="52" t="s">
        <v>178</v>
      </c>
      <c r="J31" s="25">
        <v>1972</v>
      </c>
      <c r="K31" s="52">
        <v>3609.09</v>
      </c>
      <c r="L31" s="38">
        <f t="shared" ca="1" si="0"/>
        <v>100178.3390000707</v>
      </c>
      <c r="M31" s="38">
        <f t="shared" ca="1" si="3"/>
        <v>100289.03000005765</v>
      </c>
      <c r="N31" s="39">
        <f t="shared" ca="1" si="4"/>
        <v>37.608386250021617</v>
      </c>
      <c r="P31" s="52">
        <v>3371.5</v>
      </c>
      <c r="Q31" s="52">
        <v>20572.8500000069</v>
      </c>
    </row>
    <row r="32" spans="1:19" x14ac:dyDescent="0.3">
      <c r="A32" s="25">
        <v>1993</v>
      </c>
      <c r="B32" s="52">
        <v>80.5</v>
      </c>
      <c r="C32" s="52">
        <v>8.5</v>
      </c>
      <c r="D32" s="52">
        <v>0.8</v>
      </c>
      <c r="E32" s="39">
        <f t="shared" ca="1" si="1"/>
        <v>503.29110503897044</v>
      </c>
      <c r="F32" s="39">
        <f t="shared" ca="1" si="2"/>
        <v>593.09110503897045</v>
      </c>
      <c r="H32" s="45">
        <v>1</v>
      </c>
      <c r="I32" s="52" t="s">
        <v>179</v>
      </c>
      <c r="J32" s="25">
        <v>1972</v>
      </c>
      <c r="K32" s="52">
        <v>3609.51</v>
      </c>
      <c r="L32" s="38">
        <f t="shared" ca="1" si="0"/>
        <v>100399.72100004461</v>
      </c>
      <c r="M32" s="38">
        <f t="shared" ca="1" si="3"/>
        <v>99527.370500022196</v>
      </c>
      <c r="N32" s="39">
        <f t="shared" ca="1" si="4"/>
        <v>31.052539596006927</v>
      </c>
      <c r="P32" s="52">
        <v>3372</v>
      </c>
      <c r="Q32" s="52">
        <v>20662.800000008199</v>
      </c>
    </row>
    <row r="33" spans="1:17" x14ac:dyDescent="0.3">
      <c r="A33" s="25">
        <v>1994</v>
      </c>
      <c r="B33" s="52">
        <v>75.5</v>
      </c>
      <c r="C33" s="52">
        <v>8.5</v>
      </c>
      <c r="D33" s="52">
        <v>0.8</v>
      </c>
      <c r="E33" s="39">
        <f t="shared" ca="1" si="1"/>
        <v>509.42285507117049</v>
      </c>
      <c r="F33" s="39">
        <f t="shared" ca="1" si="2"/>
        <v>594.22285507117044</v>
      </c>
      <c r="H33" s="45">
        <v>1</v>
      </c>
      <c r="I33" s="52" t="s">
        <v>180</v>
      </c>
      <c r="J33" s="25">
        <v>1972</v>
      </c>
      <c r="K33" s="52">
        <v>3606.2</v>
      </c>
      <c r="L33" s="38">
        <f t="shared" ca="1" si="0"/>
        <v>98655.019999999786</v>
      </c>
      <c r="M33" s="38">
        <f t="shared" ca="1" si="3"/>
        <v>97295.102000033716</v>
      </c>
      <c r="N33" s="39">
        <f t="shared" ca="1" si="4"/>
        <v>25.3940216220088</v>
      </c>
      <c r="P33" s="52">
        <v>3372.5</v>
      </c>
      <c r="Q33" s="52">
        <v>20752.750000009499</v>
      </c>
    </row>
    <row r="34" spans="1:17" x14ac:dyDescent="0.3">
      <c r="A34" s="40">
        <v>1995</v>
      </c>
      <c r="B34" s="52">
        <v>79.3</v>
      </c>
      <c r="C34" s="52">
        <v>8.6</v>
      </c>
      <c r="D34" s="52">
        <v>0.8</v>
      </c>
      <c r="E34" s="39">
        <f t="shared" ca="1" si="1"/>
        <v>567.07258842865963</v>
      </c>
      <c r="F34" s="39">
        <f t="shared" ca="1" si="2"/>
        <v>655.77258842865967</v>
      </c>
      <c r="H34" s="45">
        <v>1</v>
      </c>
      <c r="I34" s="52" t="s">
        <v>170</v>
      </c>
      <c r="J34" s="25">
        <v>1973</v>
      </c>
      <c r="K34" s="52">
        <v>3601.04</v>
      </c>
      <c r="L34" s="38">
        <f t="shared" ca="1" si="0"/>
        <v>95935.184000067646</v>
      </c>
      <c r="M34" s="38">
        <f t="shared" ca="1" si="3"/>
        <v>95840.306000078563</v>
      </c>
      <c r="N34" s="39">
        <f t="shared" ca="1" si="4"/>
        <v>18.976380588015555</v>
      </c>
      <c r="P34" s="52">
        <v>3373</v>
      </c>
      <c r="Q34" s="52">
        <v>20842.7000000107</v>
      </c>
    </row>
    <row r="35" spans="1:17" x14ac:dyDescent="0.3">
      <c r="A35" s="25">
        <v>1996</v>
      </c>
      <c r="B35" s="52">
        <v>79.900000000000006</v>
      </c>
      <c r="C35" s="52">
        <v>8.6999999999999993</v>
      </c>
      <c r="D35" s="52">
        <v>0.8</v>
      </c>
      <c r="E35" s="39">
        <f t="shared" ca="1" si="1"/>
        <v>575.39030547264167</v>
      </c>
      <c r="F35" s="39">
        <f t="shared" ca="1" si="2"/>
        <v>664.79030547264165</v>
      </c>
      <c r="H35" s="45">
        <v>1</v>
      </c>
      <c r="I35" s="52" t="s">
        <v>171</v>
      </c>
      <c r="J35" s="25">
        <v>1973</v>
      </c>
      <c r="K35" s="52">
        <v>3600.68</v>
      </c>
      <c r="L35" s="38">
        <f t="shared" ca="1" si="0"/>
        <v>95745.42800008948</v>
      </c>
      <c r="M35" s="38">
        <f t="shared" ca="1" si="3"/>
        <v>95109.374000068055</v>
      </c>
      <c r="N35" s="39">
        <f t="shared" ca="1" si="4"/>
        <v>17.690343564012657</v>
      </c>
      <c r="P35" s="52">
        <v>3373.5</v>
      </c>
      <c r="Q35" s="52">
        <v>20932.650000012</v>
      </c>
    </row>
    <row r="36" spans="1:17" x14ac:dyDescent="0.3">
      <c r="A36" s="25">
        <v>1997</v>
      </c>
      <c r="B36" s="52">
        <v>82.6</v>
      </c>
      <c r="C36" s="52">
        <v>8.4</v>
      </c>
      <c r="D36" s="52">
        <v>0.8</v>
      </c>
      <c r="E36" s="39">
        <f t="shared" ca="1" si="1"/>
        <v>588.82185593879922</v>
      </c>
      <c r="F36" s="39">
        <f t="shared" ca="1" si="2"/>
        <v>680.62185593879917</v>
      </c>
      <c r="H36" s="45">
        <v>1</v>
      </c>
      <c r="I36" s="52" t="s">
        <v>172</v>
      </c>
      <c r="J36" s="25">
        <v>1973</v>
      </c>
      <c r="K36" s="52">
        <v>3598.12</v>
      </c>
      <c r="L36" s="38">
        <f t="shared" ca="1" si="0"/>
        <v>94473.320000046631</v>
      </c>
      <c r="M36" s="38">
        <f t="shared" ca="1" si="3"/>
        <v>92653.250000004191</v>
      </c>
      <c r="N36" s="39">
        <f t="shared" ca="1" si="4"/>
        <v>21.588207250000977</v>
      </c>
      <c r="P36" s="52">
        <v>3374</v>
      </c>
      <c r="Q36" s="52">
        <v>21022.599999988499</v>
      </c>
    </row>
    <row r="37" spans="1:17" x14ac:dyDescent="0.3">
      <c r="A37" s="25">
        <v>1998</v>
      </c>
      <c r="B37" s="52">
        <v>83</v>
      </c>
      <c r="C37" s="52">
        <v>8.1999999999999993</v>
      </c>
      <c r="D37" s="52">
        <v>0.8</v>
      </c>
      <c r="E37" s="39">
        <f t="shared" ca="1" si="1"/>
        <v>596.62568673843418</v>
      </c>
      <c r="F37" s="39">
        <f t="shared" ca="1" si="2"/>
        <v>688.62568673843418</v>
      </c>
      <c r="H37" s="45">
        <v>1</v>
      </c>
      <c r="I37" s="52" t="s">
        <v>173</v>
      </c>
      <c r="J37" s="25">
        <v>1973</v>
      </c>
      <c r="K37" s="52">
        <v>3590.63</v>
      </c>
      <c r="L37" s="38">
        <f t="shared" ca="1" si="0"/>
        <v>90833.179999961751</v>
      </c>
      <c r="M37" s="38">
        <f t="shared" ca="1" si="3"/>
        <v>97463.936000036192</v>
      </c>
      <c r="N37" s="39">
        <f t="shared" ca="1" si="4"/>
        <v>25.827943040009593</v>
      </c>
      <c r="P37" s="52">
        <v>3374.5</v>
      </c>
      <c r="Q37" s="52">
        <v>21112.549999989798</v>
      </c>
    </row>
    <row r="38" spans="1:17" x14ac:dyDescent="0.3">
      <c r="A38" s="25">
        <v>1999</v>
      </c>
      <c r="B38" s="52">
        <v>81.2</v>
      </c>
      <c r="C38" s="52">
        <v>8.6999999999999993</v>
      </c>
      <c r="D38" s="52">
        <v>0.8</v>
      </c>
      <c r="E38" s="39">
        <f t="shared" ca="1" si="1"/>
        <v>597.51662082443886</v>
      </c>
      <c r="F38" s="39">
        <f t="shared" ca="1" si="2"/>
        <v>688.21662082443891</v>
      </c>
      <c r="H38" s="45">
        <v>1</v>
      </c>
      <c r="I38" s="52" t="s">
        <v>164</v>
      </c>
      <c r="J38" s="25">
        <v>1973</v>
      </c>
      <c r="K38" s="52">
        <v>3616.52</v>
      </c>
      <c r="L38" s="38">
        <f t="shared" ca="1" si="0"/>
        <v>104094.69200011063</v>
      </c>
      <c r="M38" s="38">
        <f t="shared" ca="1" si="3"/>
        <v>109970.96920002636</v>
      </c>
      <c r="N38" s="39">
        <f t="shared" ca="1" si="4"/>
        <v>39.479577942809463</v>
      </c>
      <c r="P38" s="52">
        <v>3375</v>
      </c>
      <c r="Q38" s="52">
        <v>21202.499999991102</v>
      </c>
    </row>
    <row r="39" spans="1:17" x14ac:dyDescent="0.3">
      <c r="A39" s="25">
        <v>2000</v>
      </c>
      <c r="B39" s="52">
        <v>76.2</v>
      </c>
      <c r="C39" s="52">
        <v>8.4</v>
      </c>
      <c r="D39" s="52">
        <v>0.8</v>
      </c>
      <c r="E39" s="39">
        <f t="shared" ca="1" si="1"/>
        <v>569.61707656255419</v>
      </c>
      <c r="F39" s="39">
        <f t="shared" ca="1" si="2"/>
        <v>655.01707656255417</v>
      </c>
      <c r="H39" s="45">
        <v>1</v>
      </c>
      <c r="I39" s="52" t="s">
        <v>174</v>
      </c>
      <c r="J39" s="25">
        <v>1973</v>
      </c>
      <c r="K39" s="52">
        <v>3636.36</v>
      </c>
      <c r="L39" s="38">
        <f t="shared" ca="1" si="0"/>
        <v>115847.24639994209</v>
      </c>
      <c r="M39" s="38">
        <f t="shared" ca="1" si="3"/>
        <v>118251.1791999595</v>
      </c>
      <c r="N39" s="39">
        <f t="shared" ca="1" si="4"/>
        <v>48.601234651183354</v>
      </c>
      <c r="P39" s="52">
        <v>3375.5</v>
      </c>
      <c r="Q39" s="52">
        <v>21292.449999992299</v>
      </c>
    </row>
    <row r="40" spans="1:17" x14ac:dyDescent="0.3">
      <c r="A40" s="25">
        <v>2001</v>
      </c>
      <c r="B40" s="52">
        <v>74.400000000000006</v>
      </c>
      <c r="C40" s="52">
        <v>8.1</v>
      </c>
      <c r="D40" s="52">
        <v>0.8</v>
      </c>
      <c r="E40" s="39">
        <f t="shared" ca="1" si="1"/>
        <v>532.26519066479295</v>
      </c>
      <c r="F40" s="39">
        <f t="shared" ca="1" si="2"/>
        <v>615.56519066479291</v>
      </c>
      <c r="H40" s="45">
        <v>1</v>
      </c>
      <c r="I40" s="52" t="s">
        <v>175</v>
      </c>
      <c r="J40" s="25">
        <v>1973</v>
      </c>
      <c r="K40" s="52">
        <v>3644.05</v>
      </c>
      <c r="L40" s="38">
        <f t="shared" ca="1" si="0"/>
        <v>120655.11199997691</v>
      </c>
      <c r="M40" s="38">
        <f t="shared" ca="1" si="3"/>
        <v>121040.46099997335</v>
      </c>
      <c r="N40" s="39">
        <f t="shared" ca="1" si="4"/>
        <v>56.404854825987584</v>
      </c>
      <c r="P40" s="52">
        <v>3376</v>
      </c>
      <c r="Q40" s="52">
        <v>21382.399999993599</v>
      </c>
    </row>
    <row r="41" spans="1:17" x14ac:dyDescent="0.3">
      <c r="A41" s="25">
        <v>2002</v>
      </c>
      <c r="B41" s="52">
        <v>69.8</v>
      </c>
      <c r="C41" s="52">
        <v>6.5</v>
      </c>
      <c r="D41" s="52">
        <v>0.8</v>
      </c>
      <c r="E41" s="39">
        <f t="shared" ca="1" si="1"/>
        <v>451.17395987262739</v>
      </c>
      <c r="F41" s="39">
        <f t="shared" ca="1" si="2"/>
        <v>528.27395987262742</v>
      </c>
      <c r="H41" s="45">
        <v>1</v>
      </c>
      <c r="I41" s="52" t="s">
        <v>176</v>
      </c>
      <c r="J41" s="25">
        <v>1973</v>
      </c>
      <c r="K41" s="52">
        <v>3645.25</v>
      </c>
      <c r="L41" s="38">
        <f t="shared" ca="1" si="0"/>
        <v>121425.80999996979</v>
      </c>
      <c r="M41" s="38">
        <f t="shared" ca="1" si="3"/>
        <v>121673.0774000166</v>
      </c>
      <c r="N41" s="39">
        <f t="shared" ca="1" si="4"/>
        <v>58.15973099720793</v>
      </c>
      <c r="P41" s="52">
        <v>3376.5</v>
      </c>
      <c r="Q41" s="52">
        <v>21472.349999994902</v>
      </c>
    </row>
    <row r="42" spans="1:17" x14ac:dyDescent="0.3">
      <c r="A42" s="25">
        <v>2003</v>
      </c>
      <c r="B42" s="52">
        <v>68.2</v>
      </c>
      <c r="C42" s="52">
        <v>6.4</v>
      </c>
      <c r="D42" s="52">
        <v>0.8</v>
      </c>
      <c r="E42" s="39">
        <f t="shared" ca="1" si="1"/>
        <v>389.94509647146521</v>
      </c>
      <c r="F42" s="39">
        <f t="shared" ca="1" si="2"/>
        <v>465.34509647146524</v>
      </c>
      <c r="H42" s="45">
        <v>1</v>
      </c>
      <c r="I42" s="52" t="s">
        <v>177</v>
      </c>
      <c r="J42" s="25">
        <v>1973</v>
      </c>
      <c r="K42" s="52">
        <v>3646.02</v>
      </c>
      <c r="L42" s="38">
        <f t="shared" ca="1" si="0"/>
        <v>121920.34480006341</v>
      </c>
      <c r="M42" s="38">
        <f t="shared" ca="1" si="3"/>
        <v>121849.69640006148</v>
      </c>
      <c r="N42" s="39">
        <f t="shared" ca="1" si="4"/>
        <v>50.567624006025518</v>
      </c>
      <c r="P42" s="52">
        <v>3377</v>
      </c>
      <c r="Q42" s="52">
        <v>21562.299999996099</v>
      </c>
    </row>
    <row r="43" spans="1:17" x14ac:dyDescent="0.3">
      <c r="A43" s="25">
        <v>2004</v>
      </c>
      <c r="B43" s="52">
        <v>68.2</v>
      </c>
      <c r="C43" s="52">
        <v>7.8</v>
      </c>
      <c r="D43" s="52">
        <v>0.8</v>
      </c>
      <c r="E43" s="39">
        <f t="shared" ca="1" si="1"/>
        <v>332.14526193008726</v>
      </c>
      <c r="F43" s="39">
        <f t="shared" ca="1" si="2"/>
        <v>408.94526193008727</v>
      </c>
      <c r="H43" s="45">
        <v>1</v>
      </c>
      <c r="I43" s="52" t="s">
        <v>178</v>
      </c>
      <c r="J43" s="25">
        <v>1973</v>
      </c>
      <c r="K43" s="52">
        <v>3645.8</v>
      </c>
      <c r="L43" s="38">
        <f t="shared" ca="1" si="0"/>
        <v>121779.04800005956</v>
      </c>
      <c r="M43" s="38">
        <f t="shared" ca="1" si="3"/>
        <v>122116.22950002505</v>
      </c>
      <c r="N43" s="39">
        <f t="shared" ca="1" si="4"/>
        <v>45.793586062509391</v>
      </c>
      <c r="P43" s="52">
        <v>3377.5</v>
      </c>
      <c r="Q43" s="52">
        <v>21652.249999997399</v>
      </c>
    </row>
    <row r="44" spans="1:17" x14ac:dyDescent="0.3">
      <c r="A44" s="41">
        <v>2005</v>
      </c>
      <c r="B44" s="52">
        <v>76.400000000000006</v>
      </c>
      <c r="C44" s="52">
        <v>7.8</v>
      </c>
      <c r="D44" s="52">
        <v>0.8</v>
      </c>
      <c r="E44" s="39">
        <f t="shared" ca="1" si="1"/>
        <v>365.4582568593251</v>
      </c>
      <c r="F44" s="39">
        <f t="shared" ca="1" si="2"/>
        <v>450.4582568593251</v>
      </c>
      <c r="H44" s="45">
        <v>1</v>
      </c>
      <c r="I44" s="52" t="s">
        <v>179</v>
      </c>
      <c r="J44" s="25">
        <v>1973</v>
      </c>
      <c r="K44" s="52">
        <v>3646.85</v>
      </c>
      <c r="L44" s="38">
        <f t="shared" ca="1" si="0"/>
        <v>122453.41099999053</v>
      </c>
      <c r="M44" s="38">
        <f t="shared" ca="1" si="3"/>
        <v>123092.44970004307</v>
      </c>
      <c r="N44" s="39">
        <f t="shared" ca="1" si="4"/>
        <v>38.404844306413437</v>
      </c>
      <c r="P44" s="52">
        <v>3378</v>
      </c>
      <c r="Q44" s="52">
        <v>21742.199999998698</v>
      </c>
    </row>
    <row r="45" spans="1:17" x14ac:dyDescent="0.3">
      <c r="A45" s="25">
        <v>2006</v>
      </c>
      <c r="B45" s="52">
        <v>76.5</v>
      </c>
      <c r="C45" s="52">
        <v>8.8000000000000007</v>
      </c>
      <c r="D45" s="52">
        <v>0.8</v>
      </c>
      <c r="E45" s="39">
        <f t="shared" ca="1" si="1"/>
        <v>383.42620268040105</v>
      </c>
      <c r="F45" s="39">
        <f t="shared" ca="1" si="2"/>
        <v>469.52620268040107</v>
      </c>
      <c r="H45" s="45">
        <v>1</v>
      </c>
      <c r="I45" s="52" t="s">
        <v>180</v>
      </c>
      <c r="J45" s="25">
        <v>1973</v>
      </c>
      <c r="K45" s="52">
        <v>3648.84</v>
      </c>
      <c r="L45" s="38">
        <f t="shared" ca="1" si="0"/>
        <v>123731.48840009561</v>
      </c>
      <c r="M45" s="38">
        <f t="shared" ca="1" si="3"/>
        <v>123169.52000003797</v>
      </c>
      <c r="N45" s="39">
        <f t="shared" ca="1" si="4"/>
        <v>32.147244720009915</v>
      </c>
      <c r="P45" s="52">
        <v>3378.5</v>
      </c>
      <c r="Q45" s="52">
        <v>21832.1499999999</v>
      </c>
    </row>
    <row r="46" spans="1:17" x14ac:dyDescent="0.3">
      <c r="A46" s="25">
        <v>2007</v>
      </c>
      <c r="B46" s="52">
        <v>76.599999999999994</v>
      </c>
      <c r="C46" s="52">
        <v>8.6999999999999993</v>
      </c>
      <c r="D46" s="52">
        <v>0.8</v>
      </c>
      <c r="E46" s="39">
        <f t="shared" ca="1" si="1"/>
        <v>382.84875247597211</v>
      </c>
      <c r="F46" s="39">
        <f t="shared" ca="1" si="2"/>
        <v>468.94875247597213</v>
      </c>
      <c r="H46" s="45">
        <v>1</v>
      </c>
      <c r="I46" s="52" t="s">
        <v>170</v>
      </c>
      <c r="J46" s="25">
        <v>1974</v>
      </c>
      <c r="K46" s="52">
        <v>3647.09</v>
      </c>
      <c r="L46" s="38">
        <f t="shared" ca="1" si="0"/>
        <v>122607.55159998033</v>
      </c>
      <c r="M46" s="38">
        <f t="shared" ca="1" si="3"/>
        <v>123057.12460003025</v>
      </c>
      <c r="N46" s="39">
        <f t="shared" ca="1" si="4"/>
        <v>24.365310670805989</v>
      </c>
      <c r="P46" s="52">
        <v>3379</v>
      </c>
      <c r="Q46" s="52">
        <v>21922.100000001199</v>
      </c>
    </row>
    <row r="47" spans="1:17" x14ac:dyDescent="0.3">
      <c r="A47" s="25">
        <v>2008</v>
      </c>
      <c r="B47" s="52">
        <v>75.3</v>
      </c>
      <c r="C47" s="52">
        <v>8.1999999999999993</v>
      </c>
      <c r="D47" s="52">
        <v>0.8</v>
      </c>
      <c r="E47" s="39">
        <f t="shared" ca="1" si="1"/>
        <v>418.10897464898193</v>
      </c>
      <c r="F47" s="39">
        <f t="shared" ca="1" si="2"/>
        <v>502.40897464898194</v>
      </c>
      <c r="H47" s="45">
        <v>1</v>
      </c>
      <c r="I47" s="52" t="s">
        <v>171</v>
      </c>
      <c r="J47" s="25">
        <v>1974</v>
      </c>
      <c r="K47" s="52">
        <v>3648.49</v>
      </c>
      <c r="L47" s="38">
        <f t="shared" ca="1" si="0"/>
        <v>123506.69760008017</v>
      </c>
      <c r="M47" s="38">
        <f t="shared" ca="1" si="3"/>
        <v>124357.68060004222</v>
      </c>
      <c r="N47" s="39">
        <f t="shared" ca="1" si="4"/>
        <v>23.130528591607852</v>
      </c>
      <c r="P47" s="52">
        <v>3379.5</v>
      </c>
      <c r="Q47" s="52">
        <v>22012.050000002499</v>
      </c>
    </row>
    <row r="48" spans="1:17" x14ac:dyDescent="0.3">
      <c r="A48" s="25">
        <v>2009</v>
      </c>
      <c r="B48" s="52">
        <v>79.7</v>
      </c>
      <c r="C48" s="52">
        <v>8.8000000000000007</v>
      </c>
      <c r="D48" s="52">
        <v>0.8</v>
      </c>
      <c r="E48" s="39">
        <f t="shared" ca="1" si="1"/>
        <v>444.17369872343295</v>
      </c>
      <c r="F48" s="39">
        <f t="shared" ca="1" si="2"/>
        <v>533.4736987234329</v>
      </c>
      <c r="H48" s="45">
        <v>1</v>
      </c>
      <c r="I48" s="52" t="s">
        <v>172</v>
      </c>
      <c r="J48" s="25">
        <v>1974</v>
      </c>
      <c r="K48" s="52">
        <v>3651.14</v>
      </c>
      <c r="L48" s="38">
        <f t="shared" ca="1" si="0"/>
        <v>125208.66360000428</v>
      </c>
      <c r="M48" s="38">
        <f t="shared" ca="1" si="3"/>
        <v>125594.01260000048</v>
      </c>
      <c r="N48" s="39">
        <f t="shared" ca="1" si="4"/>
        <v>29.263404935800114</v>
      </c>
      <c r="P48" s="52">
        <v>3380</v>
      </c>
      <c r="Q48" s="52">
        <v>22102.0000000037</v>
      </c>
    </row>
    <row r="49" spans="1:17" x14ac:dyDescent="0.3">
      <c r="A49" s="25">
        <v>2010</v>
      </c>
      <c r="B49" s="52">
        <v>78.400000000000006</v>
      </c>
      <c r="C49" s="52">
        <v>8.4</v>
      </c>
      <c r="D49" s="52">
        <v>0.8</v>
      </c>
      <c r="E49" s="39">
        <f t="shared" ca="1" si="1"/>
        <v>444.00132826296817</v>
      </c>
      <c r="F49" s="39">
        <f t="shared" ca="1" si="2"/>
        <v>531.6013282629682</v>
      </c>
      <c r="H49" s="45">
        <v>1</v>
      </c>
      <c r="I49" s="52" t="s">
        <v>173</v>
      </c>
      <c r="J49" s="25">
        <v>1974</v>
      </c>
      <c r="K49" s="52">
        <v>3652.34</v>
      </c>
      <c r="L49" s="38">
        <f t="shared" ca="1" si="0"/>
        <v>125979.36159999669</v>
      </c>
      <c r="M49" s="38">
        <f t="shared" ca="1" si="3"/>
        <v>129287.19079994177</v>
      </c>
      <c r="N49" s="39">
        <f t="shared" ca="1" si="4"/>
        <v>34.261105561984571</v>
      </c>
      <c r="P49" s="52">
        <v>3380.5</v>
      </c>
      <c r="Q49" s="52">
        <v>22200.9999999994</v>
      </c>
    </row>
    <row r="50" spans="1:17" x14ac:dyDescent="0.3">
      <c r="A50" s="25">
        <v>2011</v>
      </c>
      <c r="B50" s="52">
        <v>81.400000000000006</v>
      </c>
      <c r="C50" s="52">
        <v>8.5</v>
      </c>
      <c r="D50" s="52">
        <v>0.8</v>
      </c>
      <c r="E50" s="39">
        <f t="shared" ca="1" si="1"/>
        <v>472.61667244331568</v>
      </c>
      <c r="F50" s="39">
        <f t="shared" ca="1" si="2"/>
        <v>563.31667244331572</v>
      </c>
      <c r="H50" s="45">
        <v>1</v>
      </c>
      <c r="I50" s="52" t="s">
        <v>164</v>
      </c>
      <c r="J50" s="25">
        <v>1974</v>
      </c>
      <c r="K50" s="52">
        <v>3662.3</v>
      </c>
      <c r="L50" s="38">
        <f t="shared" ca="1" si="0"/>
        <v>132595.01999988686</v>
      </c>
      <c r="M50" s="38">
        <f t="shared" ca="1" si="3"/>
        <v>134456.95499996329</v>
      </c>
      <c r="N50" s="39">
        <f t="shared" ca="1" si="4"/>
        <v>48.270046844986823</v>
      </c>
      <c r="P50" s="52">
        <v>3381</v>
      </c>
      <c r="Q50" s="52">
        <v>22299.999999995001</v>
      </c>
    </row>
    <row r="51" spans="1:17" x14ac:dyDescent="0.3">
      <c r="A51" s="25">
        <v>2012</v>
      </c>
      <c r="B51" s="52">
        <v>76.599999999999994</v>
      </c>
      <c r="C51" s="52">
        <v>7.2</v>
      </c>
      <c r="D51" s="52">
        <v>0.8</v>
      </c>
      <c r="E51" s="39">
        <f t="shared" ca="1" si="1"/>
        <v>433.01613345896982</v>
      </c>
      <c r="F51" s="39">
        <f t="shared" ca="1" si="2"/>
        <v>517.61613345896978</v>
      </c>
      <c r="H51" s="45">
        <v>1</v>
      </c>
      <c r="I51" s="52" t="s">
        <v>174</v>
      </c>
      <c r="J51" s="25">
        <v>1974</v>
      </c>
      <c r="K51" s="52">
        <v>3667.35</v>
      </c>
      <c r="L51" s="38">
        <f t="shared" ca="1" si="0"/>
        <v>136318.89000003971</v>
      </c>
      <c r="M51" s="38">
        <f t="shared" ca="1" si="3"/>
        <v>134574.93899996812</v>
      </c>
      <c r="N51" s="39">
        <f t="shared" ca="1" si="4"/>
        <v>55.310299928986886</v>
      </c>
      <c r="P51" s="52">
        <v>3381.5</v>
      </c>
      <c r="Q51" s="52">
        <v>22398.999999990701</v>
      </c>
    </row>
    <row r="52" spans="1:17" x14ac:dyDescent="0.3">
      <c r="A52" s="25">
        <v>2013</v>
      </c>
      <c r="B52" s="52">
        <v>72.599999999999994</v>
      </c>
      <c r="C52" s="52">
        <v>6.5</v>
      </c>
      <c r="D52" s="52">
        <v>0.8</v>
      </c>
      <c r="E52" s="39">
        <f t="shared" ca="1" si="1"/>
        <v>364.61239655056414</v>
      </c>
      <c r="F52" s="39">
        <f t="shared" ca="1" si="2"/>
        <v>444.51239655056412</v>
      </c>
      <c r="H52" s="45">
        <v>1</v>
      </c>
      <c r="I52" s="52" t="s">
        <v>175</v>
      </c>
      <c r="J52" s="25">
        <v>1974</v>
      </c>
      <c r="K52" s="52">
        <v>3662.62</v>
      </c>
      <c r="L52" s="38">
        <f t="shared" ca="1" si="0"/>
        <v>132830.98799989652</v>
      </c>
      <c r="M52" s="38">
        <f t="shared" ca="1" si="3"/>
        <v>130522.69059999543</v>
      </c>
      <c r="N52" s="39">
        <f t="shared" ca="1" si="4"/>
        <v>60.823573819597875</v>
      </c>
      <c r="P52" s="52">
        <v>3382</v>
      </c>
      <c r="Q52" s="52">
        <v>22498.000000011001</v>
      </c>
    </row>
    <row r="53" spans="1:17" x14ac:dyDescent="0.3">
      <c r="A53" s="25">
        <v>2014</v>
      </c>
      <c r="B53" s="52">
        <v>78.3</v>
      </c>
      <c r="C53" s="52">
        <v>8.1</v>
      </c>
      <c r="D53" s="52">
        <v>0.8</v>
      </c>
      <c r="E53" s="39">
        <f t="shared" ca="1" si="1"/>
        <v>374.69138513152279</v>
      </c>
      <c r="F53" s="39">
        <f t="shared" ca="1" si="2"/>
        <v>461.89138513152278</v>
      </c>
      <c r="H53" s="45">
        <v>1</v>
      </c>
      <c r="I53" s="52" t="s">
        <v>176</v>
      </c>
      <c r="J53" s="25">
        <v>1974</v>
      </c>
      <c r="K53" s="52">
        <v>3655.82</v>
      </c>
      <c r="L53" s="38">
        <f t="shared" ca="1" si="0"/>
        <v>128214.39320009435</v>
      </c>
      <c r="M53" s="38">
        <f t="shared" ca="1" si="3"/>
        <v>126900.99150005355</v>
      </c>
      <c r="N53" s="39">
        <f t="shared" ca="1" si="4"/>
        <v>60.658673937025597</v>
      </c>
      <c r="P53" s="52">
        <v>3382.5</v>
      </c>
      <c r="Q53" s="52">
        <v>22597.000000006701</v>
      </c>
    </row>
    <row r="54" spans="1:17" x14ac:dyDescent="0.3">
      <c r="A54" s="25">
        <v>2015</v>
      </c>
      <c r="B54" s="52">
        <v>81.8</v>
      </c>
      <c r="C54" s="52">
        <v>8.9</v>
      </c>
      <c r="D54" s="52">
        <v>0.8</v>
      </c>
      <c r="E54" s="39">
        <f t="shared" ca="1" si="1"/>
        <v>385.65684284215473</v>
      </c>
      <c r="F54" s="39">
        <f t="shared" ca="1" si="2"/>
        <v>477.15684284215473</v>
      </c>
      <c r="H54" s="45">
        <v>1</v>
      </c>
      <c r="I54" s="52" t="s">
        <v>177</v>
      </c>
      <c r="J54" s="25">
        <v>1974</v>
      </c>
      <c r="K54" s="52">
        <v>3651.73</v>
      </c>
      <c r="L54" s="38">
        <f t="shared" ca="1" si="0"/>
        <v>125587.58980001276</v>
      </c>
      <c r="M54" s="38">
        <f t="shared" ca="1" si="3"/>
        <v>125260.04219998117</v>
      </c>
      <c r="N54" s="39">
        <f t="shared" ca="1" si="4"/>
        <v>51.982917512992181</v>
      </c>
      <c r="P54" s="52">
        <v>3383</v>
      </c>
      <c r="Q54" s="52">
        <v>22696.000000002299</v>
      </c>
    </row>
    <row r="55" spans="1:17" x14ac:dyDescent="0.3">
      <c r="A55" s="25">
        <v>2016</v>
      </c>
      <c r="B55" s="52">
        <v>79.7</v>
      </c>
      <c r="C55" s="52">
        <v>8.6</v>
      </c>
      <c r="D55" s="52">
        <v>0.8</v>
      </c>
      <c r="E55" s="39">
        <f t="shared" ca="1" si="1"/>
        <v>392.89051925646464</v>
      </c>
      <c r="F55" s="39">
        <f t="shared" ca="1" si="2"/>
        <v>481.99051925646461</v>
      </c>
      <c r="H55" s="45">
        <v>1</v>
      </c>
      <c r="I55" s="52" t="s">
        <v>178</v>
      </c>
      <c r="J55" s="25">
        <v>1974</v>
      </c>
      <c r="K55" s="52">
        <v>3650.71</v>
      </c>
      <c r="L55" s="38">
        <f t="shared" ca="1" si="0"/>
        <v>124932.49459994957</v>
      </c>
      <c r="M55" s="38">
        <f t="shared" ca="1" si="3"/>
        <v>124531.08749998477</v>
      </c>
      <c r="N55" s="39">
        <f t="shared" ca="1" si="4"/>
        <v>46.699157812494292</v>
      </c>
      <c r="P55" s="52">
        <v>3383.5</v>
      </c>
      <c r="Q55" s="52">
        <v>22794.999999997999</v>
      </c>
    </row>
    <row r="56" spans="1:17" x14ac:dyDescent="0.3">
      <c r="A56" s="25">
        <v>2017</v>
      </c>
      <c r="B56" s="52">
        <v>81.5</v>
      </c>
      <c r="C56" s="52">
        <v>8.9</v>
      </c>
      <c r="D56" s="52">
        <v>0.8</v>
      </c>
      <c r="E56" s="39">
        <f t="shared" ca="1" si="1"/>
        <v>426.69937622119448</v>
      </c>
      <c r="F56" s="39">
        <f t="shared" ca="1" si="2"/>
        <v>517.89937622119453</v>
      </c>
      <c r="H56" s="45">
        <v>1</v>
      </c>
      <c r="I56" s="52" t="s">
        <v>179</v>
      </c>
      <c r="J56" s="25">
        <v>1974</v>
      </c>
      <c r="K56" s="52">
        <v>3649.46</v>
      </c>
      <c r="L56" s="38">
        <f t="shared" ca="1" si="0"/>
        <v>124129.68040001998</v>
      </c>
      <c r="M56" s="38">
        <f t="shared" ca="1" si="3"/>
        <v>123747.54260001564</v>
      </c>
      <c r="N56" s="39">
        <f t="shared" ca="1" si="4"/>
        <v>38.60923329120488</v>
      </c>
      <c r="P56" s="52">
        <v>3384</v>
      </c>
      <c r="Q56" s="52">
        <v>22893.999999993601</v>
      </c>
    </row>
    <row r="57" spans="1:17" x14ac:dyDescent="0.3">
      <c r="A57" s="25">
        <v>2018</v>
      </c>
      <c r="B57" s="52">
        <v>81.8</v>
      </c>
      <c r="C57" s="52">
        <v>6.9</v>
      </c>
      <c r="D57" s="52">
        <v>0.8</v>
      </c>
      <c r="E57" s="39">
        <f t="shared" ca="1" si="1"/>
        <v>377.19358793341723</v>
      </c>
      <c r="F57" s="39">
        <f t="shared" ca="1" si="2"/>
        <v>466.69358793341723</v>
      </c>
      <c r="H57" s="45">
        <v>1</v>
      </c>
      <c r="I57" s="52" t="s">
        <v>180</v>
      </c>
      <c r="J57" s="25">
        <v>1974</v>
      </c>
      <c r="K57" s="52">
        <v>3648.27</v>
      </c>
      <c r="L57" s="38">
        <f t="shared" ca="1" si="0"/>
        <v>123365.40480001131</v>
      </c>
      <c r="M57" s="38">
        <f t="shared" ca="1" si="3"/>
        <v>122565.80380003527</v>
      </c>
      <c r="N57" s="39">
        <f t="shared" ca="1" si="4"/>
        <v>31.989674791809207</v>
      </c>
      <c r="P57" s="52">
        <v>3384.5</v>
      </c>
      <c r="Q57" s="52">
        <v>22992.999999989301</v>
      </c>
    </row>
    <row r="58" spans="1:17" x14ac:dyDescent="0.3">
      <c r="H58" s="45">
        <v>1</v>
      </c>
      <c r="I58" s="52" t="s">
        <v>170</v>
      </c>
      <c r="J58" s="25">
        <v>1975</v>
      </c>
      <c r="K58" s="52">
        <v>3645.78</v>
      </c>
      <c r="L58" s="38">
        <f t="shared" ca="1" si="0"/>
        <v>121766.20280005923</v>
      </c>
      <c r="M58" s="38">
        <f t="shared" ca="1" si="3"/>
        <v>121624.90720002889</v>
      </c>
      <c r="N58" s="39">
        <f t="shared" ca="1" si="4"/>
        <v>24.08173162560572</v>
      </c>
      <c r="P58" s="52">
        <v>3385</v>
      </c>
      <c r="Q58" s="52">
        <v>23092.000000009699</v>
      </c>
    </row>
    <row r="59" spans="1:17" x14ac:dyDescent="0.3">
      <c r="H59" s="45">
        <v>1</v>
      </c>
      <c r="I59" s="52" t="s">
        <v>171</v>
      </c>
      <c r="J59" s="25">
        <v>1975</v>
      </c>
      <c r="K59" s="52">
        <v>3645.34</v>
      </c>
      <c r="L59" s="38">
        <f t="shared" ca="1" si="0"/>
        <v>121483.61159999855</v>
      </c>
      <c r="M59" s="38">
        <f t="shared" ca="1" si="3"/>
        <v>121727.66780002369</v>
      </c>
      <c r="N59" s="39">
        <f t="shared" ca="1" si="4"/>
        <v>22.641346210804404</v>
      </c>
      <c r="P59" s="52">
        <v>3385.5</v>
      </c>
      <c r="Q59" s="52">
        <v>23191.000000005301</v>
      </c>
    </row>
    <row r="60" spans="1:17" x14ac:dyDescent="0.3">
      <c r="H60" s="45">
        <v>1</v>
      </c>
      <c r="I60" s="52" t="s">
        <v>172</v>
      </c>
      <c r="J60" s="25">
        <v>1975</v>
      </c>
      <c r="K60" s="52">
        <v>3646.1</v>
      </c>
      <c r="L60" s="38">
        <f t="shared" ca="1" si="0"/>
        <v>121971.72400004882</v>
      </c>
      <c r="M60" s="38">
        <f t="shared" ca="1" si="3"/>
        <v>122520.84729998396</v>
      </c>
      <c r="N60" s="39">
        <f t="shared" ca="1" si="4"/>
        <v>28.547357420896265</v>
      </c>
      <c r="P60" s="52">
        <v>3386</v>
      </c>
      <c r="Q60" s="52">
        <v>23290.000000001</v>
      </c>
    </row>
    <row r="61" spans="1:17" x14ac:dyDescent="0.3">
      <c r="H61" s="45">
        <v>1</v>
      </c>
      <c r="I61" s="52" t="s">
        <v>173</v>
      </c>
      <c r="J61" s="25">
        <v>1975</v>
      </c>
      <c r="K61" s="52">
        <v>3647.81</v>
      </c>
      <c r="L61" s="38">
        <f t="shared" ca="1" si="0"/>
        <v>123069.97059991909</v>
      </c>
      <c r="M61" s="38">
        <f t="shared" ca="1" si="3"/>
        <v>125571.53330000234</v>
      </c>
      <c r="N61" s="39">
        <f t="shared" ca="1" si="4"/>
        <v>33.276456324500622</v>
      </c>
      <c r="P61" s="52">
        <v>3386.5</v>
      </c>
      <c r="Q61" s="52">
        <v>23388.999999996598</v>
      </c>
    </row>
    <row r="62" spans="1:17" x14ac:dyDescent="0.3">
      <c r="H62" s="45">
        <v>1</v>
      </c>
      <c r="I62" s="52" t="s">
        <v>164</v>
      </c>
      <c r="J62" s="25">
        <v>1975</v>
      </c>
      <c r="K62" s="52">
        <v>3655.6</v>
      </c>
      <c r="L62" s="38">
        <f t="shared" ca="1" si="0"/>
        <v>128073.09600008558</v>
      </c>
      <c r="M62" s="38">
        <f t="shared" ca="1" si="3"/>
        <v>132767.4780000858</v>
      </c>
      <c r="N62" s="39">
        <f t="shared" ca="1" si="4"/>
        <v>47.663524602030805</v>
      </c>
      <c r="P62" s="52">
        <v>3387</v>
      </c>
      <c r="Q62" s="52">
        <v>23487.999999992298</v>
      </c>
    </row>
    <row r="63" spans="1:17" x14ac:dyDescent="0.3">
      <c r="H63" s="45">
        <v>1</v>
      </c>
      <c r="I63" s="52" t="s">
        <v>174</v>
      </c>
      <c r="J63" s="25">
        <v>1975</v>
      </c>
      <c r="K63" s="52">
        <v>3668.9</v>
      </c>
      <c r="L63" s="38">
        <f t="shared" ca="1" si="0"/>
        <v>137461.86000008602</v>
      </c>
      <c r="M63" s="38">
        <f t="shared" ca="1" si="3"/>
        <v>139640.87700005202</v>
      </c>
      <c r="N63" s="39">
        <f t="shared" ca="1" si="4"/>
        <v>57.39240044702138</v>
      </c>
      <c r="P63" s="52">
        <v>3387.5</v>
      </c>
      <c r="Q63" s="52">
        <v>23586.9999999879</v>
      </c>
    </row>
    <row r="64" spans="1:17" x14ac:dyDescent="0.3">
      <c r="H64" s="45">
        <v>1</v>
      </c>
      <c r="I64" s="52" t="s">
        <v>175</v>
      </c>
      <c r="J64" s="25">
        <v>1975</v>
      </c>
      <c r="K64" s="52">
        <v>3674.81</v>
      </c>
      <c r="L64" s="38">
        <f t="shared" ca="1" si="0"/>
        <v>141819.89400001802</v>
      </c>
      <c r="M64" s="38">
        <f t="shared" ca="1" si="3"/>
        <v>140743.28999997396</v>
      </c>
      <c r="N64" s="39">
        <f t="shared" ca="1" si="4"/>
        <v>65.58637313998787</v>
      </c>
      <c r="P64" s="52">
        <v>3388</v>
      </c>
      <c r="Q64" s="52">
        <v>23686.000000008298</v>
      </c>
    </row>
    <row r="65" spans="8:17" x14ac:dyDescent="0.3">
      <c r="H65" s="45">
        <v>1</v>
      </c>
      <c r="I65" s="52" t="s">
        <v>176</v>
      </c>
      <c r="J65" s="25">
        <v>1975</v>
      </c>
      <c r="K65" s="52">
        <v>3671.89</v>
      </c>
      <c r="L65" s="38">
        <f t="shared" ca="1" si="0"/>
        <v>139666.6859999299</v>
      </c>
      <c r="M65" s="38">
        <f t="shared" ca="1" si="3"/>
        <v>138254.56499999529</v>
      </c>
      <c r="N65" s="39">
        <f t="shared" ca="1" si="4"/>
        <v>66.085682069997745</v>
      </c>
      <c r="P65" s="52">
        <v>3388.5</v>
      </c>
      <c r="Q65" s="52">
        <v>23785.0000000039</v>
      </c>
    </row>
    <row r="66" spans="8:17" x14ac:dyDescent="0.3">
      <c r="H66" s="45">
        <v>1</v>
      </c>
      <c r="I66" s="52" t="s">
        <v>177</v>
      </c>
      <c r="J66" s="25">
        <v>1975</v>
      </c>
      <c r="K66" s="52">
        <v>3668.06</v>
      </c>
      <c r="L66" s="38">
        <f t="shared" ca="1" si="0"/>
        <v>136842.44400006067</v>
      </c>
      <c r="M66" s="38">
        <f t="shared" ca="1" si="3"/>
        <v>136293.08100003842</v>
      </c>
      <c r="N66" s="39">
        <f t="shared" ca="1" si="4"/>
        <v>56.561628615015941</v>
      </c>
      <c r="P66" s="52">
        <v>3389</v>
      </c>
      <c r="Q66" s="52">
        <v>23883.9999999996</v>
      </c>
    </row>
    <row r="67" spans="8:17" x14ac:dyDescent="0.3">
      <c r="H67" s="45">
        <v>1</v>
      </c>
      <c r="I67" s="52" t="s">
        <v>178</v>
      </c>
      <c r="J67" s="25">
        <v>1975</v>
      </c>
      <c r="K67" s="52">
        <v>3666.57</v>
      </c>
      <c r="L67" s="38">
        <f t="shared" ca="1" si="0"/>
        <v>135743.71800001618</v>
      </c>
      <c r="M67" s="38">
        <f t="shared" ca="1" si="3"/>
        <v>135957.56400002493</v>
      </c>
      <c r="N67" s="39">
        <f t="shared" ca="1" si="4"/>
        <v>50.984086500009347</v>
      </c>
      <c r="P67" s="52">
        <v>3389.5</v>
      </c>
      <c r="Q67" s="52">
        <v>23982.999999995202</v>
      </c>
    </row>
    <row r="68" spans="8:17" x14ac:dyDescent="0.3">
      <c r="H68" s="45">
        <v>1</v>
      </c>
      <c r="I68" s="52" t="s">
        <v>179</v>
      </c>
      <c r="J68" s="25">
        <v>1975</v>
      </c>
      <c r="K68" s="52">
        <v>3667.15</v>
      </c>
      <c r="L68" s="38">
        <f t="shared" ca="1" si="0"/>
        <v>136171.41000003368</v>
      </c>
      <c r="M68" s="38">
        <f t="shared" ca="1" si="3"/>
        <v>136440.56100004446</v>
      </c>
      <c r="N68" s="39">
        <f t="shared" ca="1" si="4"/>
        <v>42.56945503201387</v>
      </c>
      <c r="P68" s="52">
        <v>3390</v>
      </c>
      <c r="Q68" s="52">
        <v>24081.999999990901</v>
      </c>
    </row>
    <row r="69" spans="8:17" x14ac:dyDescent="0.3">
      <c r="H69" s="45">
        <v>1</v>
      </c>
      <c r="I69" s="52" t="s">
        <v>180</v>
      </c>
      <c r="J69" s="25">
        <v>1975</v>
      </c>
      <c r="K69" s="52">
        <v>3667.88</v>
      </c>
      <c r="L69" s="38">
        <f t="shared" ca="1" si="0"/>
        <v>136709.71200005524</v>
      </c>
      <c r="M69" s="38">
        <f t="shared" ca="1" si="3"/>
        <v>136300.45500003872</v>
      </c>
      <c r="N69" s="39">
        <f t="shared" ca="1" si="4"/>
        <v>35.574418755010107</v>
      </c>
      <c r="P69" s="52">
        <v>3390.5</v>
      </c>
      <c r="Q69" s="52">
        <v>24181.000000011201</v>
      </c>
    </row>
    <row r="70" spans="8:17" x14ac:dyDescent="0.3">
      <c r="H70" s="45">
        <v>1</v>
      </c>
      <c r="I70" s="52" t="s">
        <v>170</v>
      </c>
      <c r="J70" s="25">
        <v>1976</v>
      </c>
      <c r="K70" s="52">
        <v>3666.77</v>
      </c>
      <c r="L70" s="38">
        <f t="shared" ca="1" si="0"/>
        <v>135891.19800002221</v>
      </c>
      <c r="M70" s="38">
        <f t="shared" ca="1" si="3"/>
        <v>135397.14000000176</v>
      </c>
      <c r="N70" s="39">
        <f t="shared" ca="1" si="4"/>
        <v>26.808633720000351</v>
      </c>
      <c r="P70" s="52">
        <v>3391</v>
      </c>
      <c r="Q70" s="52">
        <v>24280.000000006901</v>
      </c>
    </row>
    <row r="71" spans="8:17" x14ac:dyDescent="0.3">
      <c r="H71" s="45">
        <v>1</v>
      </c>
      <c r="I71" s="52" t="s">
        <v>171</v>
      </c>
      <c r="J71" s="25">
        <v>1976</v>
      </c>
      <c r="K71" s="52">
        <v>3665.43</v>
      </c>
      <c r="L71" s="38">
        <f t="shared" ca="1" si="0"/>
        <v>134903.08199998131</v>
      </c>
      <c r="M71" s="38">
        <f t="shared" ca="1" si="3"/>
        <v>134633.9309999703</v>
      </c>
      <c r="N71" s="39">
        <f t="shared" ca="1" si="4"/>
        <v>25.041911165994474</v>
      </c>
      <c r="P71" s="52">
        <v>3391.5</v>
      </c>
      <c r="Q71" s="52">
        <v>24379.000000002499</v>
      </c>
    </row>
    <row r="72" spans="8:17" x14ac:dyDescent="0.3">
      <c r="H72" s="45">
        <v>1</v>
      </c>
      <c r="I72" s="52" t="s">
        <v>172</v>
      </c>
      <c r="J72" s="25">
        <v>1976</v>
      </c>
      <c r="K72" s="52">
        <v>3664.7</v>
      </c>
      <c r="L72" s="38">
        <f t="shared" ca="1" si="0"/>
        <v>134364.77999995928</v>
      </c>
      <c r="M72" s="38">
        <f t="shared" ca="1" si="3"/>
        <v>134169.36899995129</v>
      </c>
      <c r="N72" s="39">
        <f t="shared" ca="1" si="4"/>
        <v>31.261462976988653</v>
      </c>
      <c r="P72" s="52">
        <v>3392</v>
      </c>
      <c r="Q72" s="52">
        <v>24477.999999998199</v>
      </c>
    </row>
    <row r="73" spans="8:17" x14ac:dyDescent="0.3">
      <c r="H73" s="45">
        <v>1</v>
      </c>
      <c r="I73" s="52" t="s">
        <v>173</v>
      </c>
      <c r="J73" s="25">
        <v>1976</v>
      </c>
      <c r="K73" s="52">
        <v>3664.17</v>
      </c>
      <c r="L73" s="38">
        <f t="shared" ca="1" si="0"/>
        <v>133973.95799994329</v>
      </c>
      <c r="M73" s="38">
        <f t="shared" ca="1" si="3"/>
        <v>135297.59099999745</v>
      </c>
      <c r="N73" s="39">
        <f t="shared" ca="1" si="4"/>
        <v>35.853861614999325</v>
      </c>
      <c r="P73" s="52">
        <v>3392.5</v>
      </c>
      <c r="Q73" s="52">
        <v>24576.999999993801</v>
      </c>
    </row>
    <row r="74" spans="8:17" x14ac:dyDescent="0.3">
      <c r="H74" s="45">
        <v>1</v>
      </c>
      <c r="I74" s="52" t="s">
        <v>164</v>
      </c>
      <c r="J74" s="25">
        <v>1976</v>
      </c>
      <c r="K74" s="52">
        <v>3667.76</v>
      </c>
      <c r="L74" s="38">
        <f t="shared" ref="L74:L137" ca="1" si="5">FORECAST(K74,OFFSET($Q$28:$Q$712,MATCH(K74,$P$28:$P$712,1)-1,0,2), OFFSET($P$28:$P$712,MATCH(K74,$P$28:$P$712,1)-1,0,2))</f>
        <v>136621.22400005162</v>
      </c>
      <c r="M74" s="38">
        <f t="shared" ca="1" si="3"/>
        <v>138243.5039999946</v>
      </c>
      <c r="N74" s="39">
        <f t="shared" ca="1" si="4"/>
        <v>49.629417935998063</v>
      </c>
      <c r="P74" s="52">
        <v>3393</v>
      </c>
      <c r="Q74" s="52">
        <v>24675.999999989501</v>
      </c>
    </row>
    <row r="75" spans="8:17" x14ac:dyDescent="0.3">
      <c r="H75" s="45">
        <v>1</v>
      </c>
      <c r="I75" s="52" t="s">
        <v>174</v>
      </c>
      <c r="J75" s="25">
        <v>1976</v>
      </c>
      <c r="K75" s="52">
        <v>3672.16</v>
      </c>
      <c r="L75" s="38">
        <f t="shared" ca="1" si="5"/>
        <v>139865.78399993759</v>
      </c>
      <c r="M75" s="38">
        <f t="shared" ref="M75:M138" ca="1" si="6">(L75+L76)/2</f>
        <v>139213.18499993812</v>
      </c>
      <c r="N75" s="39">
        <f t="shared" ref="N75:N138" ca="1" si="7">VLOOKUP(I75,$P$10:$Q$21,2,FALSE)*M75/1000</f>
        <v>57.216619034974563</v>
      </c>
      <c r="P75" s="52">
        <v>3393.5</v>
      </c>
      <c r="Q75" s="52">
        <v>24775.000000009801</v>
      </c>
    </row>
    <row r="76" spans="8:17" x14ac:dyDescent="0.3">
      <c r="H76" s="45">
        <v>1</v>
      </c>
      <c r="I76" s="52" t="s">
        <v>175</v>
      </c>
      <c r="J76" s="25">
        <v>1976</v>
      </c>
      <c r="K76" s="52">
        <v>3670.39</v>
      </c>
      <c r="L76" s="38">
        <f t="shared" ca="1" si="5"/>
        <v>138560.58599993866</v>
      </c>
      <c r="M76" s="38">
        <f t="shared" ca="1" si="6"/>
        <v>137472.92099999054</v>
      </c>
      <c r="N76" s="39">
        <f t="shared" ca="1" si="7"/>
        <v>64.062381185995591</v>
      </c>
      <c r="P76" s="52">
        <v>3394</v>
      </c>
      <c r="Q76" s="52">
        <v>24874.000000054901</v>
      </c>
    </row>
    <row r="77" spans="8:17" x14ac:dyDescent="0.3">
      <c r="H77" s="45">
        <v>1</v>
      </c>
      <c r="I77" s="52" t="s">
        <v>176</v>
      </c>
      <c r="J77" s="25">
        <v>1976</v>
      </c>
      <c r="K77" s="52">
        <v>3667.44</v>
      </c>
      <c r="L77" s="38">
        <f t="shared" ca="1" si="5"/>
        <v>136385.25600004243</v>
      </c>
      <c r="M77" s="38">
        <f t="shared" ca="1" si="6"/>
        <v>135116.92799999029</v>
      </c>
      <c r="N77" s="39">
        <f t="shared" ca="1" si="7"/>
        <v>64.585891583995348</v>
      </c>
      <c r="P77" s="52">
        <v>3394.5</v>
      </c>
      <c r="Q77" s="52">
        <v>24973.000000100001</v>
      </c>
    </row>
    <row r="78" spans="8:17" x14ac:dyDescent="0.3">
      <c r="H78" s="45">
        <v>1</v>
      </c>
      <c r="I78" s="52" t="s">
        <v>177</v>
      </c>
      <c r="J78" s="25">
        <v>1976</v>
      </c>
      <c r="K78" s="52">
        <v>3664</v>
      </c>
      <c r="L78" s="38">
        <f t="shared" ca="1" si="5"/>
        <v>133848.59999993816</v>
      </c>
      <c r="M78" s="38">
        <f t="shared" ca="1" si="6"/>
        <v>132830.98800002015</v>
      </c>
      <c r="N78" s="39">
        <f t="shared" ca="1" si="7"/>
        <v>55.124860020008363</v>
      </c>
      <c r="P78" s="52">
        <v>3395</v>
      </c>
      <c r="Q78" s="52">
        <v>25071.999999897998</v>
      </c>
    </row>
    <row r="79" spans="8:17" x14ac:dyDescent="0.3">
      <c r="H79" s="45">
        <v>1</v>
      </c>
      <c r="I79" s="52" t="s">
        <v>178</v>
      </c>
      <c r="J79" s="25">
        <v>1976</v>
      </c>
      <c r="K79" s="52">
        <v>3661.24</v>
      </c>
      <c r="L79" s="38">
        <f t="shared" ca="1" si="5"/>
        <v>131813.37600010214</v>
      </c>
      <c r="M79" s="38">
        <f t="shared" ca="1" si="6"/>
        <v>130678.61370002851</v>
      </c>
      <c r="N79" s="39">
        <f t="shared" ca="1" si="7"/>
        <v>49.00448013751069</v>
      </c>
      <c r="P79" s="52">
        <v>3395.5</v>
      </c>
      <c r="Q79" s="52">
        <v>25170.999999943</v>
      </c>
    </row>
    <row r="80" spans="8:17" x14ac:dyDescent="0.3">
      <c r="H80" s="45">
        <v>1</v>
      </c>
      <c r="I80" s="52" t="s">
        <v>179</v>
      </c>
      <c r="J80" s="25">
        <v>1976</v>
      </c>
      <c r="K80" s="52">
        <v>3657.89</v>
      </c>
      <c r="L80" s="38">
        <f t="shared" ca="1" si="5"/>
        <v>129543.85139995487</v>
      </c>
      <c r="M80" s="38">
        <f t="shared" ca="1" si="6"/>
        <v>128715.34789998853</v>
      </c>
      <c r="N80" s="39">
        <f t="shared" ca="1" si="7"/>
        <v>40.159188544796422</v>
      </c>
      <c r="P80" s="52">
        <v>3396</v>
      </c>
      <c r="Q80" s="52">
        <v>25269.9999999881</v>
      </c>
    </row>
    <row r="81" spans="8:17" x14ac:dyDescent="0.3">
      <c r="H81" s="45">
        <v>1</v>
      </c>
      <c r="I81" s="52" t="s">
        <v>180</v>
      </c>
      <c r="J81" s="25">
        <v>1976</v>
      </c>
      <c r="K81" s="52">
        <v>3655.31</v>
      </c>
      <c r="L81" s="38">
        <f t="shared" ca="1" si="5"/>
        <v>127886.84440002218</v>
      </c>
      <c r="M81" s="38">
        <f t="shared" ca="1" si="6"/>
        <v>126753.27360000624</v>
      </c>
      <c r="N81" s="39">
        <f t="shared" ca="1" si="7"/>
        <v>33.082604409601636</v>
      </c>
      <c r="P81" s="52">
        <v>3396.5</v>
      </c>
      <c r="Q81" s="52">
        <v>25369.0000000332</v>
      </c>
    </row>
    <row r="82" spans="8:17" x14ac:dyDescent="0.3">
      <c r="H82" s="45">
        <v>1</v>
      </c>
      <c r="I82" s="52" t="s">
        <v>170</v>
      </c>
      <c r="J82" s="25">
        <v>1977</v>
      </c>
      <c r="K82" s="52">
        <v>3651.78</v>
      </c>
      <c r="L82" s="38">
        <f t="shared" ca="1" si="5"/>
        <v>125619.70279999031</v>
      </c>
      <c r="M82" s="38">
        <f t="shared" ca="1" si="6"/>
        <v>125539.42030004715</v>
      </c>
      <c r="N82" s="39">
        <f t="shared" ca="1" si="7"/>
        <v>24.856805219409335</v>
      </c>
      <c r="P82" s="52">
        <v>3397</v>
      </c>
      <c r="Q82" s="52">
        <v>25468.000000078198</v>
      </c>
    </row>
    <row r="83" spans="8:17" x14ac:dyDescent="0.3">
      <c r="H83" s="45">
        <v>1</v>
      </c>
      <c r="I83" s="52" t="s">
        <v>171</v>
      </c>
      <c r="J83" s="25">
        <v>1977</v>
      </c>
      <c r="K83" s="52">
        <v>3651.53</v>
      </c>
      <c r="L83" s="38">
        <f t="shared" ca="1" si="5"/>
        <v>125459.13780010398</v>
      </c>
      <c r="M83" s="38">
        <f t="shared" ca="1" si="6"/>
        <v>125353.16790006356</v>
      </c>
      <c r="N83" s="39">
        <f t="shared" ca="1" si="7"/>
        <v>23.315689229411824</v>
      </c>
      <c r="P83" s="52">
        <v>3397.5</v>
      </c>
      <c r="Q83" s="52">
        <v>25567.000000123298</v>
      </c>
    </row>
    <row r="84" spans="8:17" x14ac:dyDescent="0.3">
      <c r="H84" s="45">
        <v>1</v>
      </c>
      <c r="I84" s="52" t="s">
        <v>172</v>
      </c>
      <c r="J84" s="25">
        <v>1977</v>
      </c>
      <c r="K84" s="52">
        <v>3651.2</v>
      </c>
      <c r="L84" s="38">
        <f t="shared" ca="1" si="5"/>
        <v>125247.19800002314</v>
      </c>
      <c r="M84" s="38">
        <f t="shared" ca="1" si="6"/>
        <v>125706.40590003738</v>
      </c>
      <c r="N84" s="39">
        <f t="shared" ca="1" si="7"/>
        <v>29.289592574708713</v>
      </c>
      <c r="P84" s="52">
        <v>3398</v>
      </c>
      <c r="Q84" s="52">
        <v>25665.9999999213</v>
      </c>
    </row>
    <row r="85" spans="8:17" x14ac:dyDescent="0.3">
      <c r="H85" s="45">
        <v>1</v>
      </c>
      <c r="I85" s="52" t="s">
        <v>173</v>
      </c>
      <c r="J85" s="25">
        <v>1977</v>
      </c>
      <c r="K85" s="52">
        <v>3652.63</v>
      </c>
      <c r="L85" s="38">
        <f t="shared" ca="1" si="5"/>
        <v>126165.61380005162</v>
      </c>
      <c r="M85" s="38">
        <f t="shared" ca="1" si="6"/>
        <v>126692.25929999934</v>
      </c>
      <c r="N85" s="39">
        <f t="shared" ca="1" si="7"/>
        <v>33.573448714499825</v>
      </c>
      <c r="P85" s="52">
        <v>3398.5</v>
      </c>
      <c r="Q85" s="52">
        <v>25764.9999999664</v>
      </c>
    </row>
    <row r="86" spans="8:17" x14ac:dyDescent="0.3">
      <c r="H86" s="45">
        <v>1</v>
      </c>
      <c r="I86" s="52" t="s">
        <v>164</v>
      </c>
      <c r="J86" s="25">
        <v>1977</v>
      </c>
      <c r="K86" s="52">
        <v>3654.27</v>
      </c>
      <c r="L86" s="38">
        <f t="shared" ca="1" si="5"/>
        <v>127218.90479994705</v>
      </c>
      <c r="M86" s="38">
        <f t="shared" ca="1" si="6"/>
        <v>127019.80689996481</v>
      </c>
      <c r="N86" s="39">
        <f t="shared" ca="1" si="7"/>
        <v>45.600110677087365</v>
      </c>
      <c r="P86" s="52">
        <v>3399</v>
      </c>
      <c r="Q86" s="52">
        <v>25864.000000011401</v>
      </c>
    </row>
    <row r="87" spans="8:17" x14ac:dyDescent="0.3">
      <c r="H87" s="45">
        <v>1</v>
      </c>
      <c r="I87" s="52" t="s">
        <v>174</v>
      </c>
      <c r="J87" s="25">
        <v>1977</v>
      </c>
      <c r="K87" s="52">
        <v>3653.65</v>
      </c>
      <c r="L87" s="38">
        <f t="shared" ca="1" si="5"/>
        <v>126820.70899998257</v>
      </c>
      <c r="M87" s="38">
        <f t="shared" ca="1" si="6"/>
        <v>125443.08270001016</v>
      </c>
      <c r="N87" s="39">
        <f t="shared" ca="1" si="7"/>
        <v>51.557106989704174</v>
      </c>
      <c r="P87" s="52">
        <v>3399.5</v>
      </c>
      <c r="Q87" s="52">
        <v>25963.000000056501</v>
      </c>
    </row>
    <row r="88" spans="8:17" x14ac:dyDescent="0.3">
      <c r="H88" s="45">
        <v>1</v>
      </c>
      <c r="I88" s="52" t="s">
        <v>175</v>
      </c>
      <c r="J88" s="25">
        <v>1977</v>
      </c>
      <c r="K88" s="52">
        <v>3649.36</v>
      </c>
      <c r="L88" s="38">
        <f t="shared" ca="1" si="5"/>
        <v>124065.45640003774</v>
      </c>
      <c r="M88" s="38">
        <f t="shared" ca="1" si="6"/>
        <v>121856.1158000275</v>
      </c>
      <c r="N88" s="39">
        <f t="shared" ca="1" si="7"/>
        <v>56.784949962812817</v>
      </c>
      <c r="P88" s="52">
        <v>3400</v>
      </c>
      <c r="Q88" s="52">
        <v>26062.000000101601</v>
      </c>
    </row>
    <row r="89" spans="8:17" x14ac:dyDescent="0.3">
      <c r="H89" s="45">
        <v>1</v>
      </c>
      <c r="I89" s="52" t="s">
        <v>176</v>
      </c>
      <c r="J89" s="25">
        <v>1977</v>
      </c>
      <c r="K89" s="52">
        <v>3642.48</v>
      </c>
      <c r="L89" s="38">
        <f t="shared" ca="1" si="5"/>
        <v>119646.77520001726</v>
      </c>
      <c r="M89" s="38">
        <f t="shared" ca="1" si="6"/>
        <v>117850.07359998673</v>
      </c>
      <c r="N89" s="39">
        <f t="shared" ca="1" si="7"/>
        <v>56.332335180793656</v>
      </c>
      <c r="P89" s="52">
        <v>3400.5</v>
      </c>
      <c r="Q89" s="52">
        <v>26161.570000106902</v>
      </c>
    </row>
    <row r="90" spans="8:17" x14ac:dyDescent="0.3">
      <c r="H90" s="45">
        <v>1</v>
      </c>
      <c r="I90" s="52" t="s">
        <v>177</v>
      </c>
      <c r="J90" s="25">
        <v>1977</v>
      </c>
      <c r="K90" s="52">
        <v>3636.7</v>
      </c>
      <c r="L90" s="38">
        <f t="shared" ca="1" si="5"/>
        <v>116053.3719999562</v>
      </c>
      <c r="M90" s="38">
        <f t="shared" ca="1" si="6"/>
        <v>115735.09049995802</v>
      </c>
      <c r="N90" s="39">
        <f t="shared" ca="1" si="7"/>
        <v>48.030062557482573</v>
      </c>
      <c r="P90" s="52">
        <v>3401</v>
      </c>
      <c r="Q90" s="52">
        <v>26261.1499999728</v>
      </c>
    </row>
    <row r="91" spans="8:17" x14ac:dyDescent="0.3">
      <c r="H91" s="45">
        <v>1</v>
      </c>
      <c r="I91" s="52" t="s">
        <v>178</v>
      </c>
      <c r="J91" s="25">
        <v>1977</v>
      </c>
      <c r="K91" s="52">
        <v>3635.65</v>
      </c>
      <c r="L91" s="38">
        <f t="shared" ca="1" si="5"/>
        <v>115416.80899995985</v>
      </c>
      <c r="M91" s="38">
        <f t="shared" ca="1" si="6"/>
        <v>115104.59009996441</v>
      </c>
      <c r="N91" s="39">
        <f t="shared" ca="1" si="7"/>
        <v>43.164221287486654</v>
      </c>
      <c r="P91" s="52">
        <v>3401.5</v>
      </c>
      <c r="Q91" s="52">
        <v>26360.719999978199</v>
      </c>
    </row>
    <row r="92" spans="8:17" x14ac:dyDescent="0.3">
      <c r="H92" s="45">
        <v>1</v>
      </c>
      <c r="I92" s="52" t="s">
        <v>179</v>
      </c>
      <c r="J92" s="25">
        <v>1977</v>
      </c>
      <c r="K92" s="52">
        <v>3634.62</v>
      </c>
      <c r="L92" s="38">
        <f t="shared" ca="1" si="5"/>
        <v>114792.37119996897</v>
      </c>
      <c r="M92" s="38">
        <f t="shared" ca="1" si="6"/>
        <v>113407.09159996151</v>
      </c>
      <c r="N92" s="39">
        <f t="shared" ca="1" si="7"/>
        <v>35.383012579187991</v>
      </c>
      <c r="P92" s="52">
        <v>3402</v>
      </c>
      <c r="Q92" s="52">
        <v>26460.3000000912</v>
      </c>
    </row>
    <row r="93" spans="8:17" x14ac:dyDescent="0.3">
      <c r="H93" s="45">
        <v>1</v>
      </c>
      <c r="I93" s="52" t="s">
        <v>180</v>
      </c>
      <c r="J93" s="25">
        <v>1977</v>
      </c>
      <c r="K93" s="52">
        <v>3630.05</v>
      </c>
      <c r="L93" s="38">
        <f t="shared" ca="1" si="5"/>
        <v>112021.81199995405</v>
      </c>
      <c r="M93" s="38">
        <f t="shared" ca="1" si="6"/>
        <v>110497.09340000164</v>
      </c>
      <c r="N93" s="39">
        <f t="shared" ca="1" si="7"/>
        <v>28.839741377400429</v>
      </c>
      <c r="P93" s="52">
        <v>3402.5</v>
      </c>
      <c r="Q93" s="52">
        <v>26559.870000096598</v>
      </c>
    </row>
    <row r="94" spans="8:17" x14ac:dyDescent="0.3">
      <c r="H94" s="45">
        <v>1</v>
      </c>
      <c r="I94" s="52" t="s">
        <v>170</v>
      </c>
      <c r="J94" s="25">
        <v>1978</v>
      </c>
      <c r="K94" s="52">
        <v>3625.02</v>
      </c>
      <c r="L94" s="38">
        <f t="shared" ca="1" si="5"/>
        <v>108972.37480004923</v>
      </c>
      <c r="M94" s="38">
        <f t="shared" ca="1" si="6"/>
        <v>108272.15470001916</v>
      </c>
      <c r="N94" s="39">
        <f t="shared" ca="1" si="7"/>
        <v>21.437886630603796</v>
      </c>
      <c r="P94" s="52">
        <v>3403</v>
      </c>
      <c r="Q94" s="52">
        <v>26659.4499999625</v>
      </c>
    </row>
    <row r="95" spans="8:17" x14ac:dyDescent="0.3">
      <c r="H95" s="45">
        <v>1</v>
      </c>
      <c r="I95" s="52" t="s">
        <v>171</v>
      </c>
      <c r="J95" s="25">
        <v>1978</v>
      </c>
      <c r="K95" s="52">
        <v>3622.71</v>
      </c>
      <c r="L95" s="38">
        <f t="shared" ca="1" si="5"/>
        <v>107571.93459998909</v>
      </c>
      <c r="M95" s="38">
        <f t="shared" ca="1" si="6"/>
        <v>107565.87199998577</v>
      </c>
      <c r="N95" s="39">
        <f t="shared" ca="1" si="7"/>
        <v>20.007252191997356</v>
      </c>
      <c r="P95" s="52">
        <v>3403.5</v>
      </c>
      <c r="Q95" s="52">
        <v>26759.019999967801</v>
      </c>
    </row>
    <row r="96" spans="8:17" x14ac:dyDescent="0.3">
      <c r="H96" s="45">
        <v>1</v>
      </c>
      <c r="I96" s="52" t="s">
        <v>172</v>
      </c>
      <c r="J96" s="25">
        <v>1978</v>
      </c>
      <c r="K96" s="52">
        <v>3622.69</v>
      </c>
      <c r="L96" s="38">
        <f t="shared" ca="1" si="5"/>
        <v>107559.80939998245</v>
      </c>
      <c r="M96" s="38">
        <f t="shared" ca="1" si="6"/>
        <v>108820.81020000693</v>
      </c>
      <c r="N96" s="39">
        <f t="shared" ca="1" si="7"/>
        <v>25.355248776601616</v>
      </c>
      <c r="P96" s="52">
        <v>3404</v>
      </c>
      <c r="Q96" s="52">
        <v>26858.6000000809</v>
      </c>
    </row>
    <row r="97" spans="8:17" x14ac:dyDescent="0.3">
      <c r="H97" s="45">
        <v>1</v>
      </c>
      <c r="I97" s="52" t="s">
        <v>173</v>
      </c>
      <c r="J97" s="25">
        <v>1978</v>
      </c>
      <c r="K97" s="52">
        <v>3626.85</v>
      </c>
      <c r="L97" s="38">
        <f t="shared" ca="1" si="5"/>
        <v>110081.81100003142</v>
      </c>
      <c r="M97" s="38">
        <f t="shared" ca="1" si="6"/>
        <v>112740.21609999053</v>
      </c>
      <c r="N97" s="39">
        <f t="shared" ca="1" si="7"/>
        <v>29.876157266497493</v>
      </c>
      <c r="P97" s="52">
        <v>3404.5</v>
      </c>
      <c r="Q97" s="52">
        <v>26958.1700000862</v>
      </c>
    </row>
    <row r="98" spans="8:17" x14ac:dyDescent="0.3">
      <c r="H98" s="45">
        <v>1</v>
      </c>
      <c r="I98" s="52" t="s">
        <v>164</v>
      </c>
      <c r="J98" s="25">
        <v>1978</v>
      </c>
      <c r="K98" s="52">
        <v>3635.62</v>
      </c>
      <c r="L98" s="38">
        <f t="shared" ca="1" si="5"/>
        <v>115398.62119994964</v>
      </c>
      <c r="M98" s="38">
        <f t="shared" ca="1" si="6"/>
        <v>119825.16509998403</v>
      </c>
      <c r="N98" s="39">
        <f t="shared" ca="1" si="7"/>
        <v>43.017234270894264</v>
      </c>
      <c r="P98" s="52">
        <v>3405</v>
      </c>
      <c r="Q98" s="52">
        <v>27057.749999952099</v>
      </c>
    </row>
    <row r="99" spans="8:17" x14ac:dyDescent="0.3">
      <c r="H99" s="45">
        <v>1</v>
      </c>
      <c r="I99" s="52" t="s">
        <v>174</v>
      </c>
      <c r="J99" s="25">
        <v>1978</v>
      </c>
      <c r="K99" s="52">
        <v>3649.65</v>
      </c>
      <c r="L99" s="38">
        <f t="shared" ca="1" si="5"/>
        <v>124251.70900001843</v>
      </c>
      <c r="M99" s="38">
        <f t="shared" ca="1" si="6"/>
        <v>125099.47929999954</v>
      </c>
      <c r="N99" s="39">
        <f t="shared" ca="1" si="7"/>
        <v>51.415885992299806</v>
      </c>
      <c r="P99" s="52">
        <v>3405.5</v>
      </c>
      <c r="Q99" s="52">
        <v>27157.319999957501</v>
      </c>
    </row>
    <row r="100" spans="8:17" x14ac:dyDescent="0.3">
      <c r="H100" s="45">
        <v>1</v>
      </c>
      <c r="I100" s="52" t="s">
        <v>175</v>
      </c>
      <c r="J100" s="25">
        <v>1978</v>
      </c>
      <c r="K100" s="52">
        <v>3652.29</v>
      </c>
      <c r="L100" s="38">
        <f t="shared" ca="1" si="5"/>
        <v>125947.24959998066</v>
      </c>
      <c r="M100" s="38">
        <f t="shared" ca="1" si="6"/>
        <v>123863.14880002011</v>
      </c>
      <c r="N100" s="39">
        <f t="shared" ca="1" si="7"/>
        <v>57.720227340809373</v>
      </c>
      <c r="P100" s="52">
        <v>3406</v>
      </c>
      <c r="Q100" s="52">
        <v>27256.900000070498</v>
      </c>
    </row>
    <row r="101" spans="8:17" x14ac:dyDescent="0.3">
      <c r="H101" s="45">
        <v>1</v>
      </c>
      <c r="I101" s="52" t="s">
        <v>176</v>
      </c>
      <c r="J101" s="25">
        <v>1978</v>
      </c>
      <c r="K101" s="52">
        <v>3645.8</v>
      </c>
      <c r="L101" s="38">
        <f t="shared" ca="1" si="5"/>
        <v>121779.04800005956</v>
      </c>
      <c r="M101" s="38">
        <f t="shared" ca="1" si="6"/>
        <v>119971.11440001335</v>
      </c>
      <c r="N101" s="39">
        <f t="shared" ca="1" si="7"/>
        <v>57.346192683206375</v>
      </c>
      <c r="P101" s="52">
        <v>3406.5</v>
      </c>
      <c r="Q101" s="52">
        <v>27356.470000075798</v>
      </c>
    </row>
    <row r="102" spans="8:17" x14ac:dyDescent="0.3">
      <c r="H102" s="45">
        <v>1</v>
      </c>
      <c r="I102" s="52" t="s">
        <v>177</v>
      </c>
      <c r="J102" s="25">
        <v>1978</v>
      </c>
      <c r="K102" s="52">
        <v>3640.17</v>
      </c>
      <c r="L102" s="38">
        <f t="shared" ca="1" si="5"/>
        <v>118163.18079996714</v>
      </c>
      <c r="M102" s="38">
        <f t="shared" ca="1" si="6"/>
        <v>117284.08900002891</v>
      </c>
      <c r="N102" s="39">
        <f t="shared" ca="1" si="7"/>
        <v>48.672896935011998</v>
      </c>
      <c r="P102" s="52">
        <v>3407</v>
      </c>
      <c r="Q102" s="52">
        <v>27456.049999941799</v>
      </c>
    </row>
    <row r="103" spans="8:17" x14ac:dyDescent="0.3">
      <c r="H103" s="45">
        <v>1</v>
      </c>
      <c r="I103" s="52" t="s">
        <v>178</v>
      </c>
      <c r="J103" s="25">
        <v>1978</v>
      </c>
      <c r="K103" s="52">
        <v>3637.28</v>
      </c>
      <c r="L103" s="38">
        <f t="shared" ca="1" si="5"/>
        <v>116404.99720009067</v>
      </c>
      <c r="M103" s="38">
        <f t="shared" ca="1" si="6"/>
        <v>116041.24820006895</v>
      </c>
      <c r="N103" s="39">
        <f t="shared" ca="1" si="7"/>
        <v>43.515468075025858</v>
      </c>
      <c r="P103" s="52">
        <v>3407.5</v>
      </c>
      <c r="Q103" s="52">
        <v>27555.619999947099</v>
      </c>
    </row>
    <row r="104" spans="8:17" x14ac:dyDescent="0.3">
      <c r="H104" s="45">
        <v>1</v>
      </c>
      <c r="I104" s="52" t="s">
        <v>179</v>
      </c>
      <c r="J104" s="25">
        <v>1978</v>
      </c>
      <c r="K104" s="52">
        <v>3636.08</v>
      </c>
      <c r="L104" s="38">
        <f t="shared" ca="1" si="5"/>
        <v>115677.49920004723</v>
      </c>
      <c r="M104" s="38">
        <f t="shared" ca="1" si="6"/>
        <v>114692.34249998163</v>
      </c>
      <c r="N104" s="39">
        <f t="shared" ca="1" si="7"/>
        <v>35.784010859994268</v>
      </c>
      <c r="P104" s="52">
        <v>3408</v>
      </c>
      <c r="Q104" s="52">
        <v>27655.2000000601</v>
      </c>
    </row>
    <row r="105" spans="8:17" x14ac:dyDescent="0.3">
      <c r="H105" s="45">
        <v>1</v>
      </c>
      <c r="I105" s="52" t="s">
        <v>180</v>
      </c>
      <c r="J105" s="25">
        <v>1978</v>
      </c>
      <c r="K105" s="52">
        <v>3632.83</v>
      </c>
      <c r="L105" s="38">
        <f t="shared" ca="1" si="5"/>
        <v>113707.18579991604</v>
      </c>
      <c r="M105" s="38">
        <f t="shared" ca="1" si="6"/>
        <v>112497.71709995472</v>
      </c>
      <c r="N105" s="39">
        <f t="shared" ca="1" si="7"/>
        <v>29.361904163088184</v>
      </c>
      <c r="P105" s="52">
        <v>3408.5</v>
      </c>
      <c r="Q105" s="52">
        <v>27754.770000065499</v>
      </c>
    </row>
    <row r="106" spans="8:17" x14ac:dyDescent="0.3">
      <c r="H106" s="45">
        <v>1</v>
      </c>
      <c r="I106" s="52" t="s">
        <v>170</v>
      </c>
      <c r="J106" s="25">
        <v>1979</v>
      </c>
      <c r="K106" s="52">
        <v>3628.84</v>
      </c>
      <c r="L106" s="38">
        <f t="shared" ca="1" si="5"/>
        <v>111288.2483999934</v>
      </c>
      <c r="M106" s="38">
        <f t="shared" ca="1" si="6"/>
        <v>111030.59289999143</v>
      </c>
      <c r="N106" s="39">
        <f t="shared" ca="1" si="7"/>
        <v>21.984057394198306</v>
      </c>
      <c r="P106" s="52">
        <v>3409</v>
      </c>
      <c r="Q106" s="52">
        <v>27854.349999931401</v>
      </c>
    </row>
    <row r="107" spans="8:17" x14ac:dyDescent="0.3">
      <c r="H107" s="45">
        <v>1</v>
      </c>
      <c r="I107" s="52" t="s">
        <v>171</v>
      </c>
      <c r="J107" s="25">
        <v>1979</v>
      </c>
      <c r="K107" s="52">
        <v>3627.99</v>
      </c>
      <c r="L107" s="38">
        <f t="shared" ca="1" si="5"/>
        <v>110772.93739998946</v>
      </c>
      <c r="M107" s="38">
        <f t="shared" ca="1" si="6"/>
        <v>112906.93730003713</v>
      </c>
      <c r="N107" s="39">
        <f t="shared" ca="1" si="7"/>
        <v>21.000690337806905</v>
      </c>
      <c r="P107" s="52">
        <v>3409.5</v>
      </c>
      <c r="Q107" s="52">
        <v>27953.919999936701</v>
      </c>
    </row>
    <row r="108" spans="8:17" x14ac:dyDescent="0.3">
      <c r="H108" s="45">
        <v>1</v>
      </c>
      <c r="I108" s="52" t="s">
        <v>172</v>
      </c>
      <c r="J108" s="25">
        <v>1979</v>
      </c>
      <c r="K108" s="52">
        <v>3635.03</v>
      </c>
      <c r="L108" s="38">
        <f t="shared" ca="1" si="5"/>
        <v>115040.93720008479</v>
      </c>
      <c r="M108" s="38">
        <f t="shared" ca="1" si="6"/>
        <v>118564.13220005087</v>
      </c>
      <c r="N108" s="39">
        <f t="shared" ca="1" si="7"/>
        <v>27.625442802611854</v>
      </c>
      <c r="P108" s="52">
        <v>3410</v>
      </c>
      <c r="Q108" s="52">
        <v>28053.5000000498</v>
      </c>
    </row>
    <row r="109" spans="8:17" x14ac:dyDescent="0.3">
      <c r="H109" s="45">
        <v>1</v>
      </c>
      <c r="I109" s="52" t="s">
        <v>173</v>
      </c>
      <c r="J109" s="25">
        <v>1979</v>
      </c>
      <c r="K109" s="52">
        <v>3646.28</v>
      </c>
      <c r="L109" s="38">
        <f t="shared" ca="1" si="5"/>
        <v>122087.32720001694</v>
      </c>
      <c r="M109" s="38">
        <f t="shared" ca="1" si="6"/>
        <v>127879.47559997393</v>
      </c>
      <c r="N109" s="39">
        <f t="shared" ca="1" si="7"/>
        <v>33.888061033993097</v>
      </c>
      <c r="P109" s="52">
        <v>3410.5</v>
      </c>
      <c r="Q109" s="52">
        <v>28153.070000055101</v>
      </c>
    </row>
    <row r="110" spans="8:17" x14ac:dyDescent="0.3">
      <c r="H110" s="45">
        <v>1</v>
      </c>
      <c r="I110" s="52" t="s">
        <v>164</v>
      </c>
      <c r="J110" s="25">
        <v>1979</v>
      </c>
      <c r="K110" s="52">
        <v>3663.76</v>
      </c>
      <c r="L110" s="38">
        <f t="shared" ca="1" si="5"/>
        <v>133671.62399993092</v>
      </c>
      <c r="M110" s="38">
        <f t="shared" ca="1" si="6"/>
        <v>139810.67999999179</v>
      </c>
      <c r="N110" s="39">
        <f t="shared" ca="1" si="7"/>
        <v>50.192034119997047</v>
      </c>
      <c r="P110" s="52">
        <v>3411</v>
      </c>
      <c r="Q110" s="52">
        <v>28252.649999920999</v>
      </c>
    </row>
    <row r="111" spans="8:17" x14ac:dyDescent="0.3">
      <c r="H111" s="45">
        <v>1</v>
      </c>
      <c r="I111" s="52" t="s">
        <v>174</v>
      </c>
      <c r="J111" s="25">
        <v>1979</v>
      </c>
      <c r="K111" s="52">
        <v>3680.4</v>
      </c>
      <c r="L111" s="38">
        <f t="shared" ca="1" si="5"/>
        <v>145949.73600005265</v>
      </c>
      <c r="M111" s="38">
        <f t="shared" ca="1" si="6"/>
        <v>147433.16240001889</v>
      </c>
      <c r="N111" s="39">
        <f t="shared" ca="1" si="7"/>
        <v>60.595029746407761</v>
      </c>
      <c r="P111" s="52">
        <v>3411.5</v>
      </c>
      <c r="Q111" s="52">
        <v>28352.219999926401</v>
      </c>
    </row>
    <row r="112" spans="8:17" x14ac:dyDescent="0.3">
      <c r="H112" s="45">
        <v>1</v>
      </c>
      <c r="I112" s="52" t="s">
        <v>175</v>
      </c>
      <c r="J112" s="25">
        <v>1979</v>
      </c>
      <c r="K112" s="52">
        <v>3684.32</v>
      </c>
      <c r="L112" s="38">
        <f t="shared" ca="1" si="5"/>
        <v>148916.58879998513</v>
      </c>
      <c r="M112" s="38">
        <f t="shared" ca="1" si="6"/>
        <v>147580.74910003971</v>
      </c>
      <c r="N112" s="39">
        <f t="shared" ca="1" si="7"/>
        <v>68.772629080618515</v>
      </c>
      <c r="P112" s="52">
        <v>3412</v>
      </c>
      <c r="Q112" s="52">
        <v>28451.800000039399</v>
      </c>
    </row>
    <row r="113" spans="8:17" x14ac:dyDescent="0.3">
      <c r="H113" s="45">
        <v>1</v>
      </c>
      <c r="I113" s="52" t="s">
        <v>176</v>
      </c>
      <c r="J113" s="25">
        <v>1979</v>
      </c>
      <c r="K113" s="52">
        <v>3680.79</v>
      </c>
      <c r="L113" s="38">
        <f t="shared" ca="1" si="5"/>
        <v>146244.9094000943</v>
      </c>
      <c r="M113" s="38">
        <f t="shared" ca="1" si="6"/>
        <v>145245.42470008088</v>
      </c>
      <c r="N113" s="39">
        <f t="shared" ca="1" si="7"/>
        <v>69.42731300663867</v>
      </c>
      <c r="P113" s="52">
        <v>3412.5</v>
      </c>
      <c r="Q113" s="52">
        <v>28551.370000044801</v>
      </c>
    </row>
    <row r="114" spans="8:17" x14ac:dyDescent="0.3">
      <c r="H114" s="45">
        <v>1</v>
      </c>
      <c r="I114" s="52" t="s">
        <v>177</v>
      </c>
      <c r="J114" s="25">
        <v>1979</v>
      </c>
      <c r="K114" s="52">
        <v>3678.1</v>
      </c>
      <c r="L114" s="38">
        <f t="shared" ca="1" si="5"/>
        <v>144245.94000006747</v>
      </c>
      <c r="M114" s="38">
        <f t="shared" ca="1" si="6"/>
        <v>143519.60100006289</v>
      </c>
      <c r="N114" s="39">
        <f t="shared" ca="1" si="7"/>
        <v>59.560634415026101</v>
      </c>
      <c r="P114" s="52">
        <v>3413</v>
      </c>
      <c r="Q114" s="52">
        <v>28650.949999910699</v>
      </c>
    </row>
    <row r="115" spans="8:17" x14ac:dyDescent="0.3">
      <c r="H115" s="45">
        <v>1</v>
      </c>
      <c r="I115" s="52" t="s">
        <v>178</v>
      </c>
      <c r="J115" s="25">
        <v>1979</v>
      </c>
      <c r="K115" s="52">
        <v>3676.13</v>
      </c>
      <c r="L115" s="38">
        <f t="shared" ca="1" si="5"/>
        <v>142793.26200005831</v>
      </c>
      <c r="M115" s="38">
        <f t="shared" ca="1" si="6"/>
        <v>141823.58100001817</v>
      </c>
      <c r="N115" s="39">
        <f t="shared" ca="1" si="7"/>
        <v>53.18384287500681</v>
      </c>
      <c r="P115" s="52">
        <v>3413.5</v>
      </c>
      <c r="Q115" s="52">
        <v>28750.519999916</v>
      </c>
    </row>
    <row r="116" spans="8:17" x14ac:dyDescent="0.3">
      <c r="H116" s="45">
        <v>1</v>
      </c>
      <c r="I116" s="52" t="s">
        <v>179</v>
      </c>
      <c r="J116" s="25">
        <v>1979</v>
      </c>
      <c r="K116" s="52">
        <v>3673.5</v>
      </c>
      <c r="L116" s="38">
        <f t="shared" ca="1" si="5"/>
        <v>140853.89999997802</v>
      </c>
      <c r="M116" s="38">
        <f t="shared" ca="1" si="6"/>
        <v>140551.56599996542</v>
      </c>
      <c r="N116" s="39">
        <f t="shared" ca="1" si="7"/>
        <v>43.852088591989208</v>
      </c>
      <c r="P116" s="52">
        <v>3414</v>
      </c>
      <c r="Q116" s="52">
        <v>28850.100000029099</v>
      </c>
    </row>
    <row r="117" spans="8:17" x14ac:dyDescent="0.3">
      <c r="H117" s="45">
        <v>1</v>
      </c>
      <c r="I117" s="52" t="s">
        <v>180</v>
      </c>
      <c r="J117" s="25">
        <v>1979</v>
      </c>
      <c r="K117" s="52">
        <v>3672.68</v>
      </c>
      <c r="L117" s="38">
        <f t="shared" ca="1" si="5"/>
        <v>140249.23199995281</v>
      </c>
      <c r="M117" s="38">
        <f t="shared" ca="1" si="6"/>
        <v>140378.27699995833</v>
      </c>
      <c r="N117" s="39">
        <f t="shared" ca="1" si="7"/>
        <v>36.638730296989124</v>
      </c>
      <c r="P117" s="52">
        <v>3414.5</v>
      </c>
      <c r="Q117" s="52">
        <v>28949.670000034399</v>
      </c>
    </row>
    <row r="118" spans="8:17" x14ac:dyDescent="0.3">
      <c r="H118" s="45">
        <v>1</v>
      </c>
      <c r="I118" s="52" t="s">
        <v>170</v>
      </c>
      <c r="J118" s="25">
        <v>1980</v>
      </c>
      <c r="K118" s="52">
        <v>3673.03</v>
      </c>
      <c r="L118" s="38">
        <f t="shared" ca="1" si="5"/>
        <v>140507.32199996384</v>
      </c>
      <c r="M118" s="38">
        <f t="shared" ca="1" si="6"/>
        <v>140960.8229999824</v>
      </c>
      <c r="N118" s="39">
        <f t="shared" ca="1" si="7"/>
        <v>27.910242953996516</v>
      </c>
      <c r="P118" s="52">
        <v>3415</v>
      </c>
      <c r="Q118" s="52">
        <v>29049.249999900301</v>
      </c>
    </row>
    <row r="119" spans="8:17" x14ac:dyDescent="0.3">
      <c r="H119" s="45">
        <v>1</v>
      </c>
      <c r="I119" s="52" t="s">
        <v>171</v>
      </c>
      <c r="J119" s="25">
        <v>1980</v>
      </c>
      <c r="K119" s="52">
        <v>3674.26</v>
      </c>
      <c r="L119" s="38">
        <f t="shared" ca="1" si="5"/>
        <v>141414.32400000095</v>
      </c>
      <c r="M119" s="38">
        <f t="shared" ca="1" si="6"/>
        <v>141886.2600000205</v>
      </c>
      <c r="N119" s="39">
        <f t="shared" ca="1" si="7"/>
        <v>26.390844360003811</v>
      </c>
      <c r="P119" s="52">
        <v>3415.5</v>
      </c>
      <c r="Q119" s="52">
        <v>29148.8199999057</v>
      </c>
    </row>
    <row r="120" spans="8:17" x14ac:dyDescent="0.3">
      <c r="H120" s="45">
        <v>1</v>
      </c>
      <c r="I120" s="52" t="s">
        <v>172</v>
      </c>
      <c r="J120" s="25">
        <v>1980</v>
      </c>
      <c r="K120" s="52">
        <v>3675.54</v>
      </c>
      <c r="L120" s="38">
        <f t="shared" ca="1" si="5"/>
        <v>142358.19600004004</v>
      </c>
      <c r="M120" s="38">
        <f t="shared" ca="1" si="6"/>
        <v>143132.46600007173</v>
      </c>
      <c r="N120" s="39">
        <f t="shared" ca="1" si="7"/>
        <v>33.349864578016714</v>
      </c>
      <c r="P120" s="52">
        <v>3416</v>
      </c>
      <c r="Q120" s="52">
        <v>29248.400000018701</v>
      </c>
    </row>
    <row r="121" spans="8:17" x14ac:dyDescent="0.3">
      <c r="H121" s="45">
        <v>1</v>
      </c>
      <c r="I121" s="52" t="s">
        <v>173</v>
      </c>
      <c r="J121" s="25">
        <v>1980</v>
      </c>
      <c r="K121" s="52">
        <v>3677.64</v>
      </c>
      <c r="L121" s="38">
        <f t="shared" ca="1" si="5"/>
        <v>143906.73600010341</v>
      </c>
      <c r="M121" s="38">
        <f t="shared" ca="1" si="6"/>
        <v>149212.00760006951</v>
      </c>
      <c r="N121" s="39">
        <f t="shared" ca="1" si="7"/>
        <v>39.541182014018418</v>
      </c>
      <c r="P121" s="52">
        <v>3416.5</v>
      </c>
      <c r="Q121" s="52">
        <v>29347.970000024001</v>
      </c>
    </row>
    <row r="122" spans="8:17" x14ac:dyDescent="0.3">
      <c r="H122" s="45">
        <v>1</v>
      </c>
      <c r="I122" s="52" t="s">
        <v>164</v>
      </c>
      <c r="J122" s="25">
        <v>1980</v>
      </c>
      <c r="K122" s="52">
        <v>3691.72</v>
      </c>
      <c r="L122" s="38">
        <f t="shared" ca="1" si="5"/>
        <v>154517.27920003561</v>
      </c>
      <c r="M122" s="38">
        <f t="shared" ca="1" si="6"/>
        <v>157854.19960003626</v>
      </c>
      <c r="N122" s="39">
        <f t="shared" ca="1" si="7"/>
        <v>56.669657656413015</v>
      </c>
      <c r="P122" s="52">
        <v>3417</v>
      </c>
      <c r="Q122" s="52">
        <v>29447.549999890001</v>
      </c>
    </row>
    <row r="123" spans="8:17" x14ac:dyDescent="0.3">
      <c r="H123" s="45">
        <v>1</v>
      </c>
      <c r="I123" s="52" t="s">
        <v>174</v>
      </c>
      <c r="J123" s="25">
        <v>1980</v>
      </c>
      <c r="K123" s="52">
        <v>3700.5</v>
      </c>
      <c r="L123" s="38">
        <f t="shared" ca="1" si="5"/>
        <v>161191.1200000369</v>
      </c>
      <c r="M123" s="38">
        <f t="shared" ca="1" si="6"/>
        <v>159625.22799998405</v>
      </c>
      <c r="N123" s="39">
        <f t="shared" ca="1" si="7"/>
        <v>65.605968707993441</v>
      </c>
      <c r="P123" s="52">
        <v>3417.5</v>
      </c>
      <c r="Q123" s="52">
        <v>29547.119999895302</v>
      </c>
    </row>
    <row r="124" spans="8:17" x14ac:dyDescent="0.3">
      <c r="H124" s="45">
        <v>1</v>
      </c>
      <c r="I124" s="52" t="s">
        <v>175</v>
      </c>
      <c r="J124" s="25">
        <v>1980</v>
      </c>
      <c r="K124" s="52">
        <v>3696.4</v>
      </c>
      <c r="L124" s="38">
        <f t="shared" ca="1" si="5"/>
        <v>158059.33599993121</v>
      </c>
      <c r="M124" s="38">
        <f t="shared" ca="1" si="6"/>
        <v>155819.05960001284</v>
      </c>
      <c r="N124" s="39">
        <f t="shared" ca="1" si="7"/>
        <v>72.611681773605994</v>
      </c>
      <c r="P124" s="52">
        <v>3418</v>
      </c>
      <c r="Q124" s="52">
        <v>29646.700000008299</v>
      </c>
    </row>
    <row r="125" spans="8:17" x14ac:dyDescent="0.3">
      <c r="H125" s="45">
        <v>1</v>
      </c>
      <c r="I125" s="52" t="s">
        <v>176</v>
      </c>
      <c r="J125" s="25">
        <v>1980</v>
      </c>
      <c r="K125" s="52">
        <v>3690.48</v>
      </c>
      <c r="L125" s="38">
        <f t="shared" ca="1" si="5"/>
        <v>153578.78320009448</v>
      </c>
      <c r="M125" s="38">
        <f t="shared" ca="1" si="6"/>
        <v>152557.03700008802</v>
      </c>
      <c r="N125" s="39">
        <f t="shared" ca="1" si="7"/>
        <v>72.922263686042072</v>
      </c>
      <c r="P125" s="52">
        <v>3418.5</v>
      </c>
      <c r="Q125" s="52">
        <v>29746.270000013701</v>
      </c>
    </row>
    <row r="126" spans="8:17" x14ac:dyDescent="0.3">
      <c r="H126" s="45">
        <v>1</v>
      </c>
      <c r="I126" s="52" t="s">
        <v>177</v>
      </c>
      <c r="J126" s="25">
        <v>1980</v>
      </c>
      <c r="K126" s="52">
        <v>3687.78</v>
      </c>
      <c r="L126" s="38">
        <f t="shared" ca="1" si="5"/>
        <v>151535.29080008157</v>
      </c>
      <c r="M126" s="38">
        <f t="shared" ca="1" si="6"/>
        <v>150661.12780002784</v>
      </c>
      <c r="N126" s="39">
        <f t="shared" ca="1" si="7"/>
        <v>62.524368037011548</v>
      </c>
      <c r="P126" s="52">
        <v>3419</v>
      </c>
      <c r="Q126" s="52">
        <v>29845.8499998796</v>
      </c>
    </row>
    <row r="127" spans="8:17" x14ac:dyDescent="0.3">
      <c r="H127" s="45">
        <v>1</v>
      </c>
      <c r="I127" s="52" t="s">
        <v>178</v>
      </c>
      <c r="J127" s="25">
        <v>1980</v>
      </c>
      <c r="K127" s="52">
        <v>3685.47</v>
      </c>
      <c r="L127" s="38">
        <f t="shared" ca="1" si="5"/>
        <v>149786.96479997411</v>
      </c>
      <c r="M127" s="38">
        <f t="shared" ca="1" si="6"/>
        <v>148780.35569996201</v>
      </c>
      <c r="N127" s="39">
        <f t="shared" ca="1" si="7"/>
        <v>55.792633387485751</v>
      </c>
      <c r="P127" s="52">
        <v>3419.5</v>
      </c>
      <c r="Q127" s="52">
        <v>29945.419999885002</v>
      </c>
    </row>
    <row r="128" spans="8:17" x14ac:dyDescent="0.3">
      <c r="H128" s="45">
        <v>1</v>
      </c>
      <c r="I128" s="52" t="s">
        <v>179</v>
      </c>
      <c r="J128" s="25">
        <v>1980</v>
      </c>
      <c r="K128" s="52">
        <v>3682.81</v>
      </c>
      <c r="L128" s="38">
        <f t="shared" ca="1" si="5"/>
        <v>147773.7465999499</v>
      </c>
      <c r="M128" s="38">
        <f t="shared" ca="1" si="6"/>
        <v>147194.75590000092</v>
      </c>
      <c r="N128" s="39">
        <f t="shared" ca="1" si="7"/>
        <v>45.924763840800289</v>
      </c>
      <c r="P128" s="52">
        <v>3420</v>
      </c>
      <c r="Q128" s="52">
        <v>30044.999999997999</v>
      </c>
    </row>
    <row r="129" spans="8:17" x14ac:dyDescent="0.3">
      <c r="H129" s="45">
        <v>1</v>
      </c>
      <c r="I129" s="52" t="s">
        <v>180</v>
      </c>
      <c r="J129" s="25">
        <v>1980</v>
      </c>
      <c r="K129" s="52">
        <v>3681.28</v>
      </c>
      <c r="L129" s="38">
        <f t="shared" ca="1" si="5"/>
        <v>146615.76520005194</v>
      </c>
      <c r="M129" s="38">
        <f t="shared" ca="1" si="6"/>
        <v>145972.84159998293</v>
      </c>
      <c r="N129" s="39">
        <f t="shared" ca="1" si="7"/>
        <v>38.098911657595551</v>
      </c>
      <c r="P129" s="52">
        <v>3420.5</v>
      </c>
      <c r="Q129" s="52">
        <v>30161.350000060698</v>
      </c>
    </row>
    <row r="130" spans="8:17" x14ac:dyDescent="0.3">
      <c r="H130" s="45">
        <v>1</v>
      </c>
      <c r="I130" s="52" t="s">
        <v>170</v>
      </c>
      <c r="J130" s="25">
        <v>1981</v>
      </c>
      <c r="K130" s="52">
        <v>3679.57</v>
      </c>
      <c r="L130" s="38">
        <f t="shared" ca="1" si="5"/>
        <v>145329.91799991392</v>
      </c>
      <c r="M130" s="38">
        <f t="shared" ca="1" si="6"/>
        <v>144784.2419999931</v>
      </c>
      <c r="N130" s="39">
        <f t="shared" ca="1" si="7"/>
        <v>28.667279915998634</v>
      </c>
      <c r="P130" s="52">
        <v>3421</v>
      </c>
      <c r="Q130" s="52">
        <v>30277.700000123401</v>
      </c>
    </row>
    <row r="131" spans="8:17" x14ac:dyDescent="0.3">
      <c r="H131" s="45">
        <v>1</v>
      </c>
      <c r="I131" s="52" t="s">
        <v>171</v>
      </c>
      <c r="J131" s="25">
        <v>1981</v>
      </c>
      <c r="K131" s="52">
        <v>3678.09</v>
      </c>
      <c r="L131" s="38">
        <f t="shared" ca="1" si="5"/>
        <v>144238.56600007229</v>
      </c>
      <c r="M131" s="38">
        <f t="shared" ca="1" si="6"/>
        <v>144113.20800008951</v>
      </c>
      <c r="N131" s="39">
        <f t="shared" ca="1" si="7"/>
        <v>26.805056688016649</v>
      </c>
      <c r="P131" s="52">
        <v>3421.5</v>
      </c>
      <c r="Q131" s="52">
        <v>30394.049999939001</v>
      </c>
    </row>
    <row r="132" spans="8:17" x14ac:dyDescent="0.3">
      <c r="H132" s="45">
        <v>1</v>
      </c>
      <c r="I132" s="52" t="s">
        <v>172</v>
      </c>
      <c r="J132" s="25">
        <v>1981</v>
      </c>
      <c r="K132" s="52">
        <v>3677.75</v>
      </c>
      <c r="L132" s="38">
        <f t="shared" ca="1" si="5"/>
        <v>143987.85000010673</v>
      </c>
      <c r="M132" s="38">
        <f t="shared" ca="1" si="6"/>
        <v>143803.50000009919</v>
      </c>
      <c r="N132" s="39">
        <f t="shared" ca="1" si="7"/>
        <v>33.506215500023117</v>
      </c>
      <c r="P132" s="52">
        <v>3422</v>
      </c>
      <c r="Q132" s="52">
        <v>30510.4000000017</v>
      </c>
    </row>
    <row r="133" spans="8:17" x14ac:dyDescent="0.3">
      <c r="H133" s="45">
        <v>1</v>
      </c>
      <c r="I133" s="52" t="s">
        <v>173</v>
      </c>
      <c r="J133" s="25">
        <v>1981</v>
      </c>
      <c r="K133" s="52">
        <v>3677.25</v>
      </c>
      <c r="L133" s="38">
        <f t="shared" ca="1" si="5"/>
        <v>143619.15000009164</v>
      </c>
      <c r="M133" s="38">
        <f t="shared" ca="1" si="6"/>
        <v>143807.18700009934</v>
      </c>
      <c r="N133" s="39">
        <f t="shared" ca="1" si="7"/>
        <v>38.108904555026328</v>
      </c>
      <c r="P133" s="52">
        <v>3422.5</v>
      </c>
      <c r="Q133" s="52">
        <v>30626.7500000644</v>
      </c>
    </row>
    <row r="134" spans="8:17" x14ac:dyDescent="0.3">
      <c r="H134" s="45">
        <v>1</v>
      </c>
      <c r="I134" s="52" t="s">
        <v>164</v>
      </c>
      <c r="J134" s="25">
        <v>1981</v>
      </c>
      <c r="K134" s="52">
        <v>3677.76</v>
      </c>
      <c r="L134" s="38">
        <f t="shared" ca="1" si="5"/>
        <v>143995.22400010703</v>
      </c>
      <c r="M134" s="38">
        <f t="shared" ca="1" si="6"/>
        <v>145051.94930009753</v>
      </c>
      <c r="N134" s="39">
        <f t="shared" ca="1" si="7"/>
        <v>52.073649798735019</v>
      </c>
      <c r="P134" s="52">
        <v>3423</v>
      </c>
      <c r="Q134" s="52">
        <v>30743.09999988</v>
      </c>
    </row>
    <row r="135" spans="8:17" x14ac:dyDescent="0.3">
      <c r="H135" s="45">
        <v>1</v>
      </c>
      <c r="I135" s="52" t="s">
        <v>174</v>
      </c>
      <c r="J135" s="25">
        <v>1981</v>
      </c>
      <c r="K135" s="52">
        <v>3680.61</v>
      </c>
      <c r="L135" s="38">
        <f t="shared" ca="1" si="5"/>
        <v>146108.67460008804</v>
      </c>
      <c r="M135" s="38">
        <f t="shared" ca="1" si="6"/>
        <v>145063.01030009799</v>
      </c>
      <c r="N135" s="39">
        <f t="shared" ca="1" si="7"/>
        <v>59.620897233340273</v>
      </c>
      <c r="P135" s="52">
        <v>3423.5</v>
      </c>
      <c r="Q135" s="52">
        <v>30859.449999942699</v>
      </c>
    </row>
    <row r="136" spans="8:17" x14ac:dyDescent="0.3">
      <c r="H136" s="45">
        <v>1</v>
      </c>
      <c r="I136" s="52" t="s">
        <v>175</v>
      </c>
      <c r="J136" s="25">
        <v>1981</v>
      </c>
      <c r="K136" s="52">
        <v>3677.79</v>
      </c>
      <c r="L136" s="38">
        <f t="shared" ca="1" si="5"/>
        <v>144017.34600010794</v>
      </c>
      <c r="M136" s="38">
        <f t="shared" ca="1" si="6"/>
        <v>142413.50100004207</v>
      </c>
      <c r="N136" s="39">
        <f t="shared" ca="1" si="7"/>
        <v>66.364691466019607</v>
      </c>
      <c r="P136" s="52">
        <v>3424</v>
      </c>
      <c r="Q136" s="52">
        <v>30975.800000005402</v>
      </c>
    </row>
    <row r="137" spans="8:17" x14ac:dyDescent="0.3">
      <c r="H137" s="45">
        <v>1</v>
      </c>
      <c r="I137" s="52" t="s">
        <v>176</v>
      </c>
      <c r="J137" s="25">
        <v>1981</v>
      </c>
      <c r="K137" s="52">
        <v>3673.44</v>
      </c>
      <c r="L137" s="38">
        <f t="shared" ca="1" si="5"/>
        <v>140809.65599997621</v>
      </c>
      <c r="M137" s="38">
        <f t="shared" ca="1" si="6"/>
        <v>140263.97999995411</v>
      </c>
      <c r="N137" s="39">
        <f t="shared" ca="1" si="7"/>
        <v>67.046182439978054</v>
      </c>
      <c r="P137" s="52">
        <v>3424.5</v>
      </c>
      <c r="Q137" s="52">
        <v>31092.150000068101</v>
      </c>
    </row>
    <row r="138" spans="8:17" x14ac:dyDescent="0.3">
      <c r="H138" s="45">
        <v>1</v>
      </c>
      <c r="I138" s="52" t="s">
        <v>177</v>
      </c>
      <c r="J138" s="25">
        <v>1981</v>
      </c>
      <c r="K138" s="52">
        <v>3671.96</v>
      </c>
      <c r="L138" s="38">
        <f t="shared" ref="L138:L201" ca="1" si="8">FORECAST(K138,OFFSET($Q$28:$Q$712,MATCH(K138,$P$28:$P$712,1)-1,0,2), OFFSET($P$28:$P$712,MATCH(K138,$P$28:$P$712,1)-1,0,2))</f>
        <v>139718.30399993202</v>
      </c>
      <c r="M138" s="38">
        <f t="shared" ca="1" si="6"/>
        <v>139710.92999993172</v>
      </c>
      <c r="N138" s="39">
        <f t="shared" ca="1" si="7"/>
        <v>57.980035949971658</v>
      </c>
      <c r="P138" s="52">
        <v>3425</v>
      </c>
      <c r="Q138" s="52">
        <v>31208.499999883701</v>
      </c>
    </row>
    <row r="139" spans="8:17" x14ac:dyDescent="0.3">
      <c r="H139" s="45">
        <v>1</v>
      </c>
      <c r="I139" s="52" t="s">
        <v>178</v>
      </c>
      <c r="J139" s="25">
        <v>1981</v>
      </c>
      <c r="K139" s="52">
        <v>3671.94</v>
      </c>
      <c r="L139" s="38">
        <f t="shared" ca="1" si="8"/>
        <v>139703.55599993141</v>
      </c>
      <c r="M139" s="38">
        <f t="shared" ref="M139:M202" ca="1" si="9">(L139+L140)/2</f>
        <v>139238.9939999124</v>
      </c>
      <c r="N139" s="39">
        <f t="shared" ref="N139:N202" ca="1" si="10">VLOOKUP(I139,$P$10:$Q$21,2,FALSE)*M139/1000</f>
        <v>52.214622749967148</v>
      </c>
      <c r="P139" s="52">
        <v>3425.5</v>
      </c>
      <c r="Q139" s="52">
        <v>31324.8499999464</v>
      </c>
    </row>
    <row r="140" spans="8:17" x14ac:dyDescent="0.3">
      <c r="H140" s="45">
        <v>1</v>
      </c>
      <c r="I140" s="52" t="s">
        <v>179</v>
      </c>
      <c r="J140" s="25">
        <v>1981</v>
      </c>
      <c r="K140" s="52">
        <v>3670.68</v>
      </c>
      <c r="L140" s="38">
        <f t="shared" ca="1" si="8"/>
        <v>138774.43199989339</v>
      </c>
      <c r="M140" s="38">
        <f t="shared" ca="1" si="9"/>
        <v>137590.90499996813</v>
      </c>
      <c r="N140" s="39">
        <f t="shared" ca="1" si="10"/>
        <v>42.928362359990054</v>
      </c>
      <c r="P140" s="52">
        <v>3426</v>
      </c>
      <c r="Q140" s="52">
        <v>31441.200000009099</v>
      </c>
    </row>
    <row r="141" spans="8:17" x14ac:dyDescent="0.3">
      <c r="H141" s="45">
        <v>1</v>
      </c>
      <c r="I141" s="52" t="s">
        <v>180</v>
      </c>
      <c r="J141" s="25">
        <v>1981</v>
      </c>
      <c r="K141" s="52">
        <v>3667.47</v>
      </c>
      <c r="L141" s="38">
        <f t="shared" ca="1" si="8"/>
        <v>136407.37800004287</v>
      </c>
      <c r="M141" s="38">
        <f t="shared" ca="1" si="9"/>
        <v>135035.81399998674</v>
      </c>
      <c r="N141" s="39">
        <f t="shared" ca="1" si="10"/>
        <v>35.244347453996539</v>
      </c>
      <c r="P141" s="52">
        <v>3426.5</v>
      </c>
      <c r="Q141" s="52">
        <v>31557.550000071798</v>
      </c>
    </row>
    <row r="142" spans="8:17" x14ac:dyDescent="0.3">
      <c r="H142" s="45">
        <v>1</v>
      </c>
      <c r="I142" s="52" t="s">
        <v>170</v>
      </c>
      <c r="J142" s="25">
        <v>1982</v>
      </c>
      <c r="K142" s="52">
        <v>3663.75</v>
      </c>
      <c r="L142" s="38">
        <f t="shared" ca="1" si="8"/>
        <v>133664.24999993062</v>
      </c>
      <c r="M142" s="38">
        <f t="shared" ca="1" si="9"/>
        <v>133295.54999991553</v>
      </c>
      <c r="N142" s="39">
        <f t="shared" ca="1" si="10"/>
        <v>26.392518899983276</v>
      </c>
      <c r="P142" s="52">
        <v>3427</v>
      </c>
      <c r="Q142" s="52">
        <v>31673.899999887399</v>
      </c>
    </row>
    <row r="143" spans="8:17" x14ac:dyDescent="0.3">
      <c r="H143" s="45">
        <v>1</v>
      </c>
      <c r="I143" s="52" t="s">
        <v>171</v>
      </c>
      <c r="J143" s="25">
        <v>1982</v>
      </c>
      <c r="K143" s="52">
        <v>3662.75</v>
      </c>
      <c r="L143" s="38">
        <f t="shared" ca="1" si="8"/>
        <v>132926.84999990044</v>
      </c>
      <c r="M143" s="38">
        <f t="shared" ca="1" si="9"/>
        <v>133372.9769999187</v>
      </c>
      <c r="N143" s="39">
        <f t="shared" ca="1" si="10"/>
        <v>24.807373721984877</v>
      </c>
      <c r="P143" s="52">
        <v>3427.5</v>
      </c>
      <c r="Q143" s="52">
        <v>31790.249999950101</v>
      </c>
    </row>
    <row r="144" spans="8:17" x14ac:dyDescent="0.3">
      <c r="H144" s="45">
        <v>1</v>
      </c>
      <c r="I144" s="52" t="s">
        <v>172</v>
      </c>
      <c r="J144" s="25">
        <v>1982</v>
      </c>
      <c r="K144" s="52">
        <v>3663.96</v>
      </c>
      <c r="L144" s="38">
        <f t="shared" ca="1" si="8"/>
        <v>133819.10399993695</v>
      </c>
      <c r="M144" s="38">
        <f t="shared" ca="1" si="9"/>
        <v>134420.08499996201</v>
      </c>
      <c r="N144" s="39">
        <f t="shared" ca="1" si="10"/>
        <v>31.31987980499115</v>
      </c>
      <c r="P144" s="52">
        <v>3428</v>
      </c>
      <c r="Q144" s="52">
        <v>31906.600000012801</v>
      </c>
    </row>
    <row r="145" spans="8:17" x14ac:dyDescent="0.3">
      <c r="H145" s="45">
        <v>1</v>
      </c>
      <c r="I145" s="52" t="s">
        <v>173</v>
      </c>
      <c r="J145" s="25">
        <v>1982</v>
      </c>
      <c r="K145" s="52">
        <v>3665.59</v>
      </c>
      <c r="L145" s="38">
        <f t="shared" ca="1" si="8"/>
        <v>135021.06599998707</v>
      </c>
      <c r="M145" s="38">
        <f t="shared" ca="1" si="9"/>
        <v>138339.36599999922</v>
      </c>
      <c r="N145" s="39">
        <f t="shared" ca="1" si="10"/>
        <v>36.659931989999791</v>
      </c>
      <c r="P145" s="52">
        <v>3428.5</v>
      </c>
      <c r="Q145" s="52">
        <v>32022.9500000755</v>
      </c>
    </row>
    <row r="146" spans="8:17" x14ac:dyDescent="0.3">
      <c r="H146" s="45">
        <v>1</v>
      </c>
      <c r="I146" s="52" t="s">
        <v>164</v>
      </c>
      <c r="J146" s="25">
        <v>1982</v>
      </c>
      <c r="K146" s="52">
        <v>3674.59</v>
      </c>
      <c r="L146" s="38">
        <f t="shared" ca="1" si="8"/>
        <v>141657.66600001138</v>
      </c>
      <c r="M146" s="38">
        <f t="shared" ca="1" si="9"/>
        <v>145514.18360003387</v>
      </c>
      <c r="N146" s="39">
        <f t="shared" ca="1" si="10"/>
        <v>52.239591912412159</v>
      </c>
      <c r="P146" s="52">
        <v>3429</v>
      </c>
      <c r="Q146" s="52">
        <v>32139.2999998911</v>
      </c>
    </row>
    <row r="147" spans="8:17" x14ac:dyDescent="0.3">
      <c r="H147" s="45">
        <v>1</v>
      </c>
      <c r="I147" s="52" t="s">
        <v>174</v>
      </c>
      <c r="J147" s="25">
        <v>1982</v>
      </c>
      <c r="K147" s="52">
        <v>3684.92</v>
      </c>
      <c r="L147" s="38">
        <f t="shared" ca="1" si="8"/>
        <v>149370.70120005636</v>
      </c>
      <c r="M147" s="38">
        <f t="shared" ca="1" si="9"/>
        <v>150290.27260004031</v>
      </c>
      <c r="N147" s="39">
        <f t="shared" ca="1" si="10"/>
        <v>61.769302038616559</v>
      </c>
      <c r="P147" s="52">
        <v>3429.5</v>
      </c>
      <c r="Q147" s="52">
        <v>32255.649999953901</v>
      </c>
    </row>
    <row r="148" spans="8:17" x14ac:dyDescent="0.3">
      <c r="H148" s="45">
        <v>1</v>
      </c>
      <c r="I148" s="52" t="s">
        <v>175</v>
      </c>
      <c r="J148" s="25">
        <v>1982</v>
      </c>
      <c r="K148" s="52">
        <v>3687.35</v>
      </c>
      <c r="L148" s="38">
        <f t="shared" ca="1" si="8"/>
        <v>151209.84400002426</v>
      </c>
      <c r="M148" s="38">
        <f t="shared" ca="1" si="9"/>
        <v>150941.16219996242</v>
      </c>
      <c r="N148" s="39">
        <f t="shared" ca="1" si="10"/>
        <v>70.338581585182482</v>
      </c>
      <c r="P148" s="52">
        <v>3430</v>
      </c>
      <c r="Q148" s="52">
        <v>32372.0000000166</v>
      </c>
    </row>
    <row r="149" spans="8:17" x14ac:dyDescent="0.3">
      <c r="H149" s="45">
        <v>1</v>
      </c>
      <c r="I149" s="52" t="s">
        <v>176</v>
      </c>
      <c r="J149" s="25">
        <v>1982</v>
      </c>
      <c r="K149" s="52">
        <v>3686.64</v>
      </c>
      <c r="L149" s="38">
        <f t="shared" ca="1" si="8"/>
        <v>150672.48039990058</v>
      </c>
      <c r="M149" s="38">
        <f t="shared" ca="1" si="9"/>
        <v>150910.88859994989</v>
      </c>
      <c r="N149" s="39">
        <f t="shared" ca="1" si="10"/>
        <v>72.135404750776047</v>
      </c>
      <c r="P149" s="52">
        <v>3430.5</v>
      </c>
      <c r="Q149" s="52">
        <v>32488.350000079299</v>
      </c>
    </row>
    <row r="150" spans="8:17" x14ac:dyDescent="0.3">
      <c r="H150" s="45">
        <v>1</v>
      </c>
      <c r="I150" s="52" t="s">
        <v>177</v>
      </c>
      <c r="J150" s="25">
        <v>1982</v>
      </c>
      <c r="K150" s="52">
        <v>3687.27</v>
      </c>
      <c r="L150" s="38">
        <f t="shared" ca="1" si="8"/>
        <v>151149.2967999992</v>
      </c>
      <c r="M150" s="38">
        <f t="shared" ca="1" si="9"/>
        <v>151293.09790003789</v>
      </c>
      <c r="N150" s="39">
        <f t="shared" ca="1" si="10"/>
        <v>62.786635628515725</v>
      </c>
      <c r="P150" s="52">
        <v>3431</v>
      </c>
      <c r="Q150" s="52">
        <v>32604.6999998949</v>
      </c>
    </row>
    <row r="151" spans="8:17" x14ac:dyDescent="0.3">
      <c r="H151" s="45">
        <v>1</v>
      </c>
      <c r="I151" s="52" t="s">
        <v>178</v>
      </c>
      <c r="J151" s="25">
        <v>1982</v>
      </c>
      <c r="K151" s="52">
        <v>3687.65</v>
      </c>
      <c r="L151" s="38">
        <f t="shared" ca="1" si="8"/>
        <v>151436.89900007658</v>
      </c>
      <c r="M151" s="38">
        <f t="shared" ca="1" si="9"/>
        <v>150910.88870000816</v>
      </c>
      <c r="N151" s="39">
        <f t="shared" ca="1" si="10"/>
        <v>56.591583262503057</v>
      </c>
      <c r="P151" s="52">
        <v>3431.5</v>
      </c>
      <c r="Q151" s="52">
        <v>32721.049999957599</v>
      </c>
    </row>
    <row r="152" spans="8:17" x14ac:dyDescent="0.3">
      <c r="H152" s="45">
        <v>1</v>
      </c>
      <c r="I152" s="52" t="s">
        <v>179</v>
      </c>
      <c r="J152" s="25">
        <v>1982</v>
      </c>
      <c r="K152" s="52">
        <v>3686.26</v>
      </c>
      <c r="L152" s="38">
        <f t="shared" ca="1" si="8"/>
        <v>150384.87839993974</v>
      </c>
      <c r="M152" s="38">
        <f t="shared" ca="1" si="9"/>
        <v>149809.67239999468</v>
      </c>
      <c r="N152" s="39">
        <f t="shared" ca="1" si="10"/>
        <v>46.740617788798346</v>
      </c>
      <c r="P152" s="52">
        <v>3432</v>
      </c>
      <c r="Q152" s="52">
        <v>32837.400000020301</v>
      </c>
    </row>
    <row r="153" spans="8:17" x14ac:dyDescent="0.3">
      <c r="H153" s="45">
        <v>1</v>
      </c>
      <c r="I153" s="52" t="s">
        <v>180</v>
      </c>
      <c r="J153" s="25">
        <v>1982</v>
      </c>
      <c r="K153" s="52">
        <v>3684.74</v>
      </c>
      <c r="L153" s="38">
        <f t="shared" ca="1" si="8"/>
        <v>149234.46640004963</v>
      </c>
      <c r="M153" s="38">
        <f t="shared" ca="1" si="9"/>
        <v>148697.10260005365</v>
      </c>
      <c r="N153" s="39">
        <f t="shared" ca="1" si="10"/>
        <v>38.809943778614006</v>
      </c>
      <c r="P153" s="52">
        <v>3432.5</v>
      </c>
      <c r="Q153" s="52">
        <v>32953.750000082997</v>
      </c>
    </row>
    <row r="154" spans="8:17" x14ac:dyDescent="0.3">
      <c r="H154" s="45">
        <v>1</v>
      </c>
      <c r="I154" s="52" t="s">
        <v>170</v>
      </c>
      <c r="J154" s="25">
        <v>1983</v>
      </c>
      <c r="K154" s="52">
        <v>3683.32</v>
      </c>
      <c r="L154" s="38">
        <f t="shared" ca="1" si="8"/>
        <v>148159.73880005768</v>
      </c>
      <c r="M154" s="38">
        <f t="shared" ca="1" si="9"/>
        <v>147709.414000032</v>
      </c>
      <c r="N154" s="39">
        <f t="shared" ca="1" si="10"/>
        <v>29.246463972006339</v>
      </c>
      <c r="P154" s="52">
        <v>3433</v>
      </c>
      <c r="Q154" s="52">
        <v>33070.099999898601</v>
      </c>
    </row>
    <row r="155" spans="8:17" x14ac:dyDescent="0.3">
      <c r="H155" s="45">
        <v>1</v>
      </c>
      <c r="I155" s="52" t="s">
        <v>171</v>
      </c>
      <c r="J155" s="25">
        <v>1983</v>
      </c>
      <c r="K155" s="52">
        <v>3682.13</v>
      </c>
      <c r="L155" s="38">
        <f t="shared" ca="1" si="8"/>
        <v>147259.08920000633</v>
      </c>
      <c r="M155" s="38">
        <f t="shared" ca="1" si="9"/>
        <v>148201.36620002612</v>
      </c>
      <c r="N155" s="39">
        <f t="shared" ca="1" si="10"/>
        <v>27.565454113204858</v>
      </c>
      <c r="P155" s="52">
        <v>3433.5</v>
      </c>
      <c r="Q155" s="52">
        <v>33186.449999961304</v>
      </c>
    </row>
    <row r="156" spans="8:17" x14ac:dyDescent="0.3">
      <c r="H156" s="45">
        <v>1</v>
      </c>
      <c r="I156" s="52" t="s">
        <v>172</v>
      </c>
      <c r="J156" s="25">
        <v>1983</v>
      </c>
      <c r="K156" s="52">
        <v>3684.62</v>
      </c>
      <c r="L156" s="38">
        <f t="shared" ca="1" si="8"/>
        <v>149143.64320004592</v>
      </c>
      <c r="M156" s="38">
        <f t="shared" ca="1" si="9"/>
        <v>149590.18560001301</v>
      </c>
      <c r="N156" s="39">
        <f t="shared" ca="1" si="10"/>
        <v>34.854513244803037</v>
      </c>
      <c r="P156" s="52">
        <v>3434</v>
      </c>
      <c r="Q156" s="52">
        <v>33302.800000023999</v>
      </c>
    </row>
    <row r="157" spans="8:17" x14ac:dyDescent="0.3">
      <c r="H157" s="45">
        <v>1</v>
      </c>
      <c r="I157" s="52" t="s">
        <v>173</v>
      </c>
      <c r="J157" s="25">
        <v>1983</v>
      </c>
      <c r="K157" s="52">
        <v>3685.8</v>
      </c>
      <c r="L157" s="38">
        <f t="shared" ca="1" si="8"/>
        <v>150036.7279999801</v>
      </c>
      <c r="M157" s="38">
        <f t="shared" ca="1" si="9"/>
        <v>153548.51260002004</v>
      </c>
      <c r="N157" s="39">
        <f t="shared" ca="1" si="10"/>
        <v>40.690355839005313</v>
      </c>
      <c r="P157" s="52">
        <v>3434.5</v>
      </c>
      <c r="Q157" s="52">
        <v>33419.150000086702</v>
      </c>
    </row>
    <row r="158" spans="8:17" x14ac:dyDescent="0.3">
      <c r="H158" s="45">
        <v>1</v>
      </c>
      <c r="I158" s="52" t="s">
        <v>164</v>
      </c>
      <c r="J158" s="25">
        <v>1983</v>
      </c>
      <c r="K158" s="52">
        <v>3695.08</v>
      </c>
      <c r="L158" s="38">
        <f t="shared" ca="1" si="8"/>
        <v>157060.29720005998</v>
      </c>
      <c r="M158" s="38">
        <f t="shared" ca="1" si="9"/>
        <v>161824.94920004066</v>
      </c>
      <c r="N158" s="39">
        <f t="shared" ca="1" si="10"/>
        <v>58.095156762814597</v>
      </c>
      <c r="P158" s="52">
        <v>3435</v>
      </c>
      <c r="Q158" s="52">
        <v>33535.499999902298</v>
      </c>
    </row>
    <row r="159" spans="8:17" x14ac:dyDescent="0.3">
      <c r="H159" s="45">
        <v>1</v>
      </c>
      <c r="I159" s="52" t="s">
        <v>174</v>
      </c>
      <c r="J159" s="25">
        <v>1983</v>
      </c>
      <c r="K159" s="52">
        <v>3707.13</v>
      </c>
      <c r="L159" s="38">
        <f t="shared" ca="1" si="8"/>
        <v>166589.60120002134</v>
      </c>
      <c r="M159" s="38">
        <f t="shared" ca="1" si="9"/>
        <v>166719.87959996681</v>
      </c>
      <c r="N159" s="39">
        <f t="shared" ca="1" si="10"/>
        <v>68.521870515586357</v>
      </c>
      <c r="P159" s="52">
        <v>3435.5</v>
      </c>
      <c r="Q159" s="52">
        <v>33651.849999965001</v>
      </c>
    </row>
    <row r="160" spans="8:17" x14ac:dyDescent="0.3">
      <c r="H160" s="45">
        <v>1</v>
      </c>
      <c r="I160" s="52" t="s">
        <v>175</v>
      </c>
      <c r="J160" s="25">
        <v>1983</v>
      </c>
      <c r="K160" s="52">
        <v>3707.45</v>
      </c>
      <c r="L160" s="38">
        <f t="shared" ca="1" si="8"/>
        <v>166850.15799991228</v>
      </c>
      <c r="M160" s="38">
        <f t="shared" ca="1" si="9"/>
        <v>165616.56939999829</v>
      </c>
      <c r="N160" s="39">
        <f t="shared" ca="1" si="10"/>
        <v>77.177321340399217</v>
      </c>
      <c r="P160" s="52">
        <v>3436</v>
      </c>
      <c r="Q160" s="52">
        <v>33768.200000027697</v>
      </c>
    </row>
    <row r="161" spans="8:17" x14ac:dyDescent="0.3">
      <c r="H161" s="45">
        <v>1</v>
      </c>
      <c r="I161" s="52" t="s">
        <v>176</v>
      </c>
      <c r="J161" s="25">
        <v>1983</v>
      </c>
      <c r="K161" s="52">
        <v>3704.42</v>
      </c>
      <c r="L161" s="38">
        <f t="shared" ca="1" si="8"/>
        <v>164382.9808000843</v>
      </c>
      <c r="M161" s="38">
        <f t="shared" ca="1" si="9"/>
        <v>162152.08520005574</v>
      </c>
      <c r="N161" s="39">
        <f t="shared" ca="1" si="10"/>
        <v>77.508696725626635</v>
      </c>
      <c r="P161" s="52">
        <v>3436.5</v>
      </c>
      <c r="Q161" s="52">
        <v>33884.550000090399</v>
      </c>
    </row>
    <row r="162" spans="8:17" x14ac:dyDescent="0.3">
      <c r="H162" s="45">
        <v>1</v>
      </c>
      <c r="I162" s="52" t="s">
        <v>177</v>
      </c>
      <c r="J162" s="25">
        <v>1983</v>
      </c>
      <c r="K162" s="52">
        <v>3698.86</v>
      </c>
      <c r="L162" s="38">
        <f t="shared" ca="1" si="8"/>
        <v>159921.18960002717</v>
      </c>
      <c r="M162" s="38">
        <f t="shared" ca="1" si="9"/>
        <v>158169.08140000026</v>
      </c>
      <c r="N162" s="39">
        <f t="shared" ca="1" si="10"/>
        <v>65.640168781000099</v>
      </c>
      <c r="P162" s="52">
        <v>3437</v>
      </c>
      <c r="Q162" s="52">
        <v>34000.899999906003</v>
      </c>
    </row>
    <row r="163" spans="8:17" x14ac:dyDescent="0.3">
      <c r="H163" s="45">
        <v>1</v>
      </c>
      <c r="I163" s="52" t="s">
        <v>178</v>
      </c>
      <c r="J163" s="25">
        <v>1983</v>
      </c>
      <c r="K163" s="52">
        <v>3694.23</v>
      </c>
      <c r="L163" s="38">
        <f t="shared" ca="1" si="8"/>
        <v>156416.97319997335</v>
      </c>
      <c r="M163" s="38">
        <f t="shared" ca="1" si="9"/>
        <v>154748.11919995537</v>
      </c>
      <c r="N163" s="39">
        <f t="shared" ca="1" si="10"/>
        <v>58.030544699983267</v>
      </c>
      <c r="P163" s="52">
        <v>3437.5</v>
      </c>
      <c r="Q163" s="52">
        <v>34117.249999968699</v>
      </c>
    </row>
    <row r="164" spans="8:17" x14ac:dyDescent="0.3">
      <c r="H164" s="45">
        <v>1</v>
      </c>
      <c r="I164" s="52" t="s">
        <v>179</v>
      </c>
      <c r="J164" s="25">
        <v>1983</v>
      </c>
      <c r="K164" s="52">
        <v>3689.82</v>
      </c>
      <c r="L164" s="38">
        <f t="shared" ca="1" si="8"/>
        <v>153079.26519993739</v>
      </c>
      <c r="M164" s="38">
        <f t="shared" ca="1" si="9"/>
        <v>151346.07839997648</v>
      </c>
      <c r="N164" s="39">
        <f t="shared" ca="1" si="10"/>
        <v>47.219976460792665</v>
      </c>
      <c r="P164" s="52">
        <v>3438</v>
      </c>
      <c r="Q164" s="52">
        <v>34233.600000031402</v>
      </c>
    </row>
    <row r="165" spans="8:17" x14ac:dyDescent="0.3">
      <c r="H165" s="45">
        <v>1</v>
      </c>
      <c r="I165" s="52" t="s">
        <v>180</v>
      </c>
      <c r="J165" s="25">
        <v>1983</v>
      </c>
      <c r="K165" s="52">
        <v>3685.24</v>
      </c>
      <c r="L165" s="38">
        <f t="shared" ca="1" si="8"/>
        <v>149612.89160001557</v>
      </c>
      <c r="M165" s="38">
        <f t="shared" ca="1" si="9"/>
        <v>147830.50870005041</v>
      </c>
      <c r="N165" s="39">
        <f t="shared" ca="1" si="10"/>
        <v>38.583762770713165</v>
      </c>
      <c r="P165" s="52">
        <v>3438.5</v>
      </c>
      <c r="Q165" s="52">
        <v>34349.950000094097</v>
      </c>
    </row>
    <row r="166" spans="8:17" x14ac:dyDescent="0.3">
      <c r="H166" s="45">
        <v>1</v>
      </c>
      <c r="I166" s="52" t="s">
        <v>170</v>
      </c>
      <c r="J166" s="25">
        <v>1984</v>
      </c>
      <c r="K166" s="52">
        <v>3680.53</v>
      </c>
      <c r="L166" s="38">
        <f t="shared" ca="1" si="8"/>
        <v>146048.12580008525</v>
      </c>
      <c r="M166" s="38">
        <f t="shared" ca="1" si="9"/>
        <v>144748.83690008498</v>
      </c>
      <c r="N166" s="39">
        <f t="shared" ca="1" si="10"/>
        <v>28.660269706216827</v>
      </c>
      <c r="P166" s="52">
        <v>3439</v>
      </c>
      <c r="Q166" s="52">
        <v>34466.299999909701</v>
      </c>
    </row>
    <row r="167" spans="8:17" x14ac:dyDescent="0.3">
      <c r="H167" s="45">
        <v>1</v>
      </c>
      <c r="I167" s="52" t="s">
        <v>171</v>
      </c>
      <c r="J167" s="25">
        <v>1984</v>
      </c>
      <c r="K167" s="52">
        <v>3677.02</v>
      </c>
      <c r="L167" s="38">
        <f t="shared" ca="1" si="8"/>
        <v>143449.5480000847</v>
      </c>
      <c r="M167" s="38">
        <f t="shared" ca="1" si="9"/>
        <v>142372.94400004041</v>
      </c>
      <c r="N167" s="39">
        <f t="shared" ca="1" si="10"/>
        <v>26.481367584007515</v>
      </c>
      <c r="P167" s="52">
        <v>3439.5</v>
      </c>
      <c r="Q167" s="52">
        <v>34582.649999972396</v>
      </c>
    </row>
    <row r="168" spans="8:17" x14ac:dyDescent="0.3">
      <c r="H168" s="45">
        <v>1</v>
      </c>
      <c r="I168" s="52" t="s">
        <v>172</v>
      </c>
      <c r="J168" s="25">
        <v>1984</v>
      </c>
      <c r="K168" s="52">
        <v>3674.1</v>
      </c>
      <c r="L168" s="38">
        <f t="shared" ca="1" si="8"/>
        <v>141296.33999999613</v>
      </c>
      <c r="M168" s="38">
        <f t="shared" ca="1" si="9"/>
        <v>141322.14899999718</v>
      </c>
      <c r="N168" s="39">
        <f t="shared" ca="1" si="10"/>
        <v>32.928060716999347</v>
      </c>
      <c r="P168" s="52">
        <v>3440</v>
      </c>
      <c r="Q168" s="52">
        <v>34699.000000035099</v>
      </c>
    </row>
    <row r="169" spans="8:17" x14ac:dyDescent="0.3">
      <c r="H169" s="45">
        <v>1</v>
      </c>
      <c r="I169" s="52" t="s">
        <v>173</v>
      </c>
      <c r="J169" s="25">
        <v>1984</v>
      </c>
      <c r="K169" s="52">
        <v>3674.17</v>
      </c>
      <c r="L169" s="38">
        <f t="shared" ca="1" si="8"/>
        <v>141347.95799999824</v>
      </c>
      <c r="M169" s="38">
        <f t="shared" ca="1" si="9"/>
        <v>146460.54590004054</v>
      </c>
      <c r="N169" s="39">
        <f t="shared" ca="1" si="10"/>
        <v>38.812044663510747</v>
      </c>
      <c r="P169" s="52">
        <v>3440.5</v>
      </c>
      <c r="Q169" s="52">
        <v>34840.549999889197</v>
      </c>
    </row>
    <row r="170" spans="8:17" x14ac:dyDescent="0.3">
      <c r="H170" s="45">
        <v>1</v>
      </c>
      <c r="I170" s="52" t="s">
        <v>164</v>
      </c>
      <c r="J170" s="25">
        <v>1984</v>
      </c>
      <c r="K170" s="52">
        <v>3687.83</v>
      </c>
      <c r="L170" s="38">
        <f t="shared" ca="1" si="8"/>
        <v>151573.13380008284</v>
      </c>
      <c r="M170" s="38">
        <f t="shared" ca="1" si="9"/>
        <v>156699.68550005066</v>
      </c>
      <c r="N170" s="39">
        <f t="shared" ca="1" si="10"/>
        <v>56.255187094518185</v>
      </c>
      <c r="P170" s="52">
        <v>3441</v>
      </c>
      <c r="Q170" s="52">
        <v>34982.0999999903</v>
      </c>
    </row>
    <row r="171" spans="8:17" x14ac:dyDescent="0.3">
      <c r="H171" s="45">
        <v>1</v>
      </c>
      <c r="I171" s="52" t="s">
        <v>174</v>
      </c>
      <c r="J171" s="25">
        <v>1984</v>
      </c>
      <c r="K171" s="52">
        <v>3701.28</v>
      </c>
      <c r="L171" s="38">
        <f t="shared" ca="1" si="8"/>
        <v>161826.23720001848</v>
      </c>
      <c r="M171" s="38">
        <f t="shared" ca="1" si="9"/>
        <v>162180.43660001573</v>
      </c>
      <c r="N171" s="39">
        <f t="shared" ca="1" si="10"/>
        <v>66.656159442606452</v>
      </c>
      <c r="P171" s="52">
        <v>3441.5</v>
      </c>
      <c r="Q171" s="52">
        <v>35123.650000091402</v>
      </c>
    </row>
    <row r="172" spans="8:17" x14ac:dyDescent="0.3">
      <c r="H172" s="45">
        <v>1</v>
      </c>
      <c r="I172" s="52" t="s">
        <v>175</v>
      </c>
      <c r="J172" s="25">
        <v>1984</v>
      </c>
      <c r="K172" s="52">
        <v>3702.15</v>
      </c>
      <c r="L172" s="38">
        <f t="shared" ca="1" si="8"/>
        <v>162534.63600001298</v>
      </c>
      <c r="M172" s="38">
        <f t="shared" ca="1" si="9"/>
        <v>161805.88120001438</v>
      </c>
      <c r="N172" s="39">
        <f t="shared" ca="1" si="10"/>
        <v>75.401540639206715</v>
      </c>
      <c r="P172" s="52">
        <v>3442</v>
      </c>
      <c r="Q172" s="52">
        <v>35265.1999999455</v>
      </c>
    </row>
    <row r="173" spans="8:17" x14ac:dyDescent="0.3">
      <c r="H173" s="45">
        <v>1</v>
      </c>
      <c r="I173" s="52" t="s">
        <v>176</v>
      </c>
      <c r="J173" s="25">
        <v>1984</v>
      </c>
      <c r="K173" s="52">
        <v>3700.36</v>
      </c>
      <c r="L173" s="38">
        <f t="shared" ca="1" si="8"/>
        <v>161077.12640001578</v>
      </c>
      <c r="M173" s="38">
        <f t="shared" ca="1" si="9"/>
        <v>159382.804500008</v>
      </c>
      <c r="N173" s="39">
        <f t="shared" ca="1" si="10"/>
        <v>76.184980551003832</v>
      </c>
      <c r="P173" s="52">
        <v>3442.5</v>
      </c>
      <c r="Q173" s="52">
        <v>35406.750000046603</v>
      </c>
    </row>
    <row r="174" spans="8:17" x14ac:dyDescent="0.3">
      <c r="H174" s="45">
        <v>1</v>
      </c>
      <c r="I174" s="52" t="s">
        <v>177</v>
      </c>
      <c r="J174" s="25">
        <v>1984</v>
      </c>
      <c r="K174" s="52">
        <v>3695.91</v>
      </c>
      <c r="L174" s="38">
        <f t="shared" ca="1" si="8"/>
        <v>157688.48260000022</v>
      </c>
      <c r="M174" s="38">
        <f t="shared" ca="1" si="9"/>
        <v>156697.00809996063</v>
      </c>
      <c r="N174" s="39">
        <f t="shared" ca="1" si="10"/>
        <v>65.029258361483656</v>
      </c>
      <c r="P174" s="52">
        <v>3443</v>
      </c>
      <c r="Q174" s="52">
        <v>35548.299999900599</v>
      </c>
    </row>
    <row r="175" spans="8:17" x14ac:dyDescent="0.3">
      <c r="H175" s="45">
        <v>1</v>
      </c>
      <c r="I175" s="52" t="s">
        <v>178</v>
      </c>
      <c r="J175" s="25">
        <v>1984</v>
      </c>
      <c r="K175" s="52">
        <v>3693.29</v>
      </c>
      <c r="L175" s="38">
        <f t="shared" ca="1" si="8"/>
        <v>155705.53359992104</v>
      </c>
      <c r="M175" s="38">
        <f t="shared" ca="1" si="9"/>
        <v>154157.77579995058</v>
      </c>
      <c r="N175" s="39">
        <f t="shared" ca="1" si="10"/>
        <v>57.809165924981471</v>
      </c>
      <c r="P175" s="52">
        <v>3443.5</v>
      </c>
      <c r="Q175" s="52">
        <v>35689.850000001803</v>
      </c>
    </row>
    <row r="176" spans="8:17" x14ac:dyDescent="0.3">
      <c r="H176" s="45">
        <v>1</v>
      </c>
      <c r="I176" s="52" t="s">
        <v>179</v>
      </c>
      <c r="J176" s="25">
        <v>1984</v>
      </c>
      <c r="K176" s="52">
        <v>3689.2</v>
      </c>
      <c r="L176" s="38">
        <f t="shared" ca="1" si="8"/>
        <v>152610.01799998013</v>
      </c>
      <c r="M176" s="38">
        <f t="shared" ca="1" si="9"/>
        <v>150929.81080001546</v>
      </c>
      <c r="N176" s="39">
        <f t="shared" ca="1" si="10"/>
        <v>47.090100969604819</v>
      </c>
      <c r="P176" s="52">
        <v>3444</v>
      </c>
      <c r="Q176" s="52">
        <v>35831.400000102898</v>
      </c>
    </row>
    <row r="177" spans="8:17" x14ac:dyDescent="0.3">
      <c r="H177" s="45">
        <v>1</v>
      </c>
      <c r="I177" s="52" t="s">
        <v>180</v>
      </c>
      <c r="J177" s="25">
        <v>1984</v>
      </c>
      <c r="K177" s="52">
        <v>3684.76</v>
      </c>
      <c r="L177" s="38">
        <f t="shared" ca="1" si="8"/>
        <v>149249.60360005079</v>
      </c>
      <c r="M177" s="38">
        <f t="shared" ca="1" si="9"/>
        <v>147637.51180006727</v>
      </c>
      <c r="N177" s="39">
        <f t="shared" ca="1" si="10"/>
        <v>38.533390579817556</v>
      </c>
      <c r="P177" s="52">
        <v>3444.5</v>
      </c>
      <c r="Q177" s="52">
        <v>35972.949999956902</v>
      </c>
    </row>
    <row r="178" spans="8:17" x14ac:dyDescent="0.3">
      <c r="H178" s="45">
        <v>1</v>
      </c>
      <c r="I178" s="52" t="s">
        <v>170</v>
      </c>
      <c r="J178" s="25">
        <v>1985</v>
      </c>
      <c r="K178" s="52">
        <v>3680.5</v>
      </c>
      <c r="L178" s="38">
        <f t="shared" ca="1" si="8"/>
        <v>146025.42000008374</v>
      </c>
      <c r="M178" s="38">
        <f t="shared" ca="1" si="9"/>
        <v>144405.65400007064</v>
      </c>
      <c r="N178" s="39">
        <f t="shared" ca="1" si="10"/>
        <v>28.592319492013992</v>
      </c>
      <c r="P178" s="52">
        <v>3445</v>
      </c>
      <c r="Q178" s="52">
        <v>36114.500000058099</v>
      </c>
    </row>
    <row r="179" spans="8:17" x14ac:dyDescent="0.3">
      <c r="H179" s="45">
        <v>1</v>
      </c>
      <c r="I179" s="52" t="s">
        <v>171</v>
      </c>
      <c r="J179" s="25">
        <v>1985</v>
      </c>
      <c r="K179" s="52">
        <v>3676.12</v>
      </c>
      <c r="L179" s="38">
        <f t="shared" ca="1" si="8"/>
        <v>142785.88800005754</v>
      </c>
      <c r="M179" s="38">
        <f t="shared" ca="1" si="9"/>
        <v>142914.93300006283</v>
      </c>
      <c r="N179" s="39">
        <f t="shared" ca="1" si="10"/>
        <v>26.582177538011685</v>
      </c>
      <c r="P179" s="52">
        <v>3445.5</v>
      </c>
      <c r="Q179" s="52">
        <v>36256.049999912102</v>
      </c>
    </row>
    <row r="180" spans="8:17" x14ac:dyDescent="0.3">
      <c r="H180" s="45">
        <v>1</v>
      </c>
      <c r="I180" s="52" t="s">
        <v>172</v>
      </c>
      <c r="J180" s="25">
        <v>1985</v>
      </c>
      <c r="K180" s="52">
        <v>3676.47</v>
      </c>
      <c r="L180" s="38">
        <f t="shared" ca="1" si="8"/>
        <v>143043.97800006811</v>
      </c>
      <c r="M180" s="38">
        <f t="shared" ca="1" si="9"/>
        <v>146082.45770005649</v>
      </c>
      <c r="N180" s="39">
        <f t="shared" ca="1" si="10"/>
        <v>34.037212644113161</v>
      </c>
      <c r="P180" s="52">
        <v>3446</v>
      </c>
      <c r="Q180" s="52">
        <v>36397.600000013197</v>
      </c>
    </row>
    <row r="181" spans="8:17" x14ac:dyDescent="0.3">
      <c r="H181" s="45">
        <v>1</v>
      </c>
      <c r="I181" s="52" t="s">
        <v>173</v>
      </c>
      <c r="J181" s="25">
        <v>1985</v>
      </c>
      <c r="K181" s="52">
        <v>3684.59</v>
      </c>
      <c r="L181" s="38">
        <f t="shared" ca="1" si="8"/>
        <v>149120.93740004487</v>
      </c>
      <c r="M181" s="38">
        <f t="shared" ca="1" si="9"/>
        <v>153279.82810001657</v>
      </c>
      <c r="N181" s="39">
        <f t="shared" ca="1" si="10"/>
        <v>40.619154446504389</v>
      </c>
      <c r="P181" s="52">
        <v>3446.5</v>
      </c>
      <c r="Q181" s="52">
        <v>36539.150000114401</v>
      </c>
    </row>
    <row r="182" spans="8:17" x14ac:dyDescent="0.3">
      <c r="H182" s="45">
        <v>1</v>
      </c>
      <c r="I182" s="52" t="s">
        <v>164</v>
      </c>
      <c r="J182" s="25">
        <v>1985</v>
      </c>
      <c r="K182" s="52">
        <v>3695.58</v>
      </c>
      <c r="L182" s="38">
        <f t="shared" ca="1" si="8"/>
        <v>157438.71879998827</v>
      </c>
      <c r="M182" s="38">
        <f t="shared" ca="1" si="9"/>
        <v>159156.14259998268</v>
      </c>
      <c r="N182" s="39">
        <f t="shared" ca="1" si="10"/>
        <v>57.137055193393778</v>
      </c>
      <c r="P182" s="52">
        <v>3447</v>
      </c>
      <c r="Q182" s="52">
        <v>36680.699999968398</v>
      </c>
    </row>
    <row r="183" spans="8:17" x14ac:dyDescent="0.3">
      <c r="H183" s="45">
        <v>1</v>
      </c>
      <c r="I183" s="52" t="s">
        <v>174</v>
      </c>
      <c r="J183" s="25">
        <v>1985</v>
      </c>
      <c r="K183" s="52">
        <v>3700.11</v>
      </c>
      <c r="L183" s="38">
        <f t="shared" ca="1" si="8"/>
        <v>160873.56639997708</v>
      </c>
      <c r="M183" s="38">
        <f t="shared" ca="1" si="9"/>
        <v>159738.9185999725</v>
      </c>
      <c r="N183" s="39">
        <f t="shared" ca="1" si="10"/>
        <v>65.652695544588695</v>
      </c>
      <c r="P183" s="52">
        <v>3447.5</v>
      </c>
      <c r="Q183" s="52">
        <v>36822.2500000695</v>
      </c>
    </row>
    <row r="184" spans="8:17" x14ac:dyDescent="0.3">
      <c r="H184" s="45">
        <v>1</v>
      </c>
      <c r="I184" s="52" t="s">
        <v>175</v>
      </c>
      <c r="J184" s="25">
        <v>1985</v>
      </c>
      <c r="K184" s="52">
        <v>3697.12</v>
      </c>
      <c r="L184" s="38">
        <f t="shared" ca="1" si="8"/>
        <v>158604.27079996793</v>
      </c>
      <c r="M184" s="38">
        <f t="shared" ca="1" si="9"/>
        <v>156189.91860003863</v>
      </c>
      <c r="N184" s="39">
        <f t="shared" ca="1" si="10"/>
        <v>72.784502067617993</v>
      </c>
      <c r="P184" s="52">
        <v>3448</v>
      </c>
      <c r="Q184" s="52">
        <v>36963.799999923598</v>
      </c>
    </row>
    <row r="185" spans="8:17" x14ac:dyDescent="0.3">
      <c r="H185" s="45">
        <v>1</v>
      </c>
      <c r="I185" s="52" t="s">
        <v>176</v>
      </c>
      <c r="J185" s="25">
        <v>1985</v>
      </c>
      <c r="K185" s="52">
        <v>3690.74</v>
      </c>
      <c r="L185" s="38">
        <f t="shared" ca="1" si="8"/>
        <v>153775.56640010932</v>
      </c>
      <c r="M185" s="38">
        <f t="shared" ca="1" si="9"/>
        <v>151853.16700004204</v>
      </c>
      <c r="N185" s="39">
        <f t="shared" ca="1" si="10"/>
        <v>72.5858138260201</v>
      </c>
      <c r="P185" s="52">
        <v>3448.5</v>
      </c>
      <c r="Q185" s="52">
        <v>37105.3500000247</v>
      </c>
    </row>
    <row r="186" spans="8:17" x14ac:dyDescent="0.3">
      <c r="H186" s="45">
        <v>1</v>
      </c>
      <c r="I186" s="52" t="s">
        <v>177</v>
      </c>
      <c r="J186" s="25">
        <v>1985</v>
      </c>
      <c r="K186" s="52">
        <v>3685.66</v>
      </c>
      <c r="L186" s="38">
        <f t="shared" ca="1" si="8"/>
        <v>149930.76759997476</v>
      </c>
      <c r="M186" s="38">
        <f t="shared" ca="1" si="9"/>
        <v>150146.47039995994</v>
      </c>
      <c r="N186" s="39">
        <f t="shared" ca="1" si="10"/>
        <v>62.310785215983373</v>
      </c>
      <c r="P186" s="52">
        <v>3449</v>
      </c>
      <c r="Q186" s="52">
        <v>37246.899999878697</v>
      </c>
    </row>
    <row r="187" spans="8:17" x14ac:dyDescent="0.3">
      <c r="H187" s="45">
        <v>1</v>
      </c>
      <c r="I187" s="52" t="s">
        <v>178</v>
      </c>
      <c r="J187" s="25">
        <v>1985</v>
      </c>
      <c r="K187" s="52">
        <v>3686.23</v>
      </c>
      <c r="L187" s="38">
        <f t="shared" ca="1" si="8"/>
        <v>150362.17319994513</v>
      </c>
      <c r="M187" s="38">
        <f t="shared" ca="1" si="9"/>
        <v>150452.99399992335</v>
      </c>
      <c r="N187" s="39">
        <f t="shared" ca="1" si="10"/>
        <v>56.419872749971255</v>
      </c>
      <c r="P187" s="52">
        <v>3449.5</v>
      </c>
      <c r="Q187" s="52">
        <v>37388.449999979901</v>
      </c>
    </row>
    <row r="188" spans="8:17" x14ac:dyDescent="0.3">
      <c r="H188" s="45">
        <v>1</v>
      </c>
      <c r="I188" s="52" t="s">
        <v>179</v>
      </c>
      <c r="J188" s="25">
        <v>1985</v>
      </c>
      <c r="K188" s="52">
        <v>3686.47</v>
      </c>
      <c r="L188" s="38">
        <f t="shared" ca="1" si="8"/>
        <v>150543.81479990156</v>
      </c>
      <c r="M188" s="38">
        <f t="shared" ca="1" si="9"/>
        <v>150816.28219993785</v>
      </c>
      <c r="N188" s="39">
        <f t="shared" ca="1" si="10"/>
        <v>47.054680046380604</v>
      </c>
      <c r="P188" s="52">
        <v>3450</v>
      </c>
      <c r="Q188" s="52">
        <v>37530.000000081003</v>
      </c>
    </row>
    <row r="189" spans="8:17" x14ac:dyDescent="0.3">
      <c r="H189" s="45">
        <v>1</v>
      </c>
      <c r="I189" s="52" t="s">
        <v>180</v>
      </c>
      <c r="J189" s="25">
        <v>1985</v>
      </c>
      <c r="K189" s="52">
        <v>3687.19</v>
      </c>
      <c r="L189" s="38">
        <f t="shared" ca="1" si="8"/>
        <v>151088.74959997414</v>
      </c>
      <c r="M189" s="38">
        <f t="shared" ca="1" si="9"/>
        <v>150483.26849997323</v>
      </c>
      <c r="N189" s="39">
        <f t="shared" ca="1" si="10"/>
        <v>39.276133078493018</v>
      </c>
      <c r="P189" s="52">
        <v>3450.5</v>
      </c>
      <c r="Q189" s="52">
        <v>37671.549999935</v>
      </c>
    </row>
    <row r="190" spans="8:17" x14ac:dyDescent="0.3">
      <c r="H190" s="45">
        <v>1</v>
      </c>
      <c r="I190" s="52" t="s">
        <v>170</v>
      </c>
      <c r="J190" s="25">
        <v>1986</v>
      </c>
      <c r="K190" s="52">
        <v>3685.59</v>
      </c>
      <c r="L190" s="38">
        <f t="shared" ca="1" si="8"/>
        <v>149877.78739997232</v>
      </c>
      <c r="M190" s="38">
        <f t="shared" ca="1" si="9"/>
        <v>149113.3688000273</v>
      </c>
      <c r="N190" s="39">
        <f t="shared" ca="1" si="10"/>
        <v>29.524447022405404</v>
      </c>
      <c r="P190" s="52">
        <v>3451</v>
      </c>
      <c r="Q190" s="52">
        <v>37813.100000036196</v>
      </c>
    </row>
    <row r="191" spans="8:17" x14ac:dyDescent="0.3">
      <c r="H191" s="45">
        <v>1</v>
      </c>
      <c r="I191" s="52" t="s">
        <v>171</v>
      </c>
      <c r="J191" s="25">
        <v>1986</v>
      </c>
      <c r="K191" s="52">
        <v>3683.57</v>
      </c>
      <c r="L191" s="38">
        <f t="shared" ca="1" si="8"/>
        <v>148348.95020008227</v>
      </c>
      <c r="M191" s="38">
        <f t="shared" ca="1" si="9"/>
        <v>147255.30250008614</v>
      </c>
      <c r="N191" s="39">
        <f t="shared" ca="1" si="10"/>
        <v>27.389486265016021</v>
      </c>
      <c r="P191" s="52">
        <v>3451.5</v>
      </c>
      <c r="Q191" s="52">
        <v>37954.6499998902</v>
      </c>
    </row>
    <row r="192" spans="8:17" x14ac:dyDescent="0.3">
      <c r="H192" s="45">
        <v>1</v>
      </c>
      <c r="I192" s="52" t="s">
        <v>172</v>
      </c>
      <c r="J192" s="25">
        <v>1986</v>
      </c>
      <c r="K192" s="52">
        <v>3680.68</v>
      </c>
      <c r="L192" s="38">
        <f t="shared" ca="1" si="8"/>
        <v>146161.65480009001</v>
      </c>
      <c r="M192" s="38">
        <f t="shared" ca="1" si="9"/>
        <v>146683.88260005461</v>
      </c>
      <c r="N192" s="39">
        <f t="shared" ca="1" si="10"/>
        <v>34.177344645812731</v>
      </c>
      <c r="P192" s="52">
        <v>3452</v>
      </c>
      <c r="Q192" s="52">
        <v>38096.199999991302</v>
      </c>
    </row>
    <row r="193" spans="8:17" x14ac:dyDescent="0.3">
      <c r="H193" s="45">
        <v>1</v>
      </c>
      <c r="I193" s="52" t="s">
        <v>173</v>
      </c>
      <c r="J193" s="25">
        <v>1986</v>
      </c>
      <c r="K193" s="52">
        <v>3682.06</v>
      </c>
      <c r="L193" s="38">
        <f t="shared" ca="1" si="8"/>
        <v>147206.11040001921</v>
      </c>
      <c r="M193" s="38">
        <f t="shared" ca="1" si="9"/>
        <v>148352.73800003109</v>
      </c>
      <c r="N193" s="39">
        <f t="shared" ca="1" si="10"/>
        <v>39.313475570008237</v>
      </c>
      <c r="P193" s="52">
        <v>3452.5</v>
      </c>
      <c r="Q193" s="52">
        <v>38237.750000092499</v>
      </c>
    </row>
    <row r="194" spans="8:17" x14ac:dyDescent="0.3">
      <c r="H194" s="45">
        <v>1</v>
      </c>
      <c r="I194" s="52" t="s">
        <v>164</v>
      </c>
      <c r="J194" s="25">
        <v>1986</v>
      </c>
      <c r="K194" s="52">
        <v>3685.09</v>
      </c>
      <c r="L194" s="38">
        <f t="shared" ca="1" si="8"/>
        <v>149499.36560004298</v>
      </c>
      <c r="M194" s="38">
        <f t="shared" ca="1" si="9"/>
        <v>153245.7735000588</v>
      </c>
      <c r="N194" s="39">
        <f t="shared" ca="1" si="10"/>
        <v>55.015232686521109</v>
      </c>
      <c r="P194" s="52">
        <v>3453</v>
      </c>
      <c r="Q194" s="52">
        <v>38379.299999946503</v>
      </c>
    </row>
    <row r="195" spans="8:17" x14ac:dyDescent="0.3">
      <c r="H195" s="45">
        <v>1</v>
      </c>
      <c r="I195" s="52" t="s">
        <v>174</v>
      </c>
      <c r="J195" s="25">
        <v>1986</v>
      </c>
      <c r="K195" s="52">
        <v>3694.99</v>
      </c>
      <c r="L195" s="38">
        <f t="shared" ca="1" si="8"/>
        <v>156992.18140007462</v>
      </c>
      <c r="M195" s="38">
        <f t="shared" ca="1" si="9"/>
        <v>158778.34600001224</v>
      </c>
      <c r="N195" s="39">
        <f t="shared" ca="1" si="10"/>
        <v>65.257900206005033</v>
      </c>
      <c r="P195" s="52">
        <v>3453.5</v>
      </c>
      <c r="Q195" s="52">
        <v>38520.850000047598</v>
      </c>
    </row>
    <row r="196" spans="8:17" x14ac:dyDescent="0.3">
      <c r="H196" s="45">
        <v>1</v>
      </c>
      <c r="I196" s="52" t="s">
        <v>175</v>
      </c>
      <c r="J196" s="25">
        <v>1986</v>
      </c>
      <c r="K196" s="52">
        <v>3699.71</v>
      </c>
      <c r="L196" s="38">
        <f t="shared" ca="1" si="8"/>
        <v>160564.51059994986</v>
      </c>
      <c r="M196" s="38">
        <f t="shared" ca="1" si="9"/>
        <v>158676.16990000778</v>
      </c>
      <c r="N196" s="39">
        <f t="shared" ca="1" si="10"/>
        <v>73.943095173403634</v>
      </c>
      <c r="P196" s="52">
        <v>3454</v>
      </c>
      <c r="Q196" s="52">
        <v>38662.399999901703</v>
      </c>
    </row>
    <row r="197" spans="8:17" x14ac:dyDescent="0.3">
      <c r="H197" s="45">
        <v>1</v>
      </c>
      <c r="I197" s="52" t="s">
        <v>176</v>
      </c>
      <c r="J197" s="25">
        <v>1986</v>
      </c>
      <c r="K197" s="52">
        <v>3694.72</v>
      </c>
      <c r="L197" s="38">
        <f t="shared" ca="1" si="8"/>
        <v>156787.82920006569</v>
      </c>
      <c r="M197" s="38">
        <f t="shared" ca="1" si="9"/>
        <v>154857.86119999783</v>
      </c>
      <c r="N197" s="39">
        <f t="shared" ca="1" si="10"/>
        <v>74.022057653598949</v>
      </c>
      <c r="P197" s="52">
        <v>3454.5</v>
      </c>
      <c r="Q197" s="52">
        <v>38803.950000002798</v>
      </c>
    </row>
    <row r="198" spans="8:17" x14ac:dyDescent="0.3">
      <c r="H198" s="45">
        <v>1</v>
      </c>
      <c r="I198" s="52" t="s">
        <v>177</v>
      </c>
      <c r="J198" s="25">
        <v>1986</v>
      </c>
      <c r="K198" s="52">
        <v>3689.62</v>
      </c>
      <c r="L198" s="38">
        <f t="shared" ca="1" si="8"/>
        <v>152927.89319992997</v>
      </c>
      <c r="M198" s="38">
        <f t="shared" ca="1" si="9"/>
        <v>152776.52399995318</v>
      </c>
      <c r="N198" s="39">
        <f t="shared" ca="1" si="10"/>
        <v>63.402257459980568</v>
      </c>
      <c r="P198" s="52">
        <v>3455</v>
      </c>
      <c r="Q198" s="52">
        <v>38945.500000103901</v>
      </c>
    </row>
    <row r="199" spans="8:17" x14ac:dyDescent="0.3">
      <c r="H199" s="45">
        <v>1</v>
      </c>
      <c r="I199" s="52" t="s">
        <v>178</v>
      </c>
      <c r="J199" s="25">
        <v>1986</v>
      </c>
      <c r="K199" s="52">
        <v>3689.22</v>
      </c>
      <c r="L199" s="38">
        <f t="shared" ca="1" si="8"/>
        <v>152625.15479997639</v>
      </c>
      <c r="M199" s="38">
        <f t="shared" ca="1" si="9"/>
        <v>152186.18260002742</v>
      </c>
      <c r="N199" s="39">
        <f t="shared" ca="1" si="10"/>
        <v>57.06981847501028</v>
      </c>
      <c r="P199" s="52">
        <v>3455.5</v>
      </c>
      <c r="Q199" s="52">
        <v>39087.049999957999</v>
      </c>
    </row>
    <row r="200" spans="8:17" x14ac:dyDescent="0.3">
      <c r="H200" s="45">
        <v>1</v>
      </c>
      <c r="I200" s="52" t="s">
        <v>179</v>
      </c>
      <c r="J200" s="25">
        <v>1986</v>
      </c>
      <c r="K200" s="52">
        <v>3688.06</v>
      </c>
      <c r="L200" s="38">
        <f t="shared" ca="1" si="8"/>
        <v>151747.21040007845</v>
      </c>
      <c r="M200" s="38">
        <f t="shared" ca="1" si="9"/>
        <v>150347.03640003805</v>
      </c>
      <c r="N200" s="39">
        <f t="shared" ca="1" si="10"/>
        <v>46.90827535681187</v>
      </c>
      <c r="P200" s="52">
        <v>3456</v>
      </c>
      <c r="Q200" s="52">
        <v>39228.600000059101</v>
      </c>
    </row>
    <row r="201" spans="8:17" x14ac:dyDescent="0.3">
      <c r="H201" s="45">
        <v>1</v>
      </c>
      <c r="I201" s="52" t="s">
        <v>180</v>
      </c>
      <c r="J201" s="25">
        <v>1986</v>
      </c>
      <c r="K201" s="52">
        <v>3684.36</v>
      </c>
      <c r="L201" s="38">
        <f t="shared" ca="1" si="8"/>
        <v>148946.86239999766</v>
      </c>
      <c r="M201" s="38">
        <f t="shared" ca="1" si="9"/>
        <v>146954.04019994871</v>
      </c>
      <c r="N201" s="39">
        <f t="shared" ca="1" si="10"/>
        <v>38.355004492186616</v>
      </c>
      <c r="P201" s="52">
        <v>3456.5</v>
      </c>
      <c r="Q201" s="52">
        <v>39370.149999913097</v>
      </c>
    </row>
    <row r="202" spans="8:17" x14ac:dyDescent="0.3">
      <c r="H202" s="45">
        <v>1</v>
      </c>
      <c r="I202" s="52" t="s">
        <v>170</v>
      </c>
      <c r="J202" s="25">
        <v>1987</v>
      </c>
      <c r="K202" s="52">
        <v>3679.07</v>
      </c>
      <c r="L202" s="38">
        <f t="shared" ref="L202:L265" ca="1" si="11">FORECAST(K202,OFFSET($Q$28:$Q$712,MATCH(K202,$P$28:$P$712,1)-1,0,2), OFFSET($P$28:$P$712,MATCH(K202,$P$28:$P$712,1)-1,0,2))</f>
        <v>144961.21799989976</v>
      </c>
      <c r="M202" s="38">
        <f t="shared" ca="1" si="9"/>
        <v>144437.66400000174</v>
      </c>
      <c r="N202" s="39">
        <f t="shared" ca="1" si="10"/>
        <v>28.598657472000344</v>
      </c>
      <c r="P202" s="52">
        <v>3457</v>
      </c>
      <c r="Q202" s="52">
        <v>39511.700000014302</v>
      </c>
    </row>
    <row r="203" spans="8:17" x14ac:dyDescent="0.3">
      <c r="H203" s="45">
        <v>1</v>
      </c>
      <c r="I203" s="52" t="s">
        <v>171</v>
      </c>
      <c r="J203" s="25">
        <v>1987</v>
      </c>
      <c r="K203" s="52">
        <v>3677.65</v>
      </c>
      <c r="L203" s="38">
        <f t="shared" ca="1" si="11"/>
        <v>143914.11000010371</v>
      </c>
      <c r="M203" s="38">
        <f t="shared" ref="M203:M266" ca="1" si="12">(L203+L204)/2</f>
        <v>144566.70900000678</v>
      </c>
      <c r="N203" s="39">
        <f t="shared" ref="N203:N266" ca="1" si="13">VLOOKUP(I203,$P$10:$Q$21,2,FALSE)*M203/1000</f>
        <v>26.889407874001265</v>
      </c>
      <c r="P203" s="52">
        <v>3457.5</v>
      </c>
      <c r="Q203" s="52">
        <v>39653.250000115397</v>
      </c>
    </row>
    <row r="204" spans="8:17" x14ac:dyDescent="0.3">
      <c r="H204" s="45">
        <v>1</v>
      </c>
      <c r="I204" s="52" t="s">
        <v>172</v>
      </c>
      <c r="J204" s="25">
        <v>1987</v>
      </c>
      <c r="K204" s="52">
        <v>3679.42</v>
      </c>
      <c r="L204" s="38">
        <f t="shared" ca="1" si="11"/>
        <v>145219.30799990986</v>
      </c>
      <c r="M204" s="38">
        <f t="shared" ca="1" si="12"/>
        <v>147117.14299996803</v>
      </c>
      <c r="N204" s="39">
        <f t="shared" ca="1" si="13"/>
        <v>34.27829431899255</v>
      </c>
      <c r="P204" s="52">
        <v>3458</v>
      </c>
      <c r="Q204" s="52">
        <v>39794.7999999694</v>
      </c>
    </row>
    <row r="205" spans="8:17" x14ac:dyDescent="0.3">
      <c r="H205" s="45">
        <v>1</v>
      </c>
      <c r="I205" s="52" t="s">
        <v>173</v>
      </c>
      <c r="J205" s="25">
        <v>1987</v>
      </c>
      <c r="K205" s="52">
        <v>3684.45</v>
      </c>
      <c r="L205" s="38">
        <f t="shared" ca="1" si="11"/>
        <v>149014.9780000262</v>
      </c>
      <c r="M205" s="38">
        <f t="shared" ca="1" si="12"/>
        <v>152844.63910004357</v>
      </c>
      <c r="N205" s="39">
        <f t="shared" ca="1" si="13"/>
        <v>40.503829361511549</v>
      </c>
      <c r="P205" s="52">
        <v>3458.5</v>
      </c>
      <c r="Q205" s="52">
        <v>39936.350000070597</v>
      </c>
    </row>
    <row r="206" spans="8:17" x14ac:dyDescent="0.3">
      <c r="H206" s="45">
        <v>1</v>
      </c>
      <c r="I206" s="52" t="s">
        <v>164</v>
      </c>
      <c r="J206" s="25">
        <v>1987</v>
      </c>
      <c r="K206" s="52">
        <v>3694.57</v>
      </c>
      <c r="L206" s="38">
        <f t="shared" ca="1" si="11"/>
        <v>156674.30020006094</v>
      </c>
      <c r="M206" s="38">
        <f t="shared" ca="1" si="12"/>
        <v>158112.31550004962</v>
      </c>
      <c r="N206" s="39">
        <f t="shared" ca="1" si="13"/>
        <v>56.762321264517816</v>
      </c>
      <c r="P206" s="52">
        <v>3459</v>
      </c>
      <c r="Q206" s="52">
        <v>40077.899999924601</v>
      </c>
    </row>
    <row r="207" spans="8:17" x14ac:dyDescent="0.3">
      <c r="H207" s="45">
        <v>1</v>
      </c>
      <c r="I207" s="52" t="s">
        <v>174</v>
      </c>
      <c r="J207" s="25">
        <v>1987</v>
      </c>
      <c r="K207" s="52">
        <v>3698.37</v>
      </c>
      <c r="L207" s="38">
        <f t="shared" ca="1" si="11"/>
        <v>159550.3308000383</v>
      </c>
      <c r="M207" s="38">
        <f t="shared" ca="1" si="12"/>
        <v>158687.52320001274</v>
      </c>
      <c r="N207" s="39">
        <f t="shared" ca="1" si="13"/>
        <v>65.220572035205237</v>
      </c>
      <c r="P207" s="52">
        <v>3459.5</v>
      </c>
      <c r="Q207" s="52">
        <v>40219.450000025703</v>
      </c>
    </row>
    <row r="208" spans="8:17" x14ac:dyDescent="0.3">
      <c r="H208" s="45">
        <v>1</v>
      </c>
      <c r="I208" s="52" t="s">
        <v>175</v>
      </c>
      <c r="J208" s="25">
        <v>1987</v>
      </c>
      <c r="K208" s="52">
        <v>3696.09</v>
      </c>
      <c r="L208" s="38">
        <f t="shared" ca="1" si="11"/>
        <v>157824.71559998719</v>
      </c>
      <c r="M208" s="38">
        <f t="shared" ca="1" si="12"/>
        <v>156129.37010000972</v>
      </c>
      <c r="N208" s="39">
        <f t="shared" ca="1" si="13"/>
        <v>72.756286466604536</v>
      </c>
      <c r="P208" s="52">
        <v>3460</v>
      </c>
      <c r="Q208" s="52">
        <v>40360.999999879801</v>
      </c>
    </row>
    <row r="209" spans="8:17" x14ac:dyDescent="0.3">
      <c r="H209" s="45">
        <v>1</v>
      </c>
      <c r="I209" s="52" t="s">
        <v>176</v>
      </c>
      <c r="J209" s="25">
        <v>1987</v>
      </c>
      <c r="K209" s="52">
        <v>3691.61</v>
      </c>
      <c r="L209" s="38">
        <f t="shared" ca="1" si="11"/>
        <v>154434.02460003225</v>
      </c>
      <c r="M209" s="38">
        <f t="shared" ca="1" si="12"/>
        <v>153048.99080005987</v>
      </c>
      <c r="N209" s="39">
        <f t="shared" ca="1" si="13"/>
        <v>73.157417602428609</v>
      </c>
      <c r="P209" s="52">
        <v>3460.5</v>
      </c>
      <c r="Q209" s="52">
        <v>40508.850000113998</v>
      </c>
    </row>
    <row r="210" spans="8:17" x14ac:dyDescent="0.3">
      <c r="H210" s="45">
        <v>1</v>
      </c>
      <c r="I210" s="52" t="s">
        <v>177</v>
      </c>
      <c r="J210" s="25">
        <v>1987</v>
      </c>
      <c r="K210" s="52">
        <v>3687.95</v>
      </c>
      <c r="L210" s="38">
        <f t="shared" ca="1" si="11"/>
        <v>151663.95700008748</v>
      </c>
      <c r="M210" s="38">
        <f t="shared" ca="1" si="12"/>
        <v>151603.40820008446</v>
      </c>
      <c r="N210" s="39">
        <f t="shared" ca="1" si="13"/>
        <v>62.915414403035051</v>
      </c>
      <c r="P210" s="52">
        <v>3461</v>
      </c>
      <c r="Q210" s="52">
        <v>40656.700000101198</v>
      </c>
    </row>
    <row r="211" spans="8:17" x14ac:dyDescent="0.3">
      <c r="H211" s="45">
        <v>1</v>
      </c>
      <c r="I211" s="52" t="s">
        <v>178</v>
      </c>
      <c r="J211" s="25">
        <v>1987</v>
      </c>
      <c r="K211" s="52">
        <v>3687.79</v>
      </c>
      <c r="L211" s="38">
        <f t="shared" ca="1" si="11"/>
        <v>151542.85940008145</v>
      </c>
      <c r="M211" s="38">
        <f t="shared" ca="1" si="12"/>
        <v>151406.62530006538</v>
      </c>
      <c r="N211" s="39">
        <f t="shared" ca="1" si="13"/>
        <v>56.777484487524518</v>
      </c>
      <c r="P211" s="52">
        <v>3461.5</v>
      </c>
      <c r="Q211" s="52">
        <v>40804.550000088399</v>
      </c>
    </row>
    <row r="212" spans="8:17" x14ac:dyDescent="0.3">
      <c r="H212" s="45">
        <v>1</v>
      </c>
      <c r="I212" s="52" t="s">
        <v>179</v>
      </c>
      <c r="J212" s="25">
        <v>1987</v>
      </c>
      <c r="K212" s="52">
        <v>3687.43</v>
      </c>
      <c r="L212" s="38">
        <f t="shared" ca="1" si="11"/>
        <v>151270.39120004931</v>
      </c>
      <c r="M212" s="38">
        <f t="shared" ca="1" si="12"/>
        <v>150464.34660002729</v>
      </c>
      <c r="N212" s="39">
        <f t="shared" ca="1" si="13"/>
        <v>46.944876139208517</v>
      </c>
      <c r="P212" s="52">
        <v>3462</v>
      </c>
      <c r="Q212" s="52">
        <v>40952.400000075599</v>
      </c>
    </row>
    <row r="213" spans="8:17" x14ac:dyDescent="0.3">
      <c r="H213" s="45">
        <v>1</v>
      </c>
      <c r="I213" s="52" t="s">
        <v>180</v>
      </c>
      <c r="J213" s="25">
        <v>1987</v>
      </c>
      <c r="K213" s="52">
        <v>3685.3</v>
      </c>
      <c r="L213" s="38">
        <f t="shared" ca="1" si="11"/>
        <v>149658.30200000526</v>
      </c>
      <c r="M213" s="38">
        <f t="shared" ca="1" si="12"/>
        <v>148803.06279998738</v>
      </c>
      <c r="N213" s="39">
        <f t="shared" ca="1" si="13"/>
        <v>38.837599390796704</v>
      </c>
      <c r="P213" s="52">
        <v>3462.5</v>
      </c>
      <c r="Q213" s="52">
        <v>41100.250000062799</v>
      </c>
    </row>
    <row r="214" spans="8:17" x14ac:dyDescent="0.3">
      <c r="H214" s="45">
        <v>1</v>
      </c>
      <c r="I214" s="52" t="s">
        <v>170</v>
      </c>
      <c r="J214" s="25">
        <v>1988</v>
      </c>
      <c r="K214" s="52">
        <v>3683.04</v>
      </c>
      <c r="L214" s="38">
        <f t="shared" ca="1" si="11"/>
        <v>147947.8235999695</v>
      </c>
      <c r="M214" s="38">
        <f t="shared" ca="1" si="12"/>
        <v>147459.65429999516</v>
      </c>
      <c r="N214" s="39">
        <f t="shared" ca="1" si="13"/>
        <v>29.197011551399044</v>
      </c>
      <c r="P214" s="52">
        <v>3463</v>
      </c>
      <c r="Q214" s="52">
        <v>41248.100000049999</v>
      </c>
    </row>
    <row r="215" spans="8:17" x14ac:dyDescent="0.3">
      <c r="H215" s="45">
        <v>1</v>
      </c>
      <c r="I215" s="52" t="s">
        <v>171</v>
      </c>
      <c r="J215" s="25">
        <v>1988</v>
      </c>
      <c r="K215" s="52">
        <v>3681.75</v>
      </c>
      <c r="L215" s="38">
        <f t="shared" ca="1" si="11"/>
        <v>146971.48500002082</v>
      </c>
      <c r="M215" s="38">
        <f t="shared" ca="1" si="12"/>
        <v>146948.77920001978</v>
      </c>
      <c r="N215" s="39">
        <f t="shared" ca="1" si="13"/>
        <v>27.332472931203679</v>
      </c>
      <c r="P215" s="52">
        <v>3463.5</v>
      </c>
      <c r="Q215" s="52">
        <v>41395.950000037199</v>
      </c>
    </row>
    <row r="216" spans="8:17" x14ac:dyDescent="0.3">
      <c r="H216" s="45">
        <v>1</v>
      </c>
      <c r="I216" s="52" t="s">
        <v>172</v>
      </c>
      <c r="J216" s="25">
        <v>1988</v>
      </c>
      <c r="K216" s="52">
        <v>3681.69</v>
      </c>
      <c r="L216" s="38">
        <f t="shared" ca="1" si="11"/>
        <v>146926.07340001874</v>
      </c>
      <c r="M216" s="38">
        <f t="shared" ca="1" si="12"/>
        <v>147652.64900004119</v>
      </c>
      <c r="N216" s="39">
        <f t="shared" ca="1" si="13"/>
        <v>34.4030672170096</v>
      </c>
      <c r="P216" s="52">
        <v>3464</v>
      </c>
      <c r="Q216" s="52">
        <v>41543.800000024399</v>
      </c>
    </row>
    <row r="217" spans="8:17" x14ac:dyDescent="0.3">
      <c r="H217" s="45">
        <v>1</v>
      </c>
      <c r="I217" s="52" t="s">
        <v>173</v>
      </c>
      <c r="J217" s="25">
        <v>1988</v>
      </c>
      <c r="K217" s="52">
        <v>3683.61</v>
      </c>
      <c r="L217" s="38">
        <f t="shared" ca="1" si="11"/>
        <v>148379.22460006364</v>
      </c>
      <c r="M217" s="38">
        <f t="shared" ca="1" si="12"/>
        <v>150044.29650007561</v>
      </c>
      <c r="N217" s="39">
        <f t="shared" ca="1" si="13"/>
        <v>39.761738572520038</v>
      </c>
      <c r="P217" s="52">
        <v>3464.5</v>
      </c>
      <c r="Q217" s="52">
        <v>41691.650000011599</v>
      </c>
    </row>
    <row r="218" spans="8:17" x14ac:dyDescent="0.3">
      <c r="H218" s="45">
        <v>1</v>
      </c>
      <c r="I218" s="52" t="s">
        <v>164</v>
      </c>
      <c r="J218" s="25">
        <v>1988</v>
      </c>
      <c r="K218" s="52">
        <v>3688.01</v>
      </c>
      <c r="L218" s="38">
        <f t="shared" ca="1" si="11"/>
        <v>151709.36840008758</v>
      </c>
      <c r="M218" s="38">
        <f t="shared" ca="1" si="12"/>
        <v>153559.86620002869</v>
      </c>
      <c r="N218" s="39">
        <f t="shared" ca="1" si="13"/>
        <v>55.127991965810295</v>
      </c>
      <c r="P218" s="52">
        <v>3465</v>
      </c>
      <c r="Q218" s="52">
        <v>41839.499999998799</v>
      </c>
    </row>
    <row r="219" spans="8:17" x14ac:dyDescent="0.3">
      <c r="H219" s="45">
        <v>1</v>
      </c>
      <c r="I219" s="52" t="s">
        <v>174</v>
      </c>
      <c r="J219" s="25">
        <v>1988</v>
      </c>
      <c r="K219" s="52">
        <v>3692.9</v>
      </c>
      <c r="L219" s="38">
        <f t="shared" ca="1" si="11"/>
        <v>155410.36399996979</v>
      </c>
      <c r="M219" s="38">
        <f t="shared" ca="1" si="12"/>
        <v>154683.78840004373</v>
      </c>
      <c r="N219" s="39">
        <f t="shared" ca="1" si="13"/>
        <v>63.575037032417967</v>
      </c>
      <c r="P219" s="52">
        <v>3465.5</v>
      </c>
      <c r="Q219" s="52">
        <v>41987.349999985898</v>
      </c>
    </row>
    <row r="220" spans="8:17" x14ac:dyDescent="0.3">
      <c r="H220" s="45">
        <v>1</v>
      </c>
      <c r="I220" s="52" t="s">
        <v>175</v>
      </c>
      <c r="J220" s="25">
        <v>1988</v>
      </c>
      <c r="K220" s="52">
        <v>3690.98</v>
      </c>
      <c r="L220" s="38">
        <f t="shared" ca="1" si="11"/>
        <v>153957.21280011768</v>
      </c>
      <c r="M220" s="38">
        <f t="shared" ca="1" si="12"/>
        <v>152859.78000009619</v>
      </c>
      <c r="N220" s="39">
        <f t="shared" ca="1" si="13"/>
        <v>71.232657480044836</v>
      </c>
      <c r="P220" s="52">
        <v>3466</v>
      </c>
      <c r="Q220" s="52">
        <v>42135.199999973098</v>
      </c>
    </row>
    <row r="221" spans="8:17" x14ac:dyDescent="0.3">
      <c r="H221" s="45">
        <v>1</v>
      </c>
      <c r="I221" s="52" t="s">
        <v>176</v>
      </c>
      <c r="J221" s="25">
        <v>1988</v>
      </c>
      <c r="K221" s="52">
        <v>3688.08</v>
      </c>
      <c r="L221" s="38">
        <f t="shared" ca="1" si="11"/>
        <v>151762.3472000747</v>
      </c>
      <c r="M221" s="38">
        <f t="shared" ca="1" si="12"/>
        <v>150827.63590002386</v>
      </c>
      <c r="N221" s="39">
        <f t="shared" ca="1" si="13"/>
        <v>72.095609960211391</v>
      </c>
      <c r="P221" s="52">
        <v>3466.5</v>
      </c>
      <c r="Q221" s="52">
        <v>42283.049999960298</v>
      </c>
    </row>
    <row r="222" spans="8:17" x14ac:dyDescent="0.3">
      <c r="H222" s="45">
        <v>1</v>
      </c>
      <c r="I222" s="52" t="s">
        <v>177</v>
      </c>
      <c r="J222" s="25">
        <v>1988</v>
      </c>
      <c r="K222" s="52">
        <v>3685.61</v>
      </c>
      <c r="L222" s="38">
        <f t="shared" ca="1" si="11"/>
        <v>149892.92459997302</v>
      </c>
      <c r="M222" s="38">
        <f t="shared" ca="1" si="12"/>
        <v>149355.56209995854</v>
      </c>
      <c r="N222" s="39">
        <f t="shared" ca="1" si="13"/>
        <v>61.982558271482787</v>
      </c>
      <c r="P222" s="52">
        <v>3467</v>
      </c>
      <c r="Q222" s="52">
        <v>42430.899999947498</v>
      </c>
    </row>
    <row r="223" spans="8:17" x14ac:dyDescent="0.3">
      <c r="H223" s="45">
        <v>1</v>
      </c>
      <c r="I223" s="52" t="s">
        <v>178</v>
      </c>
      <c r="J223" s="25">
        <v>1988</v>
      </c>
      <c r="K223" s="52">
        <v>3684.19</v>
      </c>
      <c r="L223" s="38">
        <f t="shared" ca="1" si="11"/>
        <v>148818.19959994406</v>
      </c>
      <c r="M223" s="38">
        <f t="shared" ca="1" si="12"/>
        <v>148027.29179997789</v>
      </c>
      <c r="N223" s="39">
        <f t="shared" ca="1" si="13"/>
        <v>55.510234424991708</v>
      </c>
      <c r="P223" s="52">
        <v>3467.5</v>
      </c>
      <c r="Q223" s="52">
        <v>42578.749999934698</v>
      </c>
    </row>
    <row r="224" spans="8:17" x14ac:dyDescent="0.3">
      <c r="H224" s="45">
        <v>1</v>
      </c>
      <c r="I224" s="52" t="s">
        <v>179</v>
      </c>
      <c r="J224" s="25">
        <v>1988</v>
      </c>
      <c r="K224" s="52">
        <v>3682.1</v>
      </c>
      <c r="L224" s="38">
        <f t="shared" ca="1" si="11"/>
        <v>147236.38400001172</v>
      </c>
      <c r="M224" s="38">
        <f t="shared" ca="1" si="12"/>
        <v>146353.20399996568</v>
      </c>
      <c r="N224" s="39">
        <f t="shared" ca="1" si="13"/>
        <v>45.66219964798929</v>
      </c>
      <c r="P224" s="52">
        <v>3468</v>
      </c>
      <c r="Q224" s="52">
        <v>42726.599999921898</v>
      </c>
    </row>
    <row r="225" spans="8:17" x14ac:dyDescent="0.3">
      <c r="H225" s="45">
        <v>1</v>
      </c>
      <c r="I225" s="52" t="s">
        <v>180</v>
      </c>
      <c r="J225" s="25">
        <v>1988</v>
      </c>
      <c r="K225" s="52">
        <v>3679.76</v>
      </c>
      <c r="L225" s="38">
        <f t="shared" ca="1" si="11"/>
        <v>145470.02399991965</v>
      </c>
      <c r="M225" s="38">
        <f t="shared" ca="1" si="12"/>
        <v>144301.24499999592</v>
      </c>
      <c r="N225" s="39">
        <f t="shared" ca="1" si="13"/>
        <v>37.662624944998932</v>
      </c>
      <c r="P225" s="52">
        <v>3468.5</v>
      </c>
      <c r="Q225" s="52">
        <v>42874.449999909099</v>
      </c>
    </row>
    <row r="226" spans="8:17" x14ac:dyDescent="0.3">
      <c r="H226" s="45">
        <v>1</v>
      </c>
      <c r="I226" s="52" t="s">
        <v>170</v>
      </c>
      <c r="J226" s="25">
        <v>1989</v>
      </c>
      <c r="K226" s="52">
        <v>3676.59</v>
      </c>
      <c r="L226" s="38">
        <f t="shared" ca="1" si="11"/>
        <v>143132.46600007219</v>
      </c>
      <c r="M226" s="38">
        <f t="shared" ca="1" si="12"/>
        <v>142402.44000004209</v>
      </c>
      <c r="N226" s="39">
        <f t="shared" ca="1" si="13"/>
        <v>28.195683120008336</v>
      </c>
      <c r="P226" s="52">
        <v>3469</v>
      </c>
      <c r="Q226" s="52">
        <v>43022.299999896299</v>
      </c>
    </row>
    <row r="227" spans="8:17" x14ac:dyDescent="0.3">
      <c r="H227" s="45">
        <v>1</v>
      </c>
      <c r="I227" s="52" t="s">
        <v>171</v>
      </c>
      <c r="J227" s="25">
        <v>1989</v>
      </c>
      <c r="K227" s="52">
        <v>3674.61</v>
      </c>
      <c r="L227" s="38">
        <f t="shared" ca="1" si="11"/>
        <v>141672.41400001198</v>
      </c>
      <c r="M227" s="38">
        <f t="shared" ca="1" si="12"/>
        <v>141668.7270000116</v>
      </c>
      <c r="N227" s="39">
        <f t="shared" ca="1" si="13"/>
        <v>26.350383222002158</v>
      </c>
      <c r="P227" s="52">
        <v>3469.5</v>
      </c>
      <c r="Q227" s="52">
        <v>43170.149999883499</v>
      </c>
    </row>
    <row r="228" spans="8:17" x14ac:dyDescent="0.3">
      <c r="H228" s="45">
        <v>1</v>
      </c>
      <c r="I228" s="52" t="s">
        <v>172</v>
      </c>
      <c r="J228" s="25">
        <v>1989</v>
      </c>
      <c r="K228" s="52">
        <v>3674.6</v>
      </c>
      <c r="L228" s="38">
        <f t="shared" ca="1" si="11"/>
        <v>141665.04000001121</v>
      </c>
      <c r="M228" s="38">
        <f t="shared" ca="1" si="12"/>
        <v>142125.91500003007</v>
      </c>
      <c r="N228" s="39">
        <f t="shared" ca="1" si="13"/>
        <v>33.115338195007013</v>
      </c>
      <c r="P228" s="52">
        <v>3470</v>
      </c>
      <c r="Q228" s="52">
        <v>43318.000000117798</v>
      </c>
    </row>
    <row r="229" spans="8:17" x14ac:dyDescent="0.3">
      <c r="H229" s="45">
        <v>1</v>
      </c>
      <c r="I229" s="52" t="s">
        <v>173</v>
      </c>
      <c r="J229" s="25">
        <v>1989</v>
      </c>
      <c r="K229" s="52">
        <v>3675.85</v>
      </c>
      <c r="L229" s="38">
        <f t="shared" ca="1" si="11"/>
        <v>142586.79000004893</v>
      </c>
      <c r="M229" s="38">
        <f t="shared" ca="1" si="12"/>
        <v>143320.50300007919</v>
      </c>
      <c r="N229" s="39">
        <f t="shared" ca="1" si="13"/>
        <v>37.979933295020984</v>
      </c>
      <c r="P229" s="52">
        <v>3470.5</v>
      </c>
      <c r="Q229" s="52">
        <v>43465.850000104903</v>
      </c>
    </row>
    <row r="230" spans="8:17" x14ac:dyDescent="0.3">
      <c r="H230" s="45">
        <v>1</v>
      </c>
      <c r="I230" s="52" t="s">
        <v>164</v>
      </c>
      <c r="J230" s="25">
        <v>1989</v>
      </c>
      <c r="K230" s="52">
        <v>3677.84</v>
      </c>
      <c r="L230" s="38">
        <f t="shared" ca="1" si="11"/>
        <v>144054.21600010945</v>
      </c>
      <c r="M230" s="38">
        <f t="shared" ca="1" si="12"/>
        <v>143991.53700010688</v>
      </c>
      <c r="N230" s="39">
        <f t="shared" ca="1" si="13"/>
        <v>51.692961783038363</v>
      </c>
      <c r="P230" s="52">
        <v>3471</v>
      </c>
      <c r="Q230" s="52">
        <v>43613.700000092103</v>
      </c>
    </row>
    <row r="231" spans="8:17" x14ac:dyDescent="0.3">
      <c r="H231" s="45">
        <v>1</v>
      </c>
      <c r="I231" s="52" t="s">
        <v>174</v>
      </c>
      <c r="J231" s="25">
        <v>1989</v>
      </c>
      <c r="K231" s="52">
        <v>3677.67</v>
      </c>
      <c r="L231" s="38">
        <f t="shared" ca="1" si="11"/>
        <v>143928.85800010432</v>
      </c>
      <c r="M231" s="38">
        <f t="shared" ca="1" si="12"/>
        <v>142424.56200004276</v>
      </c>
      <c r="N231" s="39">
        <f t="shared" ca="1" si="13"/>
        <v>58.536494982017565</v>
      </c>
      <c r="P231" s="52">
        <v>3471.5</v>
      </c>
      <c r="Q231" s="52">
        <v>43761.550000079304</v>
      </c>
    </row>
    <row r="232" spans="8:17" x14ac:dyDescent="0.3">
      <c r="H232" s="45">
        <v>1</v>
      </c>
      <c r="I232" s="52" t="s">
        <v>175</v>
      </c>
      <c r="J232" s="25">
        <v>1989</v>
      </c>
      <c r="K232" s="52">
        <v>3673.59</v>
      </c>
      <c r="L232" s="38">
        <f t="shared" ca="1" si="11"/>
        <v>140920.2659999812</v>
      </c>
      <c r="M232" s="38">
        <f t="shared" ca="1" si="12"/>
        <v>139508.14500004705</v>
      </c>
      <c r="N232" s="39">
        <f t="shared" ca="1" si="13"/>
        <v>65.010795570021926</v>
      </c>
      <c r="P232" s="52">
        <v>3472</v>
      </c>
      <c r="Q232" s="52">
        <v>43909.400000066496</v>
      </c>
    </row>
    <row r="233" spans="8:17" x14ac:dyDescent="0.3">
      <c r="H233" s="45">
        <v>1</v>
      </c>
      <c r="I233" s="52" t="s">
        <v>176</v>
      </c>
      <c r="J233" s="25">
        <v>1989</v>
      </c>
      <c r="K233" s="52">
        <v>3669.76</v>
      </c>
      <c r="L233" s="38">
        <f t="shared" ca="1" si="11"/>
        <v>138096.0240001129</v>
      </c>
      <c r="M233" s="38">
        <f t="shared" ca="1" si="12"/>
        <v>136414.75200004363</v>
      </c>
      <c r="N233" s="39">
        <f t="shared" ca="1" si="13"/>
        <v>65.206251456020851</v>
      </c>
      <c r="P233" s="52">
        <v>3472.5</v>
      </c>
      <c r="Q233" s="52">
        <v>44057.250000053697</v>
      </c>
    </row>
    <row r="234" spans="8:17" x14ac:dyDescent="0.3">
      <c r="H234" s="45">
        <v>1</v>
      </c>
      <c r="I234" s="52" t="s">
        <v>177</v>
      </c>
      <c r="J234" s="25">
        <v>1989</v>
      </c>
      <c r="K234" s="52">
        <v>3665.2</v>
      </c>
      <c r="L234" s="38">
        <f t="shared" ca="1" si="11"/>
        <v>134733.47999997437</v>
      </c>
      <c r="M234" s="38">
        <f t="shared" ca="1" si="12"/>
        <v>134084.56799994782</v>
      </c>
      <c r="N234" s="39">
        <f t="shared" ca="1" si="13"/>
        <v>55.645095719978343</v>
      </c>
      <c r="P234" s="52">
        <v>3473</v>
      </c>
      <c r="Q234" s="52">
        <v>44205.100000040897</v>
      </c>
    </row>
    <row r="235" spans="8:17" x14ac:dyDescent="0.3">
      <c r="H235" s="45">
        <v>1</v>
      </c>
      <c r="I235" s="52" t="s">
        <v>178</v>
      </c>
      <c r="J235" s="25">
        <v>1989</v>
      </c>
      <c r="K235" s="52">
        <v>3663.44</v>
      </c>
      <c r="L235" s="38">
        <f t="shared" ca="1" si="11"/>
        <v>133435.65599992126</v>
      </c>
      <c r="M235" s="38">
        <f t="shared" ca="1" si="12"/>
        <v>132661.38600001321</v>
      </c>
      <c r="N235" s="39">
        <f t="shared" ca="1" si="13"/>
        <v>49.748019750004957</v>
      </c>
      <c r="P235" s="52">
        <v>3473.5</v>
      </c>
      <c r="Q235" s="52">
        <v>44352.950000028097</v>
      </c>
    </row>
    <row r="236" spans="8:17" x14ac:dyDescent="0.3">
      <c r="H236" s="45">
        <v>1</v>
      </c>
      <c r="I236" s="52" t="s">
        <v>179</v>
      </c>
      <c r="J236" s="25">
        <v>1989</v>
      </c>
      <c r="K236" s="52">
        <v>3661.34</v>
      </c>
      <c r="L236" s="38">
        <f t="shared" ca="1" si="11"/>
        <v>131887.11600010516</v>
      </c>
      <c r="M236" s="38">
        <f t="shared" ca="1" si="12"/>
        <v>130898.52320010494</v>
      </c>
      <c r="N236" s="39">
        <f t="shared" ca="1" si="13"/>
        <v>40.840339238432747</v>
      </c>
      <c r="P236" s="52">
        <v>3474</v>
      </c>
      <c r="Q236" s="52">
        <v>44500.800000015297</v>
      </c>
    </row>
    <row r="237" spans="8:17" x14ac:dyDescent="0.3">
      <c r="H237" s="45">
        <v>1</v>
      </c>
      <c r="I237" s="52" t="s">
        <v>180</v>
      </c>
      <c r="J237" s="25">
        <v>1989</v>
      </c>
      <c r="K237" s="52">
        <v>3658.46</v>
      </c>
      <c r="L237" s="38">
        <f t="shared" ca="1" si="11"/>
        <v>129909.93040010473</v>
      </c>
      <c r="M237" s="38">
        <f t="shared" ca="1" si="12"/>
        <v>128991.51320009516</v>
      </c>
      <c r="N237" s="39">
        <f t="shared" ca="1" si="13"/>
        <v>33.666784945224833</v>
      </c>
      <c r="P237" s="52">
        <v>3474.5</v>
      </c>
      <c r="Q237" s="52">
        <v>44648.650000002497</v>
      </c>
    </row>
    <row r="238" spans="8:17" x14ac:dyDescent="0.3">
      <c r="H238" s="45">
        <v>1</v>
      </c>
      <c r="I238" s="52" t="s">
        <v>170</v>
      </c>
      <c r="J238" s="25">
        <v>1990</v>
      </c>
      <c r="K238" s="52">
        <v>3655.6</v>
      </c>
      <c r="L238" s="38">
        <f t="shared" ca="1" si="11"/>
        <v>128073.09600008558</v>
      </c>
      <c r="M238" s="38">
        <f t="shared" ca="1" si="12"/>
        <v>127292.76340006059</v>
      </c>
      <c r="N238" s="39">
        <f t="shared" ca="1" si="13"/>
        <v>25.203967153211998</v>
      </c>
      <c r="P238" s="52">
        <v>3475</v>
      </c>
      <c r="Q238" s="52">
        <v>44796.499999989697</v>
      </c>
    </row>
    <row r="239" spans="8:17" x14ac:dyDescent="0.3">
      <c r="H239" s="45">
        <v>1</v>
      </c>
      <c r="I239" s="52" t="s">
        <v>171</v>
      </c>
      <c r="J239" s="25">
        <v>1990</v>
      </c>
      <c r="K239" s="52">
        <v>3653.17</v>
      </c>
      <c r="L239" s="38">
        <f t="shared" ca="1" si="11"/>
        <v>126512.4308000356</v>
      </c>
      <c r="M239" s="38">
        <f t="shared" ca="1" si="12"/>
        <v>125825.22400000272</v>
      </c>
      <c r="N239" s="39">
        <f t="shared" ca="1" si="13"/>
        <v>23.403491664000505</v>
      </c>
      <c r="P239" s="52">
        <v>3475.5</v>
      </c>
      <c r="Q239" s="52">
        <v>44944.349999976897</v>
      </c>
    </row>
    <row r="240" spans="8:17" x14ac:dyDescent="0.3">
      <c r="H240" s="45">
        <v>1</v>
      </c>
      <c r="I240" s="52" t="s">
        <v>172</v>
      </c>
      <c r="J240" s="25">
        <v>1990</v>
      </c>
      <c r="K240" s="52">
        <v>3651.03</v>
      </c>
      <c r="L240" s="38">
        <f t="shared" ca="1" si="11"/>
        <v>125138.01719996985</v>
      </c>
      <c r="M240" s="38">
        <f t="shared" ca="1" si="12"/>
        <v>124649.90489999158</v>
      </c>
      <c r="N240" s="39">
        <f t="shared" ca="1" si="13"/>
        <v>29.04342784169804</v>
      </c>
      <c r="P240" s="52">
        <v>3476</v>
      </c>
      <c r="Q240" s="52">
        <v>45092.199999964003</v>
      </c>
    </row>
    <row r="241" spans="8:17" x14ac:dyDescent="0.3">
      <c r="H241" s="45">
        <v>1</v>
      </c>
      <c r="I241" s="52" t="s">
        <v>173</v>
      </c>
      <c r="J241" s="25">
        <v>1990</v>
      </c>
      <c r="K241" s="52">
        <v>3649.51</v>
      </c>
      <c r="L241" s="38">
        <f t="shared" ca="1" si="11"/>
        <v>124161.79260001332</v>
      </c>
      <c r="M241" s="38">
        <f t="shared" ca="1" si="12"/>
        <v>123930.58400005335</v>
      </c>
      <c r="N241" s="39">
        <f t="shared" ca="1" si="13"/>
        <v>32.841604760014143</v>
      </c>
      <c r="P241" s="52">
        <v>3476.5</v>
      </c>
      <c r="Q241" s="52">
        <v>45240.049999951203</v>
      </c>
    </row>
    <row r="242" spans="8:17" x14ac:dyDescent="0.3">
      <c r="H242" s="45">
        <v>1</v>
      </c>
      <c r="I242" s="52" t="s">
        <v>164</v>
      </c>
      <c r="J242" s="25">
        <v>1990</v>
      </c>
      <c r="K242" s="52">
        <v>3648.79</v>
      </c>
      <c r="L242" s="38">
        <f t="shared" ca="1" si="11"/>
        <v>123699.37540009338</v>
      </c>
      <c r="M242" s="38">
        <f t="shared" ca="1" si="12"/>
        <v>124251.70900001796</v>
      </c>
      <c r="N242" s="39">
        <f t="shared" ca="1" si="13"/>
        <v>44.606363531006451</v>
      </c>
      <c r="P242" s="52">
        <v>3477</v>
      </c>
      <c r="Q242" s="52">
        <v>45387.899999938403</v>
      </c>
    </row>
    <row r="243" spans="8:17" x14ac:dyDescent="0.3">
      <c r="H243" s="45">
        <v>1</v>
      </c>
      <c r="I243" s="52" t="s">
        <v>174</v>
      </c>
      <c r="J243" s="25">
        <v>1990</v>
      </c>
      <c r="K243" s="52">
        <v>3650.51</v>
      </c>
      <c r="L243" s="38">
        <f t="shared" ca="1" si="11"/>
        <v>124804.04259994254</v>
      </c>
      <c r="M243" s="38">
        <f t="shared" ca="1" si="12"/>
        <v>123776.44349994184</v>
      </c>
      <c r="N243" s="39">
        <f t="shared" ca="1" si="13"/>
        <v>50.872118278476094</v>
      </c>
      <c r="P243" s="52">
        <v>3477.5</v>
      </c>
      <c r="Q243" s="52">
        <v>45535.749999925603</v>
      </c>
    </row>
    <row r="244" spans="8:17" x14ac:dyDescent="0.3">
      <c r="H244" s="45">
        <v>1</v>
      </c>
      <c r="I244" s="52" t="s">
        <v>175</v>
      </c>
      <c r="J244" s="25">
        <v>1990</v>
      </c>
      <c r="K244" s="52">
        <v>3647.31</v>
      </c>
      <c r="L244" s="38">
        <f t="shared" ca="1" si="11"/>
        <v>122748.84439994115</v>
      </c>
      <c r="M244" s="38">
        <f t="shared" ca="1" si="12"/>
        <v>120741.81439994345</v>
      </c>
      <c r="N244" s="39">
        <f t="shared" ca="1" si="13"/>
        <v>56.26568551037365</v>
      </c>
      <c r="P244" s="52">
        <v>3478</v>
      </c>
      <c r="Q244" s="52">
        <v>45683.599999912803</v>
      </c>
    </row>
    <row r="245" spans="8:17" x14ac:dyDescent="0.3">
      <c r="H245" s="45">
        <v>1</v>
      </c>
      <c r="I245" s="52" t="s">
        <v>176</v>
      </c>
      <c r="J245" s="25">
        <v>1990</v>
      </c>
      <c r="K245" s="52">
        <v>3641.06</v>
      </c>
      <c r="L245" s="38">
        <f t="shared" ca="1" si="11"/>
        <v>118734.78439994575</v>
      </c>
      <c r="M245" s="38">
        <f t="shared" ca="1" si="12"/>
        <v>117669.92150002276</v>
      </c>
      <c r="N245" s="39">
        <f t="shared" ca="1" si="13"/>
        <v>56.246222477010875</v>
      </c>
      <c r="P245" s="52">
        <v>3478.5</v>
      </c>
      <c r="Q245" s="52">
        <v>45831.449999900004</v>
      </c>
    </row>
    <row r="246" spans="8:17" x14ac:dyDescent="0.3">
      <c r="H246" s="45">
        <v>1</v>
      </c>
      <c r="I246" s="52" t="s">
        <v>177</v>
      </c>
      <c r="J246" s="25">
        <v>1990</v>
      </c>
      <c r="K246" s="52">
        <v>3637.61</v>
      </c>
      <c r="L246" s="38">
        <f t="shared" ca="1" si="11"/>
        <v>116605.05860009976</v>
      </c>
      <c r="M246" s="38">
        <f t="shared" ca="1" si="12"/>
        <v>116538.37110010174</v>
      </c>
      <c r="N246" s="39">
        <f t="shared" ca="1" si="13"/>
        <v>48.363424006542218</v>
      </c>
      <c r="P246" s="52">
        <v>3479</v>
      </c>
      <c r="Q246" s="52">
        <v>45979.299999887196</v>
      </c>
    </row>
    <row r="247" spans="8:17" x14ac:dyDescent="0.3">
      <c r="H247" s="45">
        <v>1</v>
      </c>
      <c r="I247" s="52" t="s">
        <v>178</v>
      </c>
      <c r="J247" s="25">
        <v>1990</v>
      </c>
      <c r="K247" s="52">
        <v>3637.39</v>
      </c>
      <c r="L247" s="38">
        <f t="shared" ca="1" si="11"/>
        <v>116471.68360010372</v>
      </c>
      <c r="M247" s="38">
        <f t="shared" ca="1" si="12"/>
        <v>116123.09060004517</v>
      </c>
      <c r="N247" s="39">
        <f t="shared" ca="1" si="13"/>
        <v>43.546158975016937</v>
      </c>
      <c r="P247" s="52">
        <v>3479.5</v>
      </c>
      <c r="Q247" s="52">
        <v>46127.150000121503</v>
      </c>
    </row>
    <row r="248" spans="8:17" x14ac:dyDescent="0.3">
      <c r="H248" s="45">
        <v>1</v>
      </c>
      <c r="I248" s="52" t="s">
        <v>179</v>
      </c>
      <c r="J248" s="25">
        <v>1990</v>
      </c>
      <c r="K248" s="52">
        <v>3636.24</v>
      </c>
      <c r="L248" s="38">
        <f t="shared" ca="1" si="11"/>
        <v>115774.49759998661</v>
      </c>
      <c r="M248" s="38">
        <f t="shared" ca="1" si="12"/>
        <v>114937.87139996642</v>
      </c>
      <c r="N248" s="39">
        <f t="shared" ca="1" si="13"/>
        <v>35.860615876789524</v>
      </c>
      <c r="P248" s="52">
        <v>3480</v>
      </c>
      <c r="Q248" s="52">
        <v>46275.000000108703</v>
      </c>
    </row>
    <row r="249" spans="8:17" x14ac:dyDescent="0.3">
      <c r="H249" s="45">
        <v>1</v>
      </c>
      <c r="I249" s="52" t="s">
        <v>180</v>
      </c>
      <c r="J249" s="25">
        <v>1990</v>
      </c>
      <c r="K249" s="52">
        <v>3633.48</v>
      </c>
      <c r="L249" s="38">
        <f t="shared" ca="1" si="11"/>
        <v>114101.24519994622</v>
      </c>
      <c r="M249" s="38">
        <f t="shared" ca="1" si="12"/>
        <v>113261.58989996021</v>
      </c>
      <c r="N249" s="39">
        <f t="shared" ca="1" si="13"/>
        <v>29.561274963889616</v>
      </c>
      <c r="P249" s="52">
        <v>3480.5</v>
      </c>
      <c r="Q249" s="52">
        <v>46427.769999948003</v>
      </c>
    </row>
    <row r="250" spans="8:17" x14ac:dyDescent="0.3">
      <c r="H250" s="45">
        <v>1</v>
      </c>
      <c r="I250" s="52" t="s">
        <v>170</v>
      </c>
      <c r="J250" s="25">
        <v>1991</v>
      </c>
      <c r="K250" s="52">
        <v>3630.71</v>
      </c>
      <c r="L250" s="38">
        <f t="shared" ca="1" si="11"/>
        <v>112421.93459997419</v>
      </c>
      <c r="M250" s="38">
        <f t="shared" ca="1" si="12"/>
        <v>111903.59229997091</v>
      </c>
      <c r="N250" s="39">
        <f t="shared" ca="1" si="13"/>
        <v>22.156911275394243</v>
      </c>
      <c r="P250" s="52">
        <v>3481</v>
      </c>
      <c r="Q250" s="52">
        <v>46580.549999895098</v>
      </c>
    </row>
    <row r="251" spans="8:17" x14ac:dyDescent="0.3">
      <c r="H251" s="45">
        <v>1</v>
      </c>
      <c r="I251" s="52" t="s">
        <v>171</v>
      </c>
      <c r="J251" s="25">
        <v>1991</v>
      </c>
      <c r="K251" s="52">
        <v>3629</v>
      </c>
      <c r="L251" s="38">
        <f t="shared" ca="1" si="11"/>
        <v>111385.24999996764</v>
      </c>
      <c r="M251" s="38">
        <f t="shared" ca="1" si="12"/>
        <v>111006.34249999758</v>
      </c>
      <c r="N251" s="39">
        <f t="shared" ca="1" si="13"/>
        <v>20.647179704999552</v>
      </c>
      <c r="P251" s="52">
        <v>3481.5</v>
      </c>
      <c r="Q251" s="52">
        <v>46733.319999981599</v>
      </c>
    </row>
    <row r="252" spans="8:17" x14ac:dyDescent="0.3">
      <c r="H252" s="45">
        <v>1</v>
      </c>
      <c r="I252" s="52" t="s">
        <v>172</v>
      </c>
      <c r="J252" s="25">
        <v>1991</v>
      </c>
      <c r="K252" s="52">
        <v>3627.75</v>
      </c>
      <c r="L252" s="38">
        <f t="shared" ca="1" si="11"/>
        <v>110627.43500002753</v>
      </c>
      <c r="M252" s="38">
        <f t="shared" ca="1" si="12"/>
        <v>110584.99680003873</v>
      </c>
      <c r="N252" s="39">
        <f t="shared" ca="1" si="13"/>
        <v>25.766304254409025</v>
      </c>
      <c r="P252" s="52">
        <v>3482</v>
      </c>
      <c r="Q252" s="52">
        <v>46886.0999999286</v>
      </c>
    </row>
    <row r="253" spans="8:17" x14ac:dyDescent="0.3">
      <c r="H253" s="45">
        <v>1</v>
      </c>
      <c r="I253" s="52" t="s">
        <v>173</v>
      </c>
      <c r="J253" s="25">
        <v>1991</v>
      </c>
      <c r="K253" s="52">
        <v>3627.61</v>
      </c>
      <c r="L253" s="38">
        <f t="shared" ca="1" si="11"/>
        <v>110542.55860004993</v>
      </c>
      <c r="M253" s="38">
        <f t="shared" ca="1" si="12"/>
        <v>111964.21529999725</v>
      </c>
      <c r="N253" s="39">
        <f t="shared" ca="1" si="13"/>
        <v>29.670517054499271</v>
      </c>
      <c r="P253" s="52">
        <v>3482.5</v>
      </c>
      <c r="Q253" s="52">
        <v>47038.8700000151</v>
      </c>
    </row>
    <row r="254" spans="8:17" x14ac:dyDescent="0.3">
      <c r="H254" s="45">
        <v>1</v>
      </c>
      <c r="I254" s="52" t="s">
        <v>164</v>
      </c>
      <c r="J254" s="25">
        <v>1991</v>
      </c>
      <c r="K254" s="52">
        <v>3632.3</v>
      </c>
      <c r="L254" s="38">
        <f t="shared" ca="1" si="11"/>
        <v>113385.87199994456</v>
      </c>
      <c r="M254" s="38">
        <f t="shared" ca="1" si="12"/>
        <v>115422.873399982</v>
      </c>
      <c r="N254" s="39">
        <f t="shared" ca="1" si="13"/>
        <v>41.436811550593532</v>
      </c>
      <c r="P254" s="52">
        <v>3483</v>
      </c>
      <c r="Q254" s="52">
        <v>47191.649999962101</v>
      </c>
    </row>
    <row r="255" spans="8:17" x14ac:dyDescent="0.3">
      <c r="H255" s="45">
        <v>1</v>
      </c>
      <c r="I255" s="52" t="s">
        <v>174</v>
      </c>
      <c r="J255" s="25">
        <v>1991</v>
      </c>
      <c r="K255" s="52">
        <v>3639.02</v>
      </c>
      <c r="L255" s="38">
        <f t="shared" ca="1" si="11"/>
        <v>117459.87480001943</v>
      </c>
      <c r="M255" s="38">
        <f t="shared" ca="1" si="12"/>
        <v>116420.15409997944</v>
      </c>
      <c r="N255" s="39">
        <f t="shared" ca="1" si="13"/>
        <v>47.84868333509155</v>
      </c>
      <c r="P255" s="52">
        <v>3483.5</v>
      </c>
      <c r="Q255" s="52">
        <v>47344.420000048602</v>
      </c>
    </row>
    <row r="256" spans="8:17" x14ac:dyDescent="0.3">
      <c r="H256" s="45">
        <v>1</v>
      </c>
      <c r="I256" s="52" t="s">
        <v>175</v>
      </c>
      <c r="J256" s="25">
        <v>1991</v>
      </c>
      <c r="K256" s="52">
        <v>3635.59</v>
      </c>
      <c r="L256" s="38">
        <f t="shared" ca="1" si="11"/>
        <v>115380.43339993944</v>
      </c>
      <c r="M256" s="38">
        <f t="shared" ca="1" si="12"/>
        <v>114055.77809994679</v>
      </c>
      <c r="N256" s="39">
        <f t="shared" ca="1" si="13"/>
        <v>53.14999259457521</v>
      </c>
      <c r="P256" s="52">
        <v>3484</v>
      </c>
      <c r="Q256" s="52">
        <v>47497.199999995697</v>
      </c>
    </row>
    <row r="257" spans="8:17" x14ac:dyDescent="0.3">
      <c r="H257" s="45">
        <v>1</v>
      </c>
      <c r="I257" s="52" t="s">
        <v>176</v>
      </c>
      <c r="J257" s="25">
        <v>1991</v>
      </c>
      <c r="K257" s="52">
        <v>3631.22</v>
      </c>
      <c r="L257" s="38">
        <f t="shared" ca="1" si="11"/>
        <v>112731.12279995414</v>
      </c>
      <c r="M257" s="38">
        <f t="shared" ca="1" si="12"/>
        <v>111942.99699999101</v>
      </c>
      <c r="N257" s="39">
        <f t="shared" ca="1" si="13"/>
        <v>53.5087525659957</v>
      </c>
      <c r="P257" s="52">
        <v>3484.5</v>
      </c>
      <c r="Q257" s="52">
        <v>47649.970000082103</v>
      </c>
    </row>
    <row r="258" spans="8:17" x14ac:dyDescent="0.3">
      <c r="H258" s="45">
        <v>1</v>
      </c>
      <c r="I258" s="52" t="s">
        <v>177</v>
      </c>
      <c r="J258" s="25">
        <v>1991</v>
      </c>
      <c r="K258" s="52">
        <v>3628.62</v>
      </c>
      <c r="L258" s="38">
        <f t="shared" ca="1" si="11"/>
        <v>111154.87120002788</v>
      </c>
      <c r="M258" s="38">
        <f t="shared" ca="1" si="12"/>
        <v>110736.55940003193</v>
      </c>
      <c r="N258" s="39">
        <f t="shared" ca="1" si="13"/>
        <v>45.955672151013246</v>
      </c>
      <c r="P258" s="52">
        <v>3485</v>
      </c>
      <c r="Q258" s="52">
        <v>47802.750000029198</v>
      </c>
    </row>
    <row r="259" spans="8:17" x14ac:dyDescent="0.3">
      <c r="H259" s="45">
        <v>1</v>
      </c>
      <c r="I259" s="52" t="s">
        <v>178</v>
      </c>
      <c r="J259" s="25">
        <v>1991</v>
      </c>
      <c r="K259" s="52">
        <v>3627.24</v>
      </c>
      <c r="L259" s="38">
        <f t="shared" ca="1" si="11"/>
        <v>110318.24760003597</v>
      </c>
      <c r="M259" s="38">
        <f t="shared" ca="1" si="12"/>
        <v>110121.21550005453</v>
      </c>
      <c r="N259" s="39">
        <f t="shared" ca="1" si="13"/>
        <v>41.295455812520451</v>
      </c>
      <c r="P259" s="52">
        <v>3485.5</v>
      </c>
      <c r="Q259" s="52">
        <v>47955.520000115699</v>
      </c>
    </row>
    <row r="260" spans="8:17" x14ac:dyDescent="0.3">
      <c r="H260" s="45">
        <v>1</v>
      </c>
      <c r="I260" s="52" t="s">
        <v>179</v>
      </c>
      <c r="J260" s="25">
        <v>1991</v>
      </c>
      <c r="K260" s="52">
        <v>3626.59</v>
      </c>
      <c r="L260" s="38">
        <f t="shared" ca="1" si="11"/>
        <v>109924.18340007309</v>
      </c>
      <c r="M260" s="38">
        <f t="shared" ca="1" si="12"/>
        <v>109305.8081999846</v>
      </c>
      <c r="N260" s="39">
        <f t="shared" ca="1" si="13"/>
        <v>34.103412158395194</v>
      </c>
      <c r="P260" s="52">
        <v>3486</v>
      </c>
      <c r="Q260" s="52">
        <v>48108.3000000627</v>
      </c>
    </row>
    <row r="261" spans="8:17" x14ac:dyDescent="0.3">
      <c r="H261" s="45">
        <v>1</v>
      </c>
      <c r="I261" s="52" t="s">
        <v>180</v>
      </c>
      <c r="J261" s="25">
        <v>1991</v>
      </c>
      <c r="K261" s="52">
        <v>3624.55</v>
      </c>
      <c r="L261" s="38">
        <f t="shared" ca="1" si="11"/>
        <v>108687.43299989612</v>
      </c>
      <c r="M261" s="38">
        <f t="shared" ca="1" si="12"/>
        <v>107690.15269990335</v>
      </c>
      <c r="N261" s="39">
        <f t="shared" ca="1" si="13"/>
        <v>28.107129854674774</v>
      </c>
      <c r="P261" s="52">
        <v>3486.5</v>
      </c>
      <c r="Q261" s="52">
        <v>48261.069999902102</v>
      </c>
    </row>
    <row r="262" spans="8:17" x14ac:dyDescent="0.3">
      <c r="H262" s="45">
        <v>1</v>
      </c>
      <c r="I262" s="52" t="s">
        <v>170</v>
      </c>
      <c r="J262" s="25">
        <v>1992</v>
      </c>
      <c r="K262" s="52">
        <v>3621.26</v>
      </c>
      <c r="L262" s="38">
        <f t="shared" ca="1" si="11"/>
        <v>106692.87239991059</v>
      </c>
      <c r="M262" s="38">
        <f t="shared" ca="1" si="12"/>
        <v>106266.13269990974</v>
      </c>
      <c r="N262" s="39">
        <f t="shared" ca="1" si="13"/>
        <v>21.04069427458213</v>
      </c>
      <c r="P262" s="52">
        <v>3487</v>
      </c>
      <c r="Q262" s="52">
        <v>48413.850000096201</v>
      </c>
    </row>
    <row r="263" spans="8:17" x14ac:dyDescent="0.3">
      <c r="H263" s="45">
        <v>1</v>
      </c>
      <c r="I263" s="52" t="s">
        <v>171</v>
      </c>
      <c r="J263" s="25">
        <v>1992</v>
      </c>
      <c r="K263" s="52">
        <v>3619.83</v>
      </c>
      <c r="L263" s="38">
        <f t="shared" ca="1" si="11"/>
        <v>105839.39299990889</v>
      </c>
      <c r="M263" s="38">
        <f t="shared" ca="1" si="12"/>
        <v>105723.43099992222</v>
      </c>
      <c r="N263" s="39">
        <f t="shared" ca="1" si="13"/>
        <v>19.664558165985532</v>
      </c>
      <c r="P263" s="52">
        <v>3487.5</v>
      </c>
      <c r="Q263" s="52">
        <v>48566.619999935603</v>
      </c>
    </row>
    <row r="264" spans="8:17" x14ac:dyDescent="0.3">
      <c r="H264" s="45">
        <v>1</v>
      </c>
      <c r="I264" s="52" t="s">
        <v>172</v>
      </c>
      <c r="J264" s="25">
        <v>1992</v>
      </c>
      <c r="K264" s="52">
        <v>3619.39</v>
      </c>
      <c r="L264" s="38">
        <f t="shared" ca="1" si="11"/>
        <v>105607.46899993555</v>
      </c>
      <c r="M264" s="38">
        <f t="shared" ca="1" si="12"/>
        <v>106195.63869993179</v>
      </c>
      <c r="N264" s="39">
        <f t="shared" ca="1" si="13"/>
        <v>24.743583817084108</v>
      </c>
      <c r="P264" s="52">
        <v>3488</v>
      </c>
      <c r="Q264" s="52">
        <v>48719.399999882698</v>
      </c>
    </row>
    <row r="265" spans="8:17" x14ac:dyDescent="0.3">
      <c r="H265" s="45">
        <v>1</v>
      </c>
      <c r="I265" s="52" t="s">
        <v>173</v>
      </c>
      <c r="J265" s="25">
        <v>1992</v>
      </c>
      <c r="K265" s="52">
        <v>3621.41</v>
      </c>
      <c r="L265" s="38">
        <f t="shared" ca="1" si="11"/>
        <v>106783.80839992804</v>
      </c>
      <c r="M265" s="38">
        <f t="shared" ca="1" si="12"/>
        <v>109608.93409994955</v>
      </c>
      <c r="N265" s="39">
        <f t="shared" ca="1" si="13"/>
        <v>29.046367536486631</v>
      </c>
      <c r="P265" s="52">
        <v>3488.5</v>
      </c>
      <c r="Q265" s="52">
        <v>48872.169999969097</v>
      </c>
    </row>
    <row r="266" spans="8:17" x14ac:dyDescent="0.3">
      <c r="H266" s="45">
        <v>1</v>
      </c>
      <c r="I266" s="52" t="s">
        <v>164</v>
      </c>
      <c r="J266" s="25">
        <v>1992</v>
      </c>
      <c r="K266" s="52">
        <v>3630.73</v>
      </c>
      <c r="L266" s="38">
        <f t="shared" ref="L266:L329" ca="1" si="14">FORECAST(K266,OFFSET($Q$28:$Q$712,MATCH(K266,$P$28:$P$712,1)-1,0,2), OFFSET($P$28:$P$712,MATCH(K266,$P$28:$P$712,1)-1,0,2))</f>
        <v>112434.05979997106</v>
      </c>
      <c r="M266" s="38">
        <f t="shared" ca="1" si="12"/>
        <v>113346.46609999996</v>
      </c>
      <c r="N266" s="39">
        <f t="shared" ca="1" si="13"/>
        <v>40.691381329899983</v>
      </c>
      <c r="P266" s="52">
        <v>3489</v>
      </c>
      <c r="Q266" s="52">
        <v>49024.9499999162</v>
      </c>
    </row>
    <row r="267" spans="8:17" x14ac:dyDescent="0.3">
      <c r="H267" s="45">
        <v>1</v>
      </c>
      <c r="I267" s="52" t="s">
        <v>174</v>
      </c>
      <c r="J267" s="25">
        <v>1992</v>
      </c>
      <c r="K267" s="52">
        <v>3633.74</v>
      </c>
      <c r="L267" s="38">
        <f t="shared" ca="1" si="14"/>
        <v>114258.87240002886</v>
      </c>
      <c r="M267" s="38">
        <f t="shared" ref="M267:M330" ca="1" si="15">(L267+L268)/2</f>
        <v>113288.87140001508</v>
      </c>
      <c r="N267" s="39">
        <f t="shared" ref="N267:N330" ca="1" si="16">VLOOKUP(I267,$P$10:$Q$21,2,FALSE)*M267/1000</f>
        <v>46.561726145406197</v>
      </c>
      <c r="P267" s="52">
        <v>3489.5</v>
      </c>
      <c r="Q267" s="52">
        <v>49177.720000002701</v>
      </c>
    </row>
    <row r="268" spans="8:17" x14ac:dyDescent="0.3">
      <c r="H268" s="45">
        <v>1</v>
      </c>
      <c r="I268" s="52" t="s">
        <v>175</v>
      </c>
      <c r="J268" s="25">
        <v>1992</v>
      </c>
      <c r="K268" s="52">
        <v>3630.54</v>
      </c>
      <c r="L268" s="38">
        <f t="shared" ca="1" si="14"/>
        <v>112318.87040000129</v>
      </c>
      <c r="M268" s="38">
        <f t="shared" ca="1" si="15"/>
        <v>110991.18440002378</v>
      </c>
      <c r="N268" s="39">
        <f t="shared" ca="1" si="16"/>
        <v>51.721891930411083</v>
      </c>
      <c r="P268" s="52">
        <v>3490</v>
      </c>
      <c r="Q268" s="52">
        <v>49330.499999949701</v>
      </c>
    </row>
    <row r="269" spans="8:17" x14ac:dyDescent="0.3">
      <c r="H269" s="45">
        <v>1</v>
      </c>
      <c r="I269" s="52" t="s">
        <v>176</v>
      </c>
      <c r="J269" s="25">
        <v>1992</v>
      </c>
      <c r="K269" s="52">
        <v>3626.16</v>
      </c>
      <c r="L269" s="38">
        <f t="shared" ca="1" si="14"/>
        <v>109663.49840004626</v>
      </c>
      <c r="M269" s="38">
        <f t="shared" ca="1" si="15"/>
        <v>108708.65540006442</v>
      </c>
      <c r="N269" s="39">
        <f t="shared" ca="1" si="16"/>
        <v>51.962737281230794</v>
      </c>
      <c r="P269" s="52">
        <v>3490.5</v>
      </c>
      <c r="Q269" s="52">
        <v>49483.270000036202</v>
      </c>
    </row>
    <row r="270" spans="8:17" x14ac:dyDescent="0.3">
      <c r="H270" s="45">
        <v>1</v>
      </c>
      <c r="I270" s="52" t="s">
        <v>177</v>
      </c>
      <c r="J270" s="25">
        <v>1992</v>
      </c>
      <c r="K270" s="52">
        <v>3623.01</v>
      </c>
      <c r="L270" s="38">
        <f t="shared" ca="1" si="14"/>
        <v>107753.81240008259</v>
      </c>
      <c r="M270" s="38">
        <f t="shared" ca="1" si="15"/>
        <v>107208.18639999337</v>
      </c>
      <c r="N270" s="39">
        <f t="shared" ca="1" si="16"/>
        <v>44.491397355997243</v>
      </c>
      <c r="P270" s="52">
        <v>3491</v>
      </c>
      <c r="Q270" s="52">
        <v>49636.049999983203</v>
      </c>
    </row>
    <row r="271" spans="8:17" x14ac:dyDescent="0.3">
      <c r="H271" s="45">
        <v>1</v>
      </c>
      <c r="I271" s="52" t="s">
        <v>178</v>
      </c>
      <c r="J271" s="25">
        <v>1992</v>
      </c>
      <c r="K271" s="52">
        <v>3621.21</v>
      </c>
      <c r="L271" s="38">
        <f t="shared" ca="1" si="14"/>
        <v>106662.56039990415</v>
      </c>
      <c r="M271" s="38">
        <f t="shared" ca="1" si="15"/>
        <v>106148.19219991833</v>
      </c>
      <c r="N271" s="39">
        <f t="shared" ca="1" si="16"/>
        <v>39.805572074969369</v>
      </c>
      <c r="P271" s="52">
        <v>3491.5</v>
      </c>
      <c r="Q271" s="52">
        <v>49788.820000069703</v>
      </c>
    </row>
    <row r="272" spans="8:17" x14ac:dyDescent="0.3">
      <c r="H272" s="45">
        <v>1</v>
      </c>
      <c r="I272" s="52" t="s">
        <v>179</v>
      </c>
      <c r="J272" s="25">
        <v>1992</v>
      </c>
      <c r="K272" s="52">
        <v>3619.44</v>
      </c>
      <c r="L272" s="38">
        <f t="shared" ca="1" si="14"/>
        <v>105633.8239999325</v>
      </c>
      <c r="M272" s="38">
        <f t="shared" ca="1" si="15"/>
        <v>104703.49249991693</v>
      </c>
      <c r="N272" s="39">
        <f t="shared" ca="1" si="16"/>
        <v>32.66748965997408</v>
      </c>
      <c r="P272" s="52">
        <v>3492</v>
      </c>
      <c r="Q272" s="52">
        <v>49941.600000016799</v>
      </c>
    </row>
    <row r="273" spans="8:17" x14ac:dyDescent="0.3">
      <c r="H273" s="45">
        <v>1</v>
      </c>
      <c r="I273" s="52" t="s">
        <v>180</v>
      </c>
      <c r="J273" s="25">
        <v>1992</v>
      </c>
      <c r="K273" s="52">
        <v>3615.91</v>
      </c>
      <c r="L273" s="38">
        <f t="shared" ca="1" si="14"/>
        <v>103773.16099990136</v>
      </c>
      <c r="M273" s="38">
        <f t="shared" ca="1" si="15"/>
        <v>103185.44449996925</v>
      </c>
      <c r="N273" s="39">
        <f t="shared" ca="1" si="16"/>
        <v>26.931401014491975</v>
      </c>
      <c r="P273" s="52">
        <v>3492.5</v>
      </c>
      <c r="Q273" s="52">
        <v>50094.370000103198</v>
      </c>
    </row>
    <row r="274" spans="8:17" x14ac:dyDescent="0.3">
      <c r="H274" s="45">
        <v>1</v>
      </c>
      <c r="I274" s="52" t="s">
        <v>170</v>
      </c>
      <c r="J274" s="25">
        <v>1993</v>
      </c>
      <c r="K274" s="52">
        <v>3613.68</v>
      </c>
      <c r="L274" s="38">
        <f t="shared" ca="1" si="14"/>
        <v>102597.72800003714</v>
      </c>
      <c r="M274" s="38">
        <f t="shared" ca="1" si="15"/>
        <v>102313.09400007001</v>
      </c>
      <c r="N274" s="39">
        <f t="shared" ca="1" si="16"/>
        <v>20.257992612013862</v>
      </c>
      <c r="P274" s="52">
        <v>3493</v>
      </c>
      <c r="Q274" s="52">
        <v>50247.1500000503</v>
      </c>
    </row>
    <row r="275" spans="8:17" x14ac:dyDescent="0.3">
      <c r="H275" s="45">
        <v>1</v>
      </c>
      <c r="I275" s="52" t="s">
        <v>171</v>
      </c>
      <c r="J275" s="25">
        <v>1993</v>
      </c>
      <c r="K275" s="52">
        <v>3612.6</v>
      </c>
      <c r="L275" s="38">
        <f t="shared" ca="1" si="14"/>
        <v>102028.46000010287</v>
      </c>
      <c r="M275" s="38">
        <f t="shared" ca="1" si="15"/>
        <v>103098.47300010256</v>
      </c>
      <c r="N275" s="39">
        <f t="shared" ca="1" si="16"/>
        <v>19.176315978019076</v>
      </c>
      <c r="P275" s="52">
        <v>3493.5</v>
      </c>
      <c r="Q275" s="52">
        <v>50399.919999889702</v>
      </c>
    </row>
    <row r="276" spans="8:17" x14ac:dyDescent="0.3">
      <c r="H276" s="45">
        <v>1</v>
      </c>
      <c r="I276" s="52" t="s">
        <v>172</v>
      </c>
      <c r="J276" s="25">
        <v>1993</v>
      </c>
      <c r="K276" s="52">
        <v>3616.66</v>
      </c>
      <c r="L276" s="38">
        <f t="shared" ca="1" si="14"/>
        <v>104168.48600010225</v>
      </c>
      <c r="M276" s="38">
        <f t="shared" ca="1" si="15"/>
        <v>106170.30400003423</v>
      </c>
      <c r="N276" s="39">
        <f t="shared" ca="1" si="16"/>
        <v>24.737680832007975</v>
      </c>
      <c r="P276" s="52">
        <v>3494</v>
      </c>
      <c r="Q276" s="52">
        <v>50552.700000083802</v>
      </c>
    </row>
    <row r="277" spans="8:17" x14ac:dyDescent="0.3">
      <c r="H277" s="45">
        <v>1</v>
      </c>
      <c r="I277" s="52" t="s">
        <v>173</v>
      </c>
      <c r="J277" s="25">
        <v>1993</v>
      </c>
      <c r="K277" s="52">
        <v>3623.7</v>
      </c>
      <c r="L277" s="38">
        <f t="shared" ca="1" si="14"/>
        <v>108172.12199996621</v>
      </c>
      <c r="M277" s="38">
        <f t="shared" ca="1" si="15"/>
        <v>115254.96309997502</v>
      </c>
      <c r="N277" s="39">
        <f t="shared" ca="1" si="16"/>
        <v>30.542565221493383</v>
      </c>
      <c r="P277" s="52">
        <v>3494.5</v>
      </c>
      <c r="Q277" s="52">
        <v>50705.469999923203</v>
      </c>
    </row>
    <row r="278" spans="8:17" x14ac:dyDescent="0.3">
      <c r="H278" s="45">
        <v>1</v>
      </c>
      <c r="I278" s="52" t="s">
        <v>164</v>
      </c>
      <c r="J278" s="25">
        <v>1993</v>
      </c>
      <c r="K278" s="52">
        <v>3646.67</v>
      </c>
      <c r="L278" s="38">
        <f t="shared" ca="1" si="14"/>
        <v>122337.80419998383</v>
      </c>
      <c r="M278" s="38">
        <f t="shared" ca="1" si="15"/>
        <v>128955.96009999653</v>
      </c>
      <c r="N278" s="39">
        <f t="shared" ca="1" si="16"/>
        <v>46.295189675898754</v>
      </c>
      <c r="P278" s="52">
        <v>3495</v>
      </c>
      <c r="Q278" s="52">
        <v>50858.250000117398</v>
      </c>
    </row>
    <row r="279" spans="8:17" x14ac:dyDescent="0.3">
      <c r="H279" s="45">
        <v>1</v>
      </c>
      <c r="I279" s="52" t="s">
        <v>174</v>
      </c>
      <c r="J279" s="25">
        <v>1993</v>
      </c>
      <c r="K279" s="52">
        <v>3666.34</v>
      </c>
      <c r="L279" s="38">
        <f t="shared" ca="1" si="14"/>
        <v>135574.11600000923</v>
      </c>
      <c r="M279" s="38">
        <f t="shared" ca="1" si="15"/>
        <v>136086.60900002997</v>
      </c>
      <c r="N279" s="39">
        <f t="shared" ca="1" si="16"/>
        <v>55.931596299012313</v>
      </c>
      <c r="P279" s="52">
        <v>3495.5</v>
      </c>
      <c r="Q279" s="52">
        <v>51011.019999956698</v>
      </c>
    </row>
    <row r="280" spans="8:17" x14ac:dyDescent="0.3">
      <c r="H280" s="45">
        <v>1</v>
      </c>
      <c r="I280" s="52" t="s">
        <v>175</v>
      </c>
      <c r="J280" s="25">
        <v>1993</v>
      </c>
      <c r="K280" s="52">
        <v>3667.73</v>
      </c>
      <c r="L280" s="38">
        <f t="shared" ca="1" si="14"/>
        <v>136599.10200005071</v>
      </c>
      <c r="M280" s="38">
        <f t="shared" ca="1" si="15"/>
        <v>135367.64400000032</v>
      </c>
      <c r="N280" s="39">
        <f t="shared" ca="1" si="16"/>
        <v>63.081322104000151</v>
      </c>
      <c r="P280" s="52">
        <v>3496</v>
      </c>
      <c r="Q280" s="52">
        <v>51163.7999999038</v>
      </c>
    </row>
    <row r="281" spans="8:17" x14ac:dyDescent="0.3">
      <c r="H281" s="45">
        <v>1</v>
      </c>
      <c r="I281" s="52" t="s">
        <v>176</v>
      </c>
      <c r="J281" s="25">
        <v>1993</v>
      </c>
      <c r="K281" s="52">
        <v>3664.39</v>
      </c>
      <c r="L281" s="38">
        <f t="shared" ca="1" si="14"/>
        <v>134136.18599994993</v>
      </c>
      <c r="M281" s="38">
        <f t="shared" ca="1" si="15"/>
        <v>133446.71699992195</v>
      </c>
      <c r="N281" s="39">
        <f t="shared" ca="1" si="16"/>
        <v>63.787530725962689</v>
      </c>
      <c r="P281" s="52">
        <v>3496.5</v>
      </c>
      <c r="Q281" s="52">
        <v>51316.569999990199</v>
      </c>
    </row>
    <row r="282" spans="8:17" x14ac:dyDescent="0.3">
      <c r="H282" s="45">
        <v>1</v>
      </c>
      <c r="I282" s="52" t="s">
        <v>177</v>
      </c>
      <c r="J282" s="25">
        <v>1993</v>
      </c>
      <c r="K282" s="52">
        <v>3662.52</v>
      </c>
      <c r="L282" s="38">
        <f t="shared" ca="1" si="14"/>
        <v>132757.24799989397</v>
      </c>
      <c r="M282" s="38">
        <f t="shared" ca="1" si="15"/>
        <v>132661.38599988981</v>
      </c>
      <c r="N282" s="39">
        <f t="shared" ca="1" si="16"/>
        <v>55.054475189954267</v>
      </c>
      <c r="P282" s="52">
        <v>3497</v>
      </c>
      <c r="Q282" s="52">
        <v>51469.349999937302</v>
      </c>
    </row>
    <row r="283" spans="8:17" x14ac:dyDescent="0.3">
      <c r="H283" s="45">
        <v>1</v>
      </c>
      <c r="I283" s="52" t="s">
        <v>178</v>
      </c>
      <c r="J283" s="25">
        <v>1993</v>
      </c>
      <c r="K283" s="52">
        <v>3662.26</v>
      </c>
      <c r="L283" s="38">
        <f t="shared" ca="1" si="14"/>
        <v>132565.52399988566</v>
      </c>
      <c r="M283" s="38">
        <f t="shared" ca="1" si="15"/>
        <v>132296.37299999082</v>
      </c>
      <c r="N283" s="39">
        <f t="shared" ca="1" si="16"/>
        <v>49.61113987499656</v>
      </c>
      <c r="P283" s="52">
        <v>3497.5</v>
      </c>
      <c r="Q283" s="52">
        <v>51622.120000023802</v>
      </c>
    </row>
    <row r="284" spans="8:17" x14ac:dyDescent="0.3">
      <c r="H284" s="45">
        <v>1</v>
      </c>
      <c r="I284" s="52" t="s">
        <v>179</v>
      </c>
      <c r="J284" s="25">
        <v>1993</v>
      </c>
      <c r="K284" s="52">
        <v>3661.53</v>
      </c>
      <c r="L284" s="38">
        <f t="shared" ca="1" si="14"/>
        <v>132027.22200009599</v>
      </c>
      <c r="M284" s="38">
        <f t="shared" ca="1" si="15"/>
        <v>131241.53320004093</v>
      </c>
      <c r="N284" s="39">
        <f t="shared" ca="1" si="16"/>
        <v>40.947358358412771</v>
      </c>
      <c r="P284" s="52">
        <v>3498</v>
      </c>
      <c r="Q284" s="52">
        <v>51774.899999970803</v>
      </c>
    </row>
    <row r="285" spans="8:17" x14ac:dyDescent="0.3">
      <c r="H285" s="45">
        <v>1</v>
      </c>
      <c r="I285" s="52" t="s">
        <v>180</v>
      </c>
      <c r="J285" s="25">
        <v>1993</v>
      </c>
      <c r="K285" s="52">
        <v>3659.31</v>
      </c>
      <c r="L285" s="38">
        <f t="shared" ca="1" si="14"/>
        <v>130455.84439998586</v>
      </c>
      <c r="M285" s="38">
        <f t="shared" ca="1" si="15"/>
        <v>129762.21519999462</v>
      </c>
      <c r="N285" s="39">
        <f t="shared" ca="1" si="16"/>
        <v>33.867938167198595</v>
      </c>
      <c r="P285" s="52">
        <v>3498.5</v>
      </c>
      <c r="Q285" s="52">
        <v>51927.670000057296</v>
      </c>
    </row>
    <row r="286" spans="8:17" x14ac:dyDescent="0.3">
      <c r="H286" s="45">
        <v>1</v>
      </c>
      <c r="I286" s="52" t="s">
        <v>170</v>
      </c>
      <c r="J286" s="25">
        <v>1994</v>
      </c>
      <c r="K286" s="52">
        <v>3657.15</v>
      </c>
      <c r="L286" s="38">
        <f t="shared" ca="1" si="14"/>
        <v>129068.58600000339</v>
      </c>
      <c r="M286" s="38">
        <f t="shared" ca="1" si="15"/>
        <v>128391.01279997011</v>
      </c>
      <c r="N286" s="39">
        <f t="shared" ca="1" si="16"/>
        <v>25.42142053439408</v>
      </c>
      <c r="P286" s="52">
        <v>3499</v>
      </c>
      <c r="Q286" s="52">
        <v>52080.450000004399</v>
      </c>
    </row>
    <row r="287" spans="8:17" x14ac:dyDescent="0.3">
      <c r="H287" s="45">
        <v>1</v>
      </c>
      <c r="I287" s="52" t="s">
        <v>171</v>
      </c>
      <c r="J287" s="25">
        <v>1994</v>
      </c>
      <c r="K287" s="52">
        <v>3655.04</v>
      </c>
      <c r="L287" s="38">
        <f t="shared" ca="1" si="14"/>
        <v>127713.43959993683</v>
      </c>
      <c r="M287" s="38">
        <f t="shared" ca="1" si="15"/>
        <v>127546.4523999216</v>
      </c>
      <c r="N287" s="39">
        <f t="shared" ca="1" si="16"/>
        <v>23.723640146385417</v>
      </c>
      <c r="P287" s="52">
        <v>3499.5</v>
      </c>
      <c r="Q287" s="52">
        <v>52233.220000090798</v>
      </c>
    </row>
    <row r="288" spans="8:17" x14ac:dyDescent="0.3">
      <c r="H288" s="45">
        <v>1</v>
      </c>
      <c r="I288" s="52" t="s">
        <v>172</v>
      </c>
      <c r="J288" s="25">
        <v>1994</v>
      </c>
      <c r="K288" s="52">
        <v>3654.52</v>
      </c>
      <c r="L288" s="38">
        <f t="shared" ca="1" si="14"/>
        <v>127379.46519990638</v>
      </c>
      <c r="M288" s="38">
        <f t="shared" ca="1" si="15"/>
        <v>127215.69379994995</v>
      </c>
      <c r="N288" s="39">
        <f t="shared" ca="1" si="16"/>
        <v>29.641256655388339</v>
      </c>
      <c r="P288" s="52">
        <v>3500</v>
      </c>
      <c r="Q288" s="52">
        <v>52386.0000000379</v>
      </c>
    </row>
    <row r="289" spans="8:17" x14ac:dyDescent="0.3">
      <c r="H289" s="45">
        <v>1</v>
      </c>
      <c r="I289" s="52" t="s">
        <v>173</v>
      </c>
      <c r="J289" s="25">
        <v>1994</v>
      </c>
      <c r="K289" s="52">
        <v>3654.01</v>
      </c>
      <c r="L289" s="38">
        <f t="shared" ca="1" si="14"/>
        <v>127051.92239999352</v>
      </c>
      <c r="M289" s="38">
        <f t="shared" ca="1" si="15"/>
        <v>129355.22220004466</v>
      </c>
      <c r="N289" s="39">
        <f t="shared" ca="1" si="16"/>
        <v>34.279133883011838</v>
      </c>
      <c r="P289" s="52">
        <v>3500.5</v>
      </c>
      <c r="Q289" s="52">
        <v>52563.2500000699</v>
      </c>
    </row>
    <row r="290" spans="8:17" x14ac:dyDescent="0.3">
      <c r="H290" s="45">
        <v>1</v>
      </c>
      <c r="I290" s="52" t="s">
        <v>164</v>
      </c>
      <c r="J290" s="25">
        <v>1994</v>
      </c>
      <c r="K290" s="52">
        <v>3661.03</v>
      </c>
      <c r="L290" s="38">
        <f t="shared" ca="1" si="14"/>
        <v>131658.52200009581</v>
      </c>
      <c r="M290" s="38">
        <f t="shared" ca="1" si="15"/>
        <v>133365.60300004226</v>
      </c>
      <c r="N290" s="39">
        <f t="shared" ca="1" si="16"/>
        <v>47.878251477015169</v>
      </c>
      <c r="P290" s="52">
        <v>3501</v>
      </c>
      <c r="Q290" s="52">
        <v>52740.5000001019</v>
      </c>
    </row>
    <row r="291" spans="8:17" x14ac:dyDescent="0.3">
      <c r="H291" s="45">
        <v>1</v>
      </c>
      <c r="I291" s="52" t="s">
        <v>174</v>
      </c>
      <c r="J291" s="25">
        <v>1994</v>
      </c>
      <c r="K291" s="52">
        <v>3665.66</v>
      </c>
      <c r="L291" s="38">
        <f t="shared" ca="1" si="14"/>
        <v>135072.68399998872</v>
      </c>
      <c r="M291" s="38">
        <f t="shared" ca="1" si="15"/>
        <v>133634.75399998901</v>
      </c>
      <c r="N291" s="39">
        <f t="shared" ca="1" si="16"/>
        <v>54.92388389399548</v>
      </c>
      <c r="P291" s="52">
        <v>3501.5</v>
      </c>
      <c r="Q291" s="52">
        <v>52917.749999886903</v>
      </c>
    </row>
    <row r="292" spans="8:17" x14ac:dyDescent="0.3">
      <c r="H292" s="45">
        <v>1</v>
      </c>
      <c r="I292" s="52" t="s">
        <v>175</v>
      </c>
      <c r="J292" s="25">
        <v>1994</v>
      </c>
      <c r="K292" s="52">
        <v>3661.76</v>
      </c>
      <c r="L292" s="38">
        <f t="shared" ca="1" si="14"/>
        <v>132196.82399998931</v>
      </c>
      <c r="M292" s="38">
        <f t="shared" ca="1" si="15"/>
        <v>130552.4240000078</v>
      </c>
      <c r="N292" s="39">
        <f t="shared" ca="1" si="16"/>
        <v>60.837429584003637</v>
      </c>
      <c r="P292" s="52">
        <v>3502</v>
      </c>
      <c r="Q292" s="52">
        <v>53094.999999918902</v>
      </c>
    </row>
    <row r="293" spans="8:17" x14ac:dyDescent="0.3">
      <c r="H293" s="45">
        <v>1</v>
      </c>
      <c r="I293" s="52" t="s">
        <v>176</v>
      </c>
      <c r="J293" s="25">
        <v>1994</v>
      </c>
      <c r="K293" s="52">
        <v>3656.9</v>
      </c>
      <c r="L293" s="38">
        <f t="shared" ca="1" si="14"/>
        <v>128908.02400002629</v>
      </c>
      <c r="M293" s="38">
        <f t="shared" ca="1" si="15"/>
        <v>128111.63239997346</v>
      </c>
      <c r="N293" s="39">
        <f t="shared" ca="1" si="16"/>
        <v>61.237360287187308</v>
      </c>
      <c r="P293" s="52">
        <v>3502.5</v>
      </c>
      <c r="Q293" s="52">
        <v>53272.249999950902</v>
      </c>
    </row>
    <row r="294" spans="8:17" x14ac:dyDescent="0.3">
      <c r="H294" s="45">
        <v>1</v>
      </c>
      <c r="I294" s="52" t="s">
        <v>177</v>
      </c>
      <c r="J294" s="25">
        <v>1994</v>
      </c>
      <c r="K294" s="52">
        <v>3654.42</v>
      </c>
      <c r="L294" s="38">
        <f t="shared" ca="1" si="14"/>
        <v>127315.24079992063</v>
      </c>
      <c r="M294" s="38">
        <f t="shared" ca="1" si="15"/>
        <v>127093.66529995296</v>
      </c>
      <c r="N294" s="39">
        <f t="shared" ca="1" si="16"/>
        <v>52.743871099480479</v>
      </c>
      <c r="P294" s="52">
        <v>3503</v>
      </c>
      <c r="Q294" s="52">
        <v>53449.499999982901</v>
      </c>
    </row>
    <row r="295" spans="8:17" x14ac:dyDescent="0.3">
      <c r="H295" s="45">
        <v>1</v>
      </c>
      <c r="I295" s="52" t="s">
        <v>178</v>
      </c>
      <c r="J295" s="25">
        <v>1994</v>
      </c>
      <c r="K295" s="52">
        <v>3653.73</v>
      </c>
      <c r="L295" s="38">
        <f t="shared" ca="1" si="14"/>
        <v>126872.08979998529</v>
      </c>
      <c r="M295" s="38">
        <f t="shared" ca="1" si="15"/>
        <v>126444.99290000042</v>
      </c>
      <c r="N295" s="39">
        <f t="shared" ca="1" si="16"/>
        <v>47.416872337500159</v>
      </c>
      <c r="P295" s="52">
        <v>3503.5</v>
      </c>
      <c r="Q295" s="52">
        <v>53626.750000015003</v>
      </c>
    </row>
    <row r="296" spans="8:17" x14ac:dyDescent="0.3">
      <c r="H296" s="45">
        <v>1</v>
      </c>
      <c r="I296" s="52" t="s">
        <v>179</v>
      </c>
      <c r="J296" s="25">
        <v>1994</v>
      </c>
      <c r="K296" s="52">
        <v>3652.4</v>
      </c>
      <c r="L296" s="38">
        <f t="shared" ca="1" si="14"/>
        <v>126017.89600001555</v>
      </c>
      <c r="M296" s="38">
        <f t="shared" ca="1" si="15"/>
        <v>125260.04280001973</v>
      </c>
      <c r="N296" s="39">
        <f t="shared" ca="1" si="16"/>
        <v>39.081133353606155</v>
      </c>
      <c r="P296" s="52">
        <v>3504</v>
      </c>
      <c r="Q296" s="52">
        <v>53804.000000047003</v>
      </c>
    </row>
    <row r="297" spans="8:17" x14ac:dyDescent="0.3">
      <c r="H297" s="45">
        <v>1</v>
      </c>
      <c r="I297" s="52" t="s">
        <v>180</v>
      </c>
      <c r="J297" s="25">
        <v>1994</v>
      </c>
      <c r="K297" s="52">
        <v>3650.04</v>
      </c>
      <c r="L297" s="38">
        <f t="shared" ca="1" si="14"/>
        <v>124502.18960002391</v>
      </c>
      <c r="M297" s="38">
        <f t="shared" ca="1" si="15"/>
        <v>123519.54720000946</v>
      </c>
      <c r="N297" s="39">
        <f t="shared" ca="1" si="16"/>
        <v>32.238601819202472</v>
      </c>
      <c r="P297" s="52">
        <v>3504.5</v>
      </c>
      <c r="Q297" s="52">
        <v>53981.250000079002</v>
      </c>
    </row>
    <row r="298" spans="8:17" x14ac:dyDescent="0.3">
      <c r="H298" s="45">
        <v>1</v>
      </c>
      <c r="I298" s="52" t="s">
        <v>170</v>
      </c>
      <c r="J298" s="25">
        <v>1995</v>
      </c>
      <c r="K298" s="52">
        <v>3646.98</v>
      </c>
      <c r="L298" s="38">
        <f t="shared" ca="1" si="14"/>
        <v>122536.90479999501</v>
      </c>
      <c r="M298" s="38">
        <f t="shared" ca="1" si="15"/>
        <v>121817.58360000234</v>
      </c>
      <c r="N298" s="39">
        <f t="shared" ca="1" si="16"/>
        <v>24.119881552800464</v>
      </c>
      <c r="P298" s="52">
        <v>3505</v>
      </c>
      <c r="Q298" s="52">
        <v>54158.500000111002</v>
      </c>
    </row>
    <row r="299" spans="8:17" x14ac:dyDescent="0.3">
      <c r="H299" s="45">
        <v>1</v>
      </c>
      <c r="I299" s="52" t="s">
        <v>171</v>
      </c>
      <c r="J299" s="25">
        <v>1995</v>
      </c>
      <c r="K299" s="52">
        <v>3644.74</v>
      </c>
      <c r="L299" s="38">
        <f t="shared" ca="1" si="14"/>
        <v>121098.26240000967</v>
      </c>
      <c r="M299" s="38">
        <f t="shared" ca="1" si="15"/>
        <v>121249.19139998336</v>
      </c>
      <c r="N299" s="39">
        <f t="shared" ca="1" si="16"/>
        <v>22.552349600396905</v>
      </c>
      <c r="P299" s="52">
        <v>3505.5</v>
      </c>
      <c r="Q299" s="52">
        <v>54335.749999895903</v>
      </c>
    </row>
    <row r="300" spans="8:17" x14ac:dyDescent="0.3">
      <c r="H300" s="45">
        <v>1</v>
      </c>
      <c r="I300" s="52" t="s">
        <v>172</v>
      </c>
      <c r="J300" s="25">
        <v>1995</v>
      </c>
      <c r="K300" s="52">
        <v>3645.21</v>
      </c>
      <c r="L300" s="38">
        <f t="shared" ca="1" si="14"/>
        <v>121400.12039995706</v>
      </c>
      <c r="M300" s="38">
        <f t="shared" ca="1" si="15"/>
        <v>121820.79279996781</v>
      </c>
      <c r="N300" s="39">
        <f t="shared" ca="1" si="16"/>
        <v>28.384244722392502</v>
      </c>
      <c r="P300" s="52">
        <v>3506</v>
      </c>
      <c r="Q300" s="52">
        <v>54512.999999927997</v>
      </c>
    </row>
    <row r="301" spans="8:17" x14ac:dyDescent="0.3">
      <c r="H301" s="45">
        <v>1</v>
      </c>
      <c r="I301" s="52" t="s">
        <v>173</v>
      </c>
      <c r="J301" s="25">
        <v>1995</v>
      </c>
      <c r="K301" s="52">
        <v>3646.52</v>
      </c>
      <c r="L301" s="38">
        <f t="shared" ca="1" si="14"/>
        <v>122241.46519997856</v>
      </c>
      <c r="M301" s="38">
        <f t="shared" ca="1" si="15"/>
        <v>126220.20589995384</v>
      </c>
      <c r="N301" s="39">
        <f t="shared" ca="1" si="16"/>
        <v>33.448354563487769</v>
      </c>
      <c r="P301" s="52">
        <v>3506.5</v>
      </c>
      <c r="Q301" s="52">
        <v>54690.249999959997</v>
      </c>
    </row>
    <row r="302" spans="8:17" x14ac:dyDescent="0.3">
      <c r="H302" s="45">
        <v>1</v>
      </c>
      <c r="I302" s="52" t="s">
        <v>164</v>
      </c>
      <c r="J302" s="25">
        <v>1995</v>
      </c>
      <c r="K302" s="52">
        <v>3658.91</v>
      </c>
      <c r="L302" s="38">
        <f t="shared" ca="1" si="14"/>
        <v>130198.94659992913</v>
      </c>
      <c r="M302" s="38">
        <f t="shared" ca="1" si="15"/>
        <v>138028.9308999721</v>
      </c>
      <c r="N302" s="39">
        <f t="shared" ca="1" si="16"/>
        <v>49.55238619308998</v>
      </c>
      <c r="P302" s="52">
        <v>3507</v>
      </c>
      <c r="Q302" s="52">
        <v>54867.499999991996</v>
      </c>
    </row>
    <row r="303" spans="8:17" x14ac:dyDescent="0.3">
      <c r="H303" s="45">
        <v>1</v>
      </c>
      <c r="I303" s="52" t="s">
        <v>174</v>
      </c>
      <c r="J303" s="25">
        <v>1995</v>
      </c>
      <c r="K303" s="52">
        <v>3680.28</v>
      </c>
      <c r="L303" s="38">
        <f t="shared" ca="1" si="14"/>
        <v>145858.91520001506</v>
      </c>
      <c r="M303" s="38">
        <f t="shared" ca="1" si="15"/>
        <v>150895.75129995076</v>
      </c>
      <c r="N303" s="39">
        <f t="shared" ca="1" si="16"/>
        <v>62.018153784279754</v>
      </c>
      <c r="P303" s="52">
        <v>3507.5</v>
      </c>
      <c r="Q303" s="52">
        <v>55044.750000024003</v>
      </c>
    </row>
    <row r="304" spans="8:17" x14ac:dyDescent="0.3">
      <c r="H304" s="45">
        <v>1</v>
      </c>
      <c r="I304" s="52" t="s">
        <v>175</v>
      </c>
      <c r="J304" s="25">
        <v>1995</v>
      </c>
      <c r="K304" s="52">
        <v>3693.59</v>
      </c>
      <c r="L304" s="38">
        <f t="shared" ca="1" si="14"/>
        <v>155932.58739988646</v>
      </c>
      <c r="M304" s="38">
        <f t="shared" ca="1" si="15"/>
        <v>155115.18929996341</v>
      </c>
      <c r="N304" s="39">
        <f t="shared" ca="1" si="16"/>
        <v>72.283678213782963</v>
      </c>
      <c r="P304" s="52">
        <v>3508</v>
      </c>
      <c r="Q304" s="52">
        <v>55222.000000056098</v>
      </c>
    </row>
    <row r="305" spans="8:17" x14ac:dyDescent="0.3">
      <c r="H305" s="45">
        <v>1</v>
      </c>
      <c r="I305" s="52" t="s">
        <v>176</v>
      </c>
      <c r="J305" s="25">
        <v>1995</v>
      </c>
      <c r="K305" s="52">
        <v>3691.43</v>
      </c>
      <c r="L305" s="38">
        <f t="shared" ca="1" si="14"/>
        <v>154297.79120004037</v>
      </c>
      <c r="M305" s="38">
        <f t="shared" ca="1" si="15"/>
        <v>152659.21259999298</v>
      </c>
      <c r="N305" s="39">
        <f t="shared" ca="1" si="16"/>
        <v>72.971103622796633</v>
      </c>
      <c r="P305" s="52">
        <v>3508.5</v>
      </c>
      <c r="Q305" s="52">
        <v>55399.250000088097</v>
      </c>
    </row>
    <row r="306" spans="8:17" x14ac:dyDescent="0.3">
      <c r="H306" s="45">
        <v>1</v>
      </c>
      <c r="I306" s="52" t="s">
        <v>177</v>
      </c>
      <c r="J306" s="25">
        <v>1995</v>
      </c>
      <c r="K306" s="52">
        <v>3687.1</v>
      </c>
      <c r="L306" s="38">
        <f t="shared" ca="1" si="14"/>
        <v>151020.6339999456</v>
      </c>
      <c r="M306" s="38">
        <f t="shared" ca="1" si="15"/>
        <v>150067.00139999506</v>
      </c>
      <c r="N306" s="39">
        <f t="shared" ca="1" si="16"/>
        <v>62.277805580997949</v>
      </c>
      <c r="P306" s="52">
        <v>3509</v>
      </c>
      <c r="Q306" s="52">
        <v>55576.500000120097</v>
      </c>
    </row>
    <row r="307" spans="8:17" x14ac:dyDescent="0.3">
      <c r="H307" s="45">
        <v>1</v>
      </c>
      <c r="I307" s="52" t="s">
        <v>178</v>
      </c>
      <c r="J307" s="25">
        <v>1995</v>
      </c>
      <c r="K307" s="52">
        <v>3684.58</v>
      </c>
      <c r="L307" s="38">
        <f t="shared" ca="1" si="14"/>
        <v>149113.36880004453</v>
      </c>
      <c r="M307" s="38">
        <f t="shared" ca="1" si="15"/>
        <v>148470.04779999866</v>
      </c>
      <c r="N307" s="39">
        <f t="shared" ca="1" si="16"/>
        <v>55.6762679249995</v>
      </c>
      <c r="P307" s="52">
        <v>3509.5</v>
      </c>
      <c r="Q307" s="52">
        <v>55753.749999904998</v>
      </c>
    </row>
    <row r="308" spans="8:17" x14ac:dyDescent="0.3">
      <c r="H308" s="45">
        <v>1</v>
      </c>
      <c r="I308" s="52" t="s">
        <v>179</v>
      </c>
      <c r="J308" s="25">
        <v>1995</v>
      </c>
      <c r="K308" s="52">
        <v>3682.88</v>
      </c>
      <c r="L308" s="38">
        <f t="shared" ca="1" si="14"/>
        <v>147826.7267999528</v>
      </c>
      <c r="M308" s="38">
        <f t="shared" ca="1" si="15"/>
        <v>147085.01400002581</v>
      </c>
      <c r="N308" s="39">
        <f t="shared" ca="1" si="16"/>
        <v>45.890524368008052</v>
      </c>
      <c r="P308" s="52">
        <v>3510</v>
      </c>
      <c r="Q308" s="52">
        <v>55930.999999937099</v>
      </c>
    </row>
    <row r="309" spans="8:17" x14ac:dyDescent="0.3">
      <c r="H309" s="45">
        <v>1</v>
      </c>
      <c r="I309" s="52" t="s">
        <v>180</v>
      </c>
      <c r="J309" s="25">
        <v>1995</v>
      </c>
      <c r="K309" s="52">
        <v>3680.92</v>
      </c>
      <c r="L309" s="38">
        <f t="shared" ca="1" si="14"/>
        <v>146343.30120009882</v>
      </c>
      <c r="M309" s="38">
        <f t="shared" ca="1" si="15"/>
        <v>145202.44560010429</v>
      </c>
      <c r="N309" s="39">
        <f t="shared" ca="1" si="16"/>
        <v>37.897838301627218</v>
      </c>
      <c r="P309" s="52">
        <v>3510.5</v>
      </c>
      <c r="Q309" s="52">
        <v>56108.249999969099</v>
      </c>
    </row>
    <row r="310" spans="8:17" x14ac:dyDescent="0.3">
      <c r="H310" s="45">
        <v>1</v>
      </c>
      <c r="I310" s="52" t="s">
        <v>170</v>
      </c>
      <c r="J310" s="25">
        <v>1996</v>
      </c>
      <c r="K310" s="52">
        <v>3677.85</v>
      </c>
      <c r="L310" s="38">
        <f t="shared" ca="1" si="14"/>
        <v>144061.59000010975</v>
      </c>
      <c r="M310" s="38">
        <f t="shared" ca="1" si="15"/>
        <v>143408.99100008304</v>
      </c>
      <c r="N310" s="39">
        <f t="shared" ca="1" si="16"/>
        <v>28.394980218016443</v>
      </c>
      <c r="P310" s="52">
        <v>3511</v>
      </c>
      <c r="Q310" s="52">
        <v>56285.500000001099</v>
      </c>
    </row>
    <row r="311" spans="8:17" x14ac:dyDescent="0.3">
      <c r="H311" s="45">
        <v>1</v>
      </c>
      <c r="I311" s="52" t="s">
        <v>171</v>
      </c>
      <c r="J311" s="25">
        <v>1996</v>
      </c>
      <c r="K311" s="52">
        <v>3676.08</v>
      </c>
      <c r="L311" s="38">
        <f t="shared" ca="1" si="14"/>
        <v>142756.39200005634</v>
      </c>
      <c r="M311" s="38">
        <f t="shared" ca="1" si="15"/>
        <v>141524.93400000548</v>
      </c>
      <c r="N311" s="39">
        <f t="shared" ca="1" si="16"/>
        <v>26.323637724001017</v>
      </c>
      <c r="P311" s="52">
        <v>3511.5</v>
      </c>
      <c r="Q311" s="52">
        <v>56462.750000033098</v>
      </c>
    </row>
    <row r="312" spans="8:17" x14ac:dyDescent="0.3">
      <c r="H312" s="45">
        <v>1</v>
      </c>
      <c r="I312" s="52" t="s">
        <v>172</v>
      </c>
      <c r="J312" s="25">
        <v>1996</v>
      </c>
      <c r="K312" s="52">
        <v>3672.74</v>
      </c>
      <c r="L312" s="38">
        <f t="shared" ca="1" si="14"/>
        <v>140293.47599995462</v>
      </c>
      <c r="M312" s="38">
        <f t="shared" ca="1" si="15"/>
        <v>140204.98799995123</v>
      </c>
      <c r="N312" s="39">
        <f t="shared" ca="1" si="16"/>
        <v>32.667762203988644</v>
      </c>
      <c r="P312" s="52">
        <v>3512</v>
      </c>
      <c r="Q312" s="52">
        <v>56640.0000000652</v>
      </c>
    </row>
    <row r="313" spans="8:17" x14ac:dyDescent="0.3">
      <c r="H313" s="45">
        <v>1</v>
      </c>
      <c r="I313" s="52" t="s">
        <v>173</v>
      </c>
      <c r="J313" s="25">
        <v>1996</v>
      </c>
      <c r="K313" s="52">
        <v>3672.5</v>
      </c>
      <c r="L313" s="38">
        <f t="shared" ca="1" si="14"/>
        <v>140116.49999994785</v>
      </c>
      <c r="M313" s="38">
        <f t="shared" ca="1" si="15"/>
        <v>143222.33200002299</v>
      </c>
      <c r="N313" s="39">
        <f t="shared" ca="1" si="16"/>
        <v>37.953917980006096</v>
      </c>
      <c r="P313" s="52">
        <v>3512.5</v>
      </c>
      <c r="Q313" s="52">
        <v>56817.2500000972</v>
      </c>
    </row>
    <row r="314" spans="8:17" x14ac:dyDescent="0.3">
      <c r="H314" s="45">
        <v>1</v>
      </c>
      <c r="I314" s="52" t="s">
        <v>164</v>
      </c>
      <c r="J314" s="25">
        <v>1996</v>
      </c>
      <c r="K314" s="52">
        <v>3680.9</v>
      </c>
      <c r="L314" s="38">
        <f t="shared" ca="1" si="14"/>
        <v>146328.16400009813</v>
      </c>
      <c r="M314" s="38">
        <f t="shared" ca="1" si="15"/>
        <v>148920.37450008909</v>
      </c>
      <c r="N314" s="39">
        <f t="shared" ca="1" si="16"/>
        <v>53.462414445531984</v>
      </c>
      <c r="P314" s="52">
        <v>3513</v>
      </c>
      <c r="Q314" s="52">
        <v>56994.4999998821</v>
      </c>
    </row>
    <row r="315" spans="8:17" x14ac:dyDescent="0.3">
      <c r="H315" s="45">
        <v>1</v>
      </c>
      <c r="I315" s="52" t="s">
        <v>174</v>
      </c>
      <c r="J315" s="25">
        <v>1996</v>
      </c>
      <c r="K315" s="52">
        <v>3687.75</v>
      </c>
      <c r="L315" s="38">
        <f t="shared" ca="1" si="14"/>
        <v>151512.58500008006</v>
      </c>
      <c r="M315" s="38">
        <f t="shared" ca="1" si="15"/>
        <v>151035.76829998894</v>
      </c>
      <c r="N315" s="39">
        <f t="shared" ca="1" si="16"/>
        <v>62.075700771295452</v>
      </c>
      <c r="P315" s="52">
        <v>3513.5</v>
      </c>
      <c r="Q315" s="52">
        <v>57171.7499999141</v>
      </c>
    </row>
    <row r="316" spans="8:17" x14ac:dyDescent="0.3">
      <c r="H316" s="45">
        <v>1</v>
      </c>
      <c r="I316" s="52" t="s">
        <v>175</v>
      </c>
      <c r="J316" s="25">
        <v>1996</v>
      </c>
      <c r="K316" s="52">
        <v>3686.49</v>
      </c>
      <c r="L316" s="38">
        <f t="shared" ca="1" si="14"/>
        <v>150558.95159989782</v>
      </c>
      <c r="M316" s="38">
        <f t="shared" ca="1" si="15"/>
        <v>148935.50979994563</v>
      </c>
      <c r="N316" s="39">
        <f t="shared" ca="1" si="16"/>
        <v>69.403947566774676</v>
      </c>
      <c r="P316" s="52">
        <v>3514</v>
      </c>
      <c r="Q316" s="52">
        <v>57348.999999946202</v>
      </c>
    </row>
    <row r="317" spans="8:17" x14ac:dyDescent="0.3">
      <c r="H317" s="45">
        <v>1</v>
      </c>
      <c r="I317" s="52" t="s">
        <v>176</v>
      </c>
      <c r="J317" s="25">
        <v>1996</v>
      </c>
      <c r="K317" s="52">
        <v>3682.2</v>
      </c>
      <c r="L317" s="38">
        <f t="shared" ca="1" si="14"/>
        <v>147312.06799999345</v>
      </c>
      <c r="M317" s="38">
        <f t="shared" ca="1" si="15"/>
        <v>146217.75699994969</v>
      </c>
      <c r="N317" s="39">
        <f t="shared" ca="1" si="16"/>
        <v>69.892087845975951</v>
      </c>
      <c r="P317" s="52">
        <v>3514.5</v>
      </c>
      <c r="Q317" s="52">
        <v>57526.249999978201</v>
      </c>
    </row>
    <row r="318" spans="8:17" x14ac:dyDescent="0.3">
      <c r="H318" s="45">
        <v>1</v>
      </c>
      <c r="I318" s="52" t="s">
        <v>177</v>
      </c>
      <c r="J318" s="25">
        <v>1996</v>
      </c>
      <c r="K318" s="52">
        <v>3679.29</v>
      </c>
      <c r="L318" s="38">
        <f t="shared" ca="1" si="14"/>
        <v>145123.44599990593</v>
      </c>
      <c r="M318" s="38">
        <f t="shared" ca="1" si="15"/>
        <v>144647.82300000987</v>
      </c>
      <c r="N318" s="39">
        <f t="shared" ca="1" si="16"/>
        <v>60.0288465450041</v>
      </c>
      <c r="P318" s="52">
        <v>3515</v>
      </c>
      <c r="Q318" s="52">
        <v>57703.500000010201</v>
      </c>
    </row>
    <row r="319" spans="8:17" x14ac:dyDescent="0.3">
      <c r="H319" s="45">
        <v>1</v>
      </c>
      <c r="I319" s="52" t="s">
        <v>178</v>
      </c>
      <c r="J319" s="25">
        <v>1996</v>
      </c>
      <c r="K319" s="52">
        <v>3678</v>
      </c>
      <c r="L319" s="38">
        <f t="shared" ca="1" si="14"/>
        <v>144172.20000011381</v>
      </c>
      <c r="M319" s="38">
        <f t="shared" ca="1" si="15"/>
        <v>143984.16300010635</v>
      </c>
      <c r="N319" s="39">
        <f t="shared" ca="1" si="16"/>
        <v>53.994061125039877</v>
      </c>
      <c r="P319" s="52">
        <v>3515.5</v>
      </c>
      <c r="Q319" s="52">
        <v>57880.750000042201</v>
      </c>
    </row>
    <row r="320" spans="8:17" x14ac:dyDescent="0.3">
      <c r="H320" s="45">
        <v>1</v>
      </c>
      <c r="I320" s="52" t="s">
        <v>179</v>
      </c>
      <c r="J320" s="25">
        <v>1996</v>
      </c>
      <c r="K320" s="52">
        <v>3677.49</v>
      </c>
      <c r="L320" s="38">
        <f t="shared" ca="1" si="14"/>
        <v>143796.12600009888</v>
      </c>
      <c r="M320" s="38">
        <f t="shared" ca="1" si="15"/>
        <v>142771.14000005694</v>
      </c>
      <c r="N320" s="39">
        <f t="shared" ca="1" si="16"/>
        <v>44.544595680017764</v>
      </c>
      <c r="P320" s="52">
        <v>3516</v>
      </c>
      <c r="Q320" s="52">
        <v>58058.0000000742</v>
      </c>
    </row>
    <row r="321" spans="8:17" x14ac:dyDescent="0.3">
      <c r="H321" s="45">
        <v>1</v>
      </c>
      <c r="I321" s="52" t="s">
        <v>180</v>
      </c>
      <c r="J321" s="25">
        <v>1996</v>
      </c>
      <c r="K321" s="52">
        <v>3674.71</v>
      </c>
      <c r="L321" s="38">
        <f t="shared" ca="1" si="14"/>
        <v>141746.154000015</v>
      </c>
      <c r="M321" s="38">
        <f t="shared" ca="1" si="15"/>
        <v>140415.14699996053</v>
      </c>
      <c r="N321" s="39">
        <f t="shared" ca="1" si="16"/>
        <v>36.648353366989703</v>
      </c>
      <c r="P321" s="52">
        <v>3516.5</v>
      </c>
      <c r="Q321" s="52">
        <v>58235.250000106302</v>
      </c>
    </row>
    <row r="322" spans="8:17" x14ac:dyDescent="0.3">
      <c r="H322" s="45">
        <v>1</v>
      </c>
      <c r="I322" s="52" t="s">
        <v>170</v>
      </c>
      <c r="J322" s="25">
        <v>1997</v>
      </c>
      <c r="K322" s="52">
        <v>3671.1</v>
      </c>
      <c r="L322" s="38">
        <f t="shared" ca="1" si="14"/>
        <v>139084.13999990607</v>
      </c>
      <c r="M322" s="38">
        <f t="shared" ca="1" si="15"/>
        <v>137284.88399995584</v>
      </c>
      <c r="N322" s="39">
        <f t="shared" ca="1" si="16"/>
        <v>27.182407031991257</v>
      </c>
      <c r="P322" s="52">
        <v>3517</v>
      </c>
      <c r="Q322" s="52">
        <v>58412.499999891203</v>
      </c>
    </row>
    <row r="323" spans="8:17" x14ac:dyDescent="0.3">
      <c r="H323" s="45">
        <v>1</v>
      </c>
      <c r="I323" s="52" t="s">
        <v>171</v>
      </c>
      <c r="J323" s="25">
        <v>1997</v>
      </c>
      <c r="K323" s="52">
        <v>3666.22</v>
      </c>
      <c r="L323" s="38">
        <f t="shared" ca="1" si="14"/>
        <v>135485.62800000561</v>
      </c>
      <c r="M323" s="38">
        <f t="shared" ca="1" si="15"/>
        <v>134379.52799996012</v>
      </c>
      <c r="N323" s="39">
        <f t="shared" ca="1" si="16"/>
        <v>24.994592207992579</v>
      </c>
      <c r="P323" s="52">
        <v>3517.5</v>
      </c>
      <c r="Q323" s="52">
        <v>58589.749999923202</v>
      </c>
    </row>
    <row r="324" spans="8:17" x14ac:dyDescent="0.3">
      <c r="H324" s="45">
        <v>1</v>
      </c>
      <c r="I324" s="52" t="s">
        <v>172</v>
      </c>
      <c r="J324" s="25">
        <v>1997</v>
      </c>
      <c r="K324" s="52">
        <v>3663.22</v>
      </c>
      <c r="L324" s="38">
        <f t="shared" ca="1" si="14"/>
        <v>133273.42799991462</v>
      </c>
      <c r="M324" s="38">
        <f t="shared" ca="1" si="15"/>
        <v>133796.98199993582</v>
      </c>
      <c r="N324" s="39">
        <f t="shared" ca="1" si="16"/>
        <v>31.174696805985047</v>
      </c>
      <c r="P324" s="52">
        <v>3518</v>
      </c>
      <c r="Q324" s="52">
        <v>58766.999999955202</v>
      </c>
    </row>
    <row r="325" spans="8:17" x14ac:dyDescent="0.3">
      <c r="H325" s="45">
        <v>1</v>
      </c>
      <c r="I325" s="52" t="s">
        <v>173</v>
      </c>
      <c r="J325" s="25">
        <v>1997</v>
      </c>
      <c r="K325" s="52">
        <v>3664.64</v>
      </c>
      <c r="L325" s="38">
        <f t="shared" ca="1" si="14"/>
        <v>134320.53599995701</v>
      </c>
      <c r="M325" s="38">
        <f t="shared" ca="1" si="15"/>
        <v>139556.07599992491</v>
      </c>
      <c r="N325" s="39">
        <f t="shared" ca="1" si="16"/>
        <v>36.982360139980102</v>
      </c>
      <c r="P325" s="52">
        <v>3518.5</v>
      </c>
      <c r="Q325" s="52">
        <v>58944.249999987303</v>
      </c>
    </row>
    <row r="326" spans="8:17" x14ac:dyDescent="0.3">
      <c r="H326" s="45">
        <v>1</v>
      </c>
      <c r="I326" s="52" t="s">
        <v>164</v>
      </c>
      <c r="J326" s="25">
        <v>1997</v>
      </c>
      <c r="K326" s="52">
        <v>3678.84</v>
      </c>
      <c r="L326" s="38">
        <f t="shared" ca="1" si="14"/>
        <v>144791.61599989282</v>
      </c>
      <c r="M326" s="38">
        <f t="shared" ca="1" si="15"/>
        <v>150547.53159990953</v>
      </c>
      <c r="N326" s="39">
        <f t="shared" ca="1" si="16"/>
        <v>54.046563844367519</v>
      </c>
      <c r="P326" s="52">
        <v>3519</v>
      </c>
      <c r="Q326" s="52">
        <v>59121.500000019303</v>
      </c>
    </row>
    <row r="327" spans="8:17" x14ac:dyDescent="0.3">
      <c r="H327" s="45">
        <v>1</v>
      </c>
      <c r="I327" s="52" t="s">
        <v>174</v>
      </c>
      <c r="J327" s="25">
        <v>1997</v>
      </c>
      <c r="K327" s="52">
        <v>3694.08</v>
      </c>
      <c r="L327" s="38">
        <f t="shared" ca="1" si="14"/>
        <v>156303.44719992625</v>
      </c>
      <c r="M327" s="38">
        <f t="shared" ca="1" si="15"/>
        <v>156083.95859990455</v>
      </c>
      <c r="N327" s="39">
        <f t="shared" ca="1" si="16"/>
        <v>64.150506984560764</v>
      </c>
      <c r="P327" s="52">
        <v>3519.5</v>
      </c>
      <c r="Q327" s="52">
        <v>59298.750000051303</v>
      </c>
    </row>
    <row r="328" spans="8:17" x14ac:dyDescent="0.3">
      <c r="H328" s="45">
        <v>1</v>
      </c>
      <c r="I328" s="52" t="s">
        <v>175</v>
      </c>
      <c r="J328" s="25">
        <v>1997</v>
      </c>
      <c r="K328" s="52">
        <v>3693.5</v>
      </c>
      <c r="L328" s="38">
        <f t="shared" ca="1" si="14"/>
        <v>155864.46999988286</v>
      </c>
      <c r="M328" s="38">
        <f t="shared" ca="1" si="15"/>
        <v>154884.35129999905</v>
      </c>
      <c r="N328" s="39">
        <f t="shared" ca="1" si="16"/>
        <v>72.176107705799552</v>
      </c>
      <c r="P328" s="52">
        <v>3520</v>
      </c>
      <c r="Q328" s="52">
        <v>59476.000000083302</v>
      </c>
    </row>
    <row r="329" spans="8:17" x14ac:dyDescent="0.3">
      <c r="H329" s="45">
        <v>1</v>
      </c>
      <c r="I329" s="52" t="s">
        <v>176</v>
      </c>
      <c r="J329" s="25">
        <v>1997</v>
      </c>
      <c r="K329" s="52">
        <v>3690.91</v>
      </c>
      <c r="L329" s="38">
        <f t="shared" ca="1" si="14"/>
        <v>153904.23260011524</v>
      </c>
      <c r="M329" s="38">
        <f t="shared" ca="1" si="15"/>
        <v>153680.9607000798</v>
      </c>
      <c r="N329" s="39">
        <f t="shared" ca="1" si="16"/>
        <v>73.459499214638143</v>
      </c>
      <c r="P329" s="52">
        <v>3520.5</v>
      </c>
      <c r="Q329" s="52">
        <v>59669.249999927997</v>
      </c>
    </row>
    <row r="330" spans="8:17" x14ac:dyDescent="0.3">
      <c r="H330" s="45">
        <v>1</v>
      </c>
      <c r="I330" s="52" t="s">
        <v>177</v>
      </c>
      <c r="J330" s="25">
        <v>1997</v>
      </c>
      <c r="K330" s="52">
        <v>3690.32</v>
      </c>
      <c r="L330" s="38">
        <f t="shared" ref="L330:L393" ca="1" si="17">FORECAST(K330,OFFSET($Q$28:$Q$712,MATCH(K330,$P$28:$P$712,1)-1,0,2), OFFSET($P$28:$P$712,MATCH(K330,$P$28:$P$712,1)-1,0,2))</f>
        <v>153457.68880004436</v>
      </c>
      <c r="M330" s="38">
        <f t="shared" ca="1" si="15"/>
        <v>152844.64040002483</v>
      </c>
      <c r="N330" s="39">
        <f t="shared" ca="1" si="16"/>
        <v>63.430525766010298</v>
      </c>
      <c r="P330" s="52">
        <v>3521</v>
      </c>
      <c r="Q330" s="52">
        <v>59862.500000019703</v>
      </c>
    </row>
    <row r="331" spans="8:17" x14ac:dyDescent="0.3">
      <c r="H331" s="45">
        <v>1</v>
      </c>
      <c r="I331" s="52" t="s">
        <v>178</v>
      </c>
      <c r="J331" s="25">
        <v>1997</v>
      </c>
      <c r="K331" s="52">
        <v>3688.7</v>
      </c>
      <c r="L331" s="38">
        <f t="shared" ca="1" si="17"/>
        <v>152231.5920000053</v>
      </c>
      <c r="M331" s="38">
        <f t="shared" ref="M331:M394" ca="1" si="18">(L331+L332)/2</f>
        <v>151153.08149999334</v>
      </c>
      <c r="N331" s="39">
        <f t="shared" ref="N331:N394" ca="1" si="19">VLOOKUP(I331,$P$10:$Q$21,2,FALSE)*M331/1000</f>
        <v>56.6824055624975</v>
      </c>
      <c r="P331" s="52">
        <v>3521.5</v>
      </c>
      <c r="Q331" s="52">
        <v>60055.750000111402</v>
      </c>
    </row>
    <row r="332" spans="8:17" x14ac:dyDescent="0.3">
      <c r="H332" s="45">
        <v>1</v>
      </c>
      <c r="I332" s="52" t="s">
        <v>179</v>
      </c>
      <c r="J332" s="25">
        <v>1997</v>
      </c>
      <c r="K332" s="52">
        <v>3685.85</v>
      </c>
      <c r="L332" s="38">
        <f t="shared" ca="1" si="17"/>
        <v>150074.57099998137</v>
      </c>
      <c r="M332" s="38">
        <f t="shared" ca="1" si="18"/>
        <v>148731.16149997851</v>
      </c>
      <c r="N332" s="39">
        <f t="shared" ca="1" si="19"/>
        <v>46.404122387993297</v>
      </c>
      <c r="P332" s="52">
        <v>3522</v>
      </c>
      <c r="Q332" s="52">
        <v>60248.999999956002</v>
      </c>
    </row>
    <row r="333" spans="8:17" x14ac:dyDescent="0.3">
      <c r="H333" s="45">
        <v>1</v>
      </c>
      <c r="I333" s="52" t="s">
        <v>180</v>
      </c>
      <c r="J333" s="25">
        <v>1997</v>
      </c>
      <c r="K333" s="52">
        <v>3682.3</v>
      </c>
      <c r="L333" s="38">
        <f t="shared" ca="1" si="17"/>
        <v>147387.75199997565</v>
      </c>
      <c r="M333" s="38">
        <f t="shared" ca="1" si="18"/>
        <v>146122.86699993536</v>
      </c>
      <c r="N333" s="39">
        <f t="shared" ca="1" si="19"/>
        <v>38.138068286983128</v>
      </c>
      <c r="P333" s="52">
        <v>3522.5</v>
      </c>
      <c r="Q333" s="52">
        <v>60442.250000047803</v>
      </c>
    </row>
    <row r="334" spans="8:17" x14ac:dyDescent="0.3">
      <c r="H334" s="45">
        <v>1</v>
      </c>
      <c r="I334" s="52" t="s">
        <v>170</v>
      </c>
      <c r="J334" s="25">
        <v>1998</v>
      </c>
      <c r="K334" s="52">
        <v>3678.93</v>
      </c>
      <c r="L334" s="38">
        <f t="shared" ca="1" si="17"/>
        <v>144857.98199989507</v>
      </c>
      <c r="M334" s="38">
        <f t="shared" ca="1" si="18"/>
        <v>143644.95899996883</v>
      </c>
      <c r="N334" s="39">
        <f t="shared" ca="1" si="19"/>
        <v>28.441701881993833</v>
      </c>
      <c r="P334" s="52">
        <v>3523</v>
      </c>
      <c r="Q334" s="52">
        <v>60635.499999892403</v>
      </c>
    </row>
    <row r="335" spans="8:17" x14ac:dyDescent="0.3">
      <c r="H335" s="45">
        <v>1</v>
      </c>
      <c r="I335" s="52" t="s">
        <v>171</v>
      </c>
      <c r="J335" s="25">
        <v>1998</v>
      </c>
      <c r="K335" s="52">
        <v>3675.64</v>
      </c>
      <c r="L335" s="38">
        <f t="shared" ca="1" si="17"/>
        <v>142431.93600004259</v>
      </c>
      <c r="M335" s="38">
        <f t="shared" ca="1" si="18"/>
        <v>141502.81200000434</v>
      </c>
      <c r="N335" s="39">
        <f t="shared" ca="1" si="19"/>
        <v>26.319523032000809</v>
      </c>
      <c r="P335" s="52">
        <v>3523.5</v>
      </c>
      <c r="Q335" s="52">
        <v>60828.749999984102</v>
      </c>
    </row>
    <row r="336" spans="8:17" x14ac:dyDescent="0.3">
      <c r="H336" s="45">
        <v>1</v>
      </c>
      <c r="I336" s="52" t="s">
        <v>172</v>
      </c>
      <c r="J336" s="25">
        <v>1998</v>
      </c>
      <c r="K336" s="52">
        <v>3673.12</v>
      </c>
      <c r="L336" s="38">
        <f t="shared" ca="1" si="17"/>
        <v>140573.68799996609</v>
      </c>
      <c r="M336" s="38">
        <f t="shared" ca="1" si="18"/>
        <v>141801.4590000168</v>
      </c>
      <c r="N336" s="39">
        <f t="shared" ca="1" si="19"/>
        <v>33.039739947003916</v>
      </c>
      <c r="P336" s="52">
        <v>3524</v>
      </c>
      <c r="Q336" s="52">
        <v>61022.000000075801</v>
      </c>
    </row>
    <row r="337" spans="8:17" x14ac:dyDescent="0.3">
      <c r="H337" s="45">
        <v>1</v>
      </c>
      <c r="I337" s="52" t="s">
        <v>173</v>
      </c>
      <c r="J337" s="25">
        <v>1998</v>
      </c>
      <c r="K337" s="52">
        <v>3676.45</v>
      </c>
      <c r="L337" s="38">
        <f t="shared" ca="1" si="17"/>
        <v>143029.2300000675</v>
      </c>
      <c r="M337" s="38">
        <f t="shared" ca="1" si="18"/>
        <v>147857.46600001492</v>
      </c>
      <c r="N337" s="39">
        <f t="shared" ca="1" si="19"/>
        <v>39.182228490003951</v>
      </c>
      <c r="P337" s="52">
        <v>3524.5</v>
      </c>
      <c r="Q337" s="52">
        <v>61215.249999920401</v>
      </c>
    </row>
    <row r="338" spans="8:17" x14ac:dyDescent="0.3">
      <c r="H338" s="45">
        <v>1</v>
      </c>
      <c r="I338" s="52" t="s">
        <v>164</v>
      </c>
      <c r="J338" s="25">
        <v>1998</v>
      </c>
      <c r="K338" s="52">
        <v>3689.3</v>
      </c>
      <c r="L338" s="38">
        <f t="shared" ca="1" si="17"/>
        <v>152685.70199996233</v>
      </c>
      <c r="M338" s="38">
        <f t="shared" ca="1" si="18"/>
        <v>155323.3243999586</v>
      </c>
      <c r="N338" s="39">
        <f t="shared" ca="1" si="19"/>
        <v>55.761073459585134</v>
      </c>
      <c r="P338" s="52">
        <v>3525</v>
      </c>
      <c r="Q338" s="52">
        <v>61408.500000012202</v>
      </c>
    </row>
    <row r="339" spans="8:17" x14ac:dyDescent="0.3">
      <c r="H339" s="45">
        <v>1</v>
      </c>
      <c r="I339" s="52" t="s">
        <v>174</v>
      </c>
      <c r="J339" s="25">
        <v>1998</v>
      </c>
      <c r="K339" s="52">
        <v>3696.27</v>
      </c>
      <c r="L339" s="38">
        <f t="shared" ca="1" si="17"/>
        <v>157960.94679995487</v>
      </c>
      <c r="M339" s="38">
        <f t="shared" ca="1" si="18"/>
        <v>157571.16919999314</v>
      </c>
      <c r="N339" s="39">
        <f t="shared" ca="1" si="19"/>
        <v>64.761750541197173</v>
      </c>
      <c r="P339" s="52">
        <v>3525.5</v>
      </c>
      <c r="Q339" s="52">
        <v>61601.750000103901</v>
      </c>
    </row>
    <row r="340" spans="8:17" x14ac:dyDescent="0.3">
      <c r="H340" s="45">
        <v>1</v>
      </c>
      <c r="I340" s="52" t="s">
        <v>175</v>
      </c>
      <c r="J340" s="25">
        <v>1998</v>
      </c>
      <c r="K340" s="52">
        <v>3695.24</v>
      </c>
      <c r="L340" s="38">
        <f t="shared" ca="1" si="17"/>
        <v>157181.39160003141</v>
      </c>
      <c r="M340" s="38">
        <f t="shared" ca="1" si="18"/>
        <v>155478.47900007037</v>
      </c>
      <c r="N340" s="39">
        <f t="shared" ca="1" si="19"/>
        <v>72.452971214032786</v>
      </c>
      <c r="P340" s="52">
        <v>3526</v>
      </c>
      <c r="Q340" s="52">
        <v>61794.999999948501</v>
      </c>
    </row>
    <row r="341" spans="8:17" x14ac:dyDescent="0.3">
      <c r="H341" s="45">
        <v>1</v>
      </c>
      <c r="I341" s="52" t="s">
        <v>176</v>
      </c>
      <c r="J341" s="25">
        <v>1998</v>
      </c>
      <c r="K341" s="52">
        <v>3690.74</v>
      </c>
      <c r="L341" s="38">
        <f t="shared" ca="1" si="17"/>
        <v>153775.56640010932</v>
      </c>
      <c r="M341" s="38">
        <f t="shared" ca="1" si="18"/>
        <v>152628.93850009399</v>
      </c>
      <c r="N341" s="39">
        <f t="shared" ca="1" si="19"/>
        <v>72.956632603044923</v>
      </c>
      <c r="P341" s="52">
        <v>3526.5</v>
      </c>
      <c r="Q341" s="52">
        <v>61988.2500000402</v>
      </c>
    </row>
    <row r="342" spans="8:17" x14ac:dyDescent="0.3">
      <c r="H342" s="45">
        <v>1</v>
      </c>
      <c r="I342" s="52" t="s">
        <v>177</v>
      </c>
      <c r="J342" s="25">
        <v>1998</v>
      </c>
      <c r="K342" s="52">
        <v>3687.71</v>
      </c>
      <c r="L342" s="38">
        <f t="shared" ca="1" si="17"/>
        <v>151482.31060007866</v>
      </c>
      <c r="M342" s="38">
        <f t="shared" ca="1" si="18"/>
        <v>150967.65230000089</v>
      </c>
      <c r="N342" s="39">
        <f t="shared" ca="1" si="19"/>
        <v>62.65157570450036</v>
      </c>
      <c r="P342" s="52">
        <v>3527</v>
      </c>
      <c r="Q342" s="52">
        <v>62181.499999884902</v>
      </c>
    </row>
    <row r="343" spans="8:17" x14ac:dyDescent="0.3">
      <c r="H343" s="45">
        <v>1</v>
      </c>
      <c r="I343" s="52" t="s">
        <v>178</v>
      </c>
      <c r="J343" s="25">
        <v>1998</v>
      </c>
      <c r="K343" s="52">
        <v>3686.35</v>
      </c>
      <c r="L343" s="38">
        <f t="shared" ca="1" si="17"/>
        <v>150452.99399992311</v>
      </c>
      <c r="M343" s="38">
        <f t="shared" ca="1" si="18"/>
        <v>150146.46919994662</v>
      </c>
      <c r="N343" s="39">
        <f t="shared" ca="1" si="19"/>
        <v>56.304925949979982</v>
      </c>
      <c r="P343" s="52">
        <v>3527.5</v>
      </c>
      <c r="Q343" s="52">
        <v>62374.749999976601</v>
      </c>
    </row>
    <row r="344" spans="8:17" x14ac:dyDescent="0.3">
      <c r="H344" s="45">
        <v>1</v>
      </c>
      <c r="I344" s="52" t="s">
        <v>179</v>
      </c>
      <c r="J344" s="25">
        <v>1998</v>
      </c>
      <c r="K344" s="52">
        <v>3685.54</v>
      </c>
      <c r="L344" s="38">
        <f t="shared" ca="1" si="17"/>
        <v>149839.94439997012</v>
      </c>
      <c r="M344" s="38">
        <f t="shared" ca="1" si="18"/>
        <v>148765.21819995809</v>
      </c>
      <c r="N344" s="39">
        <f t="shared" ca="1" si="19"/>
        <v>46.414748078386928</v>
      </c>
      <c r="P344" s="52">
        <v>3528</v>
      </c>
      <c r="Q344" s="52">
        <v>62568.000000068299</v>
      </c>
    </row>
    <row r="345" spans="8:17" x14ac:dyDescent="0.3">
      <c r="H345" s="45">
        <v>1</v>
      </c>
      <c r="I345" s="52" t="s">
        <v>180</v>
      </c>
      <c r="J345" s="25">
        <v>1998</v>
      </c>
      <c r="K345" s="52">
        <v>3682.7</v>
      </c>
      <c r="L345" s="38">
        <f t="shared" ca="1" si="17"/>
        <v>147690.49199994607</v>
      </c>
      <c r="M345" s="38">
        <f t="shared" ca="1" si="18"/>
        <v>146892.01470001671</v>
      </c>
      <c r="N345" s="39">
        <f t="shared" ca="1" si="19"/>
        <v>38.338815836704356</v>
      </c>
      <c r="P345" s="52">
        <v>3528.5</v>
      </c>
      <c r="Q345" s="52">
        <v>62761.2499999129</v>
      </c>
    </row>
    <row r="346" spans="8:17" x14ac:dyDescent="0.3">
      <c r="H346" s="45">
        <v>1</v>
      </c>
      <c r="I346" s="52" t="s">
        <v>170</v>
      </c>
      <c r="J346" s="25">
        <v>1999</v>
      </c>
      <c r="K346" s="52">
        <v>3680.59</v>
      </c>
      <c r="L346" s="38">
        <f t="shared" ca="1" si="17"/>
        <v>146093.53740008734</v>
      </c>
      <c r="M346" s="38">
        <f t="shared" ca="1" si="18"/>
        <v>145438.8896999897</v>
      </c>
      <c r="N346" s="39">
        <f t="shared" ca="1" si="19"/>
        <v>28.796900160597961</v>
      </c>
      <c r="P346" s="52">
        <v>3529</v>
      </c>
      <c r="Q346" s="52">
        <v>62954.5000000047</v>
      </c>
    </row>
    <row r="347" spans="8:17" x14ac:dyDescent="0.3">
      <c r="H347" s="45">
        <v>1</v>
      </c>
      <c r="I347" s="52" t="s">
        <v>171</v>
      </c>
      <c r="J347" s="25">
        <v>1999</v>
      </c>
      <c r="K347" s="52">
        <v>3678.83</v>
      </c>
      <c r="L347" s="38">
        <f t="shared" ca="1" si="17"/>
        <v>144784.24199989205</v>
      </c>
      <c r="M347" s="38">
        <f t="shared" ca="1" si="18"/>
        <v>144345.48899999773</v>
      </c>
      <c r="N347" s="39">
        <f t="shared" ca="1" si="19"/>
        <v>26.848260953999578</v>
      </c>
      <c r="P347" s="52">
        <v>3529.5</v>
      </c>
      <c r="Q347" s="52">
        <v>63147.750000096399</v>
      </c>
    </row>
    <row r="348" spans="8:17" x14ac:dyDescent="0.3">
      <c r="H348" s="45">
        <v>1</v>
      </c>
      <c r="I348" s="52" t="s">
        <v>172</v>
      </c>
      <c r="J348" s="25">
        <v>1999</v>
      </c>
      <c r="K348" s="52">
        <v>3677.64</v>
      </c>
      <c r="L348" s="38">
        <f t="shared" ca="1" si="17"/>
        <v>143906.73600010341</v>
      </c>
      <c r="M348" s="38">
        <f t="shared" ca="1" si="18"/>
        <v>143847.744000101</v>
      </c>
      <c r="N348" s="39">
        <f t="shared" ca="1" si="19"/>
        <v>33.516524352023531</v>
      </c>
      <c r="P348" s="52">
        <v>3530</v>
      </c>
      <c r="Q348" s="52">
        <v>63340.999999940999</v>
      </c>
    </row>
    <row r="349" spans="8:17" x14ac:dyDescent="0.3">
      <c r="H349" s="45">
        <v>1</v>
      </c>
      <c r="I349" s="52" t="s">
        <v>173</v>
      </c>
      <c r="J349" s="25">
        <v>1999</v>
      </c>
      <c r="K349" s="52">
        <v>3677.48</v>
      </c>
      <c r="L349" s="38">
        <f t="shared" ca="1" si="17"/>
        <v>143788.75200009858</v>
      </c>
      <c r="M349" s="38">
        <f t="shared" ca="1" si="18"/>
        <v>145501.21540005808</v>
      </c>
      <c r="N349" s="39">
        <f t="shared" ca="1" si="19"/>
        <v>38.557822081015395</v>
      </c>
      <c r="P349" s="52">
        <v>3530.5</v>
      </c>
      <c r="Q349" s="52">
        <v>63534.250000032698</v>
      </c>
    </row>
    <row r="350" spans="8:17" x14ac:dyDescent="0.3">
      <c r="H350" s="45">
        <v>1</v>
      </c>
      <c r="I350" s="52" t="s">
        <v>164</v>
      </c>
      <c r="J350" s="25">
        <v>1999</v>
      </c>
      <c r="K350" s="52">
        <v>3682.07</v>
      </c>
      <c r="L350" s="38">
        <f t="shared" ca="1" si="17"/>
        <v>147213.67880001757</v>
      </c>
      <c r="M350" s="38">
        <f t="shared" ca="1" si="18"/>
        <v>151565.56449995167</v>
      </c>
      <c r="N350" s="39">
        <f t="shared" ca="1" si="19"/>
        <v>54.412037655482642</v>
      </c>
      <c r="P350" s="52">
        <v>3531</v>
      </c>
      <c r="Q350" s="52">
        <v>63727.499999877298</v>
      </c>
    </row>
    <row r="351" spans="8:17" x14ac:dyDescent="0.3">
      <c r="H351" s="45">
        <v>1</v>
      </c>
      <c r="I351" s="52" t="s">
        <v>174</v>
      </c>
      <c r="J351" s="25">
        <v>1999</v>
      </c>
      <c r="K351" s="52">
        <v>3693.57</v>
      </c>
      <c r="L351" s="38">
        <f t="shared" ca="1" si="17"/>
        <v>155917.45019988576</v>
      </c>
      <c r="M351" s="38">
        <f t="shared" ca="1" si="18"/>
        <v>156095.31189989974</v>
      </c>
      <c r="N351" s="39">
        <f t="shared" ca="1" si="19"/>
        <v>64.15517319085879</v>
      </c>
      <c r="P351" s="52">
        <v>3531.5</v>
      </c>
      <c r="Q351" s="52">
        <v>63920.749999969099</v>
      </c>
    </row>
    <row r="352" spans="8:17" x14ac:dyDescent="0.3">
      <c r="H352" s="45">
        <v>1</v>
      </c>
      <c r="I352" s="52" t="s">
        <v>175</v>
      </c>
      <c r="J352" s="25">
        <v>1999</v>
      </c>
      <c r="K352" s="52">
        <v>3694.04</v>
      </c>
      <c r="L352" s="38">
        <f t="shared" ca="1" si="17"/>
        <v>156273.17359991372</v>
      </c>
      <c r="M352" s="38">
        <f t="shared" ca="1" si="18"/>
        <v>156065.03759989934</v>
      </c>
      <c r="N352" s="39">
        <f t="shared" ca="1" si="19"/>
        <v>72.726307521553096</v>
      </c>
      <c r="P352" s="52">
        <v>3532</v>
      </c>
      <c r="Q352" s="52">
        <v>64114.000000060798</v>
      </c>
    </row>
    <row r="353" spans="8:17" x14ac:dyDescent="0.3">
      <c r="H353" s="45">
        <v>1</v>
      </c>
      <c r="I353" s="52" t="s">
        <v>176</v>
      </c>
      <c r="J353" s="25">
        <v>1999</v>
      </c>
      <c r="K353" s="52">
        <v>3693.49</v>
      </c>
      <c r="L353" s="38">
        <f t="shared" ca="1" si="17"/>
        <v>155856.90159988496</v>
      </c>
      <c r="M353" s="38">
        <f t="shared" ca="1" si="18"/>
        <v>155137.89449995826</v>
      </c>
      <c r="N353" s="39">
        <f t="shared" ca="1" si="19"/>
        <v>74.155913570980047</v>
      </c>
      <c r="P353" s="52">
        <v>3532.5</v>
      </c>
      <c r="Q353" s="52">
        <v>64307.249999905398</v>
      </c>
    </row>
    <row r="354" spans="8:17" x14ac:dyDescent="0.3">
      <c r="H354" s="45">
        <v>1</v>
      </c>
      <c r="I354" s="52" t="s">
        <v>177</v>
      </c>
      <c r="J354" s="25">
        <v>1999</v>
      </c>
      <c r="K354" s="52">
        <v>3691.59</v>
      </c>
      <c r="L354" s="38">
        <f t="shared" ca="1" si="17"/>
        <v>154418.88740003156</v>
      </c>
      <c r="M354" s="38">
        <f t="shared" ca="1" si="18"/>
        <v>153276.0438000164</v>
      </c>
      <c r="N354" s="39">
        <f t="shared" ca="1" si="19"/>
        <v>63.609558177006804</v>
      </c>
      <c r="P354" s="52">
        <v>3533</v>
      </c>
      <c r="Q354" s="52">
        <v>64500.499999997097</v>
      </c>
    </row>
    <row r="355" spans="8:17" x14ac:dyDescent="0.3">
      <c r="H355" s="45">
        <v>1</v>
      </c>
      <c r="I355" s="52" t="s">
        <v>178</v>
      </c>
      <c r="J355" s="25">
        <v>1999</v>
      </c>
      <c r="K355" s="52">
        <v>3688.57</v>
      </c>
      <c r="L355" s="38">
        <f t="shared" ca="1" si="17"/>
        <v>152133.20020000124</v>
      </c>
      <c r="M355" s="38">
        <f t="shared" ca="1" si="18"/>
        <v>150714.10770002706</v>
      </c>
      <c r="N355" s="39">
        <f t="shared" ca="1" si="19"/>
        <v>56.517790387510146</v>
      </c>
      <c r="P355" s="52">
        <v>3533.5</v>
      </c>
      <c r="Q355" s="52">
        <v>64693.750000088898</v>
      </c>
    </row>
    <row r="356" spans="8:17" x14ac:dyDescent="0.3">
      <c r="H356" s="45">
        <v>1</v>
      </c>
      <c r="I356" s="52" t="s">
        <v>179</v>
      </c>
      <c r="J356" s="25">
        <v>1999</v>
      </c>
      <c r="K356" s="52">
        <v>3684.82</v>
      </c>
      <c r="L356" s="38">
        <f t="shared" ca="1" si="17"/>
        <v>149295.01520005288</v>
      </c>
      <c r="M356" s="38">
        <f t="shared" ca="1" si="18"/>
        <v>147951.60600005323</v>
      </c>
      <c r="N356" s="39">
        <f t="shared" ca="1" si="19"/>
        <v>46.160901072016607</v>
      </c>
      <c r="P356" s="52">
        <v>3534</v>
      </c>
      <c r="Q356" s="52">
        <v>64886.999999933498</v>
      </c>
    </row>
    <row r="357" spans="8:17" x14ac:dyDescent="0.3">
      <c r="H357" s="45">
        <v>1</v>
      </c>
      <c r="I357" s="52" t="s">
        <v>180</v>
      </c>
      <c r="J357" s="25">
        <v>1999</v>
      </c>
      <c r="K357" s="52">
        <v>3681.27</v>
      </c>
      <c r="L357" s="38">
        <f t="shared" ca="1" si="17"/>
        <v>146608.19680005359</v>
      </c>
      <c r="M357" s="38">
        <f t="shared" ca="1" si="18"/>
        <v>145821.57739997795</v>
      </c>
      <c r="N357" s="39">
        <f t="shared" ca="1" si="19"/>
        <v>38.059431701394246</v>
      </c>
      <c r="P357" s="52">
        <v>3534.5</v>
      </c>
      <c r="Q357" s="52">
        <v>65080.250000025197</v>
      </c>
    </row>
    <row r="358" spans="8:17" x14ac:dyDescent="0.3">
      <c r="H358" s="45">
        <v>1</v>
      </c>
      <c r="I358" s="52" t="s">
        <v>170</v>
      </c>
      <c r="J358" s="25">
        <v>2000</v>
      </c>
      <c r="K358" s="52">
        <v>3679.17</v>
      </c>
      <c r="L358" s="38">
        <f t="shared" ca="1" si="17"/>
        <v>145034.95799990231</v>
      </c>
      <c r="M358" s="38">
        <f t="shared" ca="1" si="18"/>
        <v>144551.96100000618</v>
      </c>
      <c r="N358" s="39">
        <f t="shared" ca="1" si="19"/>
        <v>28.621288278001227</v>
      </c>
      <c r="P358" s="52">
        <v>3535</v>
      </c>
      <c r="Q358" s="52">
        <v>65273.500000116903</v>
      </c>
    </row>
    <row r="359" spans="8:17" x14ac:dyDescent="0.3">
      <c r="H359" s="45">
        <v>1</v>
      </c>
      <c r="I359" s="52" t="s">
        <v>171</v>
      </c>
      <c r="J359" s="25">
        <v>2000</v>
      </c>
      <c r="K359" s="52">
        <v>3677.86</v>
      </c>
      <c r="L359" s="38">
        <f t="shared" ca="1" si="17"/>
        <v>144068.96400011005</v>
      </c>
      <c r="M359" s="38">
        <f t="shared" ca="1" si="18"/>
        <v>143737.13400009647</v>
      </c>
      <c r="N359" s="39">
        <f t="shared" ca="1" si="19"/>
        <v>26.735106924017941</v>
      </c>
      <c r="P359" s="52">
        <v>3535.5</v>
      </c>
      <c r="Q359" s="52">
        <v>65466.749999961597</v>
      </c>
    </row>
    <row r="360" spans="8:17" x14ac:dyDescent="0.3">
      <c r="H360" s="45">
        <v>1</v>
      </c>
      <c r="I360" s="52" t="s">
        <v>172</v>
      </c>
      <c r="J360" s="25">
        <v>2000</v>
      </c>
      <c r="K360" s="52">
        <v>3676.96</v>
      </c>
      <c r="L360" s="38">
        <f t="shared" ca="1" si="17"/>
        <v>143405.30400008289</v>
      </c>
      <c r="M360" s="38">
        <f t="shared" ca="1" si="18"/>
        <v>143032.91700006742</v>
      </c>
      <c r="N360" s="39">
        <f t="shared" ca="1" si="19"/>
        <v>33.326669661015707</v>
      </c>
      <c r="P360" s="52">
        <v>3536</v>
      </c>
      <c r="Q360" s="52">
        <v>65660.000000053304</v>
      </c>
    </row>
    <row r="361" spans="8:17" x14ac:dyDescent="0.3">
      <c r="H361" s="45">
        <v>1</v>
      </c>
      <c r="I361" s="52" t="s">
        <v>173</v>
      </c>
      <c r="J361" s="25">
        <v>2000</v>
      </c>
      <c r="K361" s="52">
        <v>3675.95</v>
      </c>
      <c r="L361" s="38">
        <f t="shared" ca="1" si="17"/>
        <v>142660.53000005195</v>
      </c>
      <c r="M361" s="38">
        <f t="shared" ca="1" si="18"/>
        <v>143611.77599996771</v>
      </c>
      <c r="N361" s="39">
        <f t="shared" ca="1" si="19"/>
        <v>38.057120639991446</v>
      </c>
      <c r="P361" s="52">
        <v>3536.5</v>
      </c>
      <c r="Q361" s="52">
        <v>65853.249999897904</v>
      </c>
    </row>
    <row r="362" spans="8:17" x14ac:dyDescent="0.3">
      <c r="H362" s="45">
        <v>1</v>
      </c>
      <c r="I362" s="52" t="s">
        <v>164</v>
      </c>
      <c r="J362" s="25">
        <v>2000</v>
      </c>
      <c r="K362" s="52">
        <v>3678.53</v>
      </c>
      <c r="L362" s="38">
        <f t="shared" ca="1" si="17"/>
        <v>144563.02199988347</v>
      </c>
      <c r="M362" s="38">
        <f t="shared" ca="1" si="18"/>
        <v>146391.6539999831</v>
      </c>
      <c r="N362" s="39">
        <f t="shared" ca="1" si="19"/>
        <v>52.554603785993933</v>
      </c>
      <c r="P362" s="52">
        <v>3537</v>
      </c>
      <c r="Q362" s="52">
        <v>66046.499999989595</v>
      </c>
    </row>
    <row r="363" spans="8:17" x14ac:dyDescent="0.3">
      <c r="H363" s="45">
        <v>1</v>
      </c>
      <c r="I363" s="52" t="s">
        <v>174</v>
      </c>
      <c r="J363" s="25">
        <v>2000</v>
      </c>
      <c r="K363" s="52">
        <v>3683.4</v>
      </c>
      <c r="L363" s="38">
        <f t="shared" ca="1" si="17"/>
        <v>148220.28600008273</v>
      </c>
      <c r="M363" s="38">
        <f t="shared" ca="1" si="18"/>
        <v>147735.90340004535</v>
      </c>
      <c r="N363" s="39">
        <f t="shared" ca="1" si="19"/>
        <v>60.719456297418631</v>
      </c>
      <c r="P363" s="52">
        <v>3537.5</v>
      </c>
      <c r="Q363" s="52">
        <v>66239.750000081403</v>
      </c>
    </row>
    <row r="364" spans="8:17" x14ac:dyDescent="0.3">
      <c r="H364" s="45">
        <v>1</v>
      </c>
      <c r="I364" s="52" t="s">
        <v>175</v>
      </c>
      <c r="J364" s="25">
        <v>2000</v>
      </c>
      <c r="K364" s="52">
        <v>3682.12</v>
      </c>
      <c r="L364" s="38">
        <f t="shared" ca="1" si="17"/>
        <v>147251.52080000797</v>
      </c>
      <c r="M364" s="38">
        <f t="shared" ca="1" si="18"/>
        <v>146570.35480001778</v>
      </c>
      <c r="N364" s="39">
        <f t="shared" ca="1" si="19"/>
        <v>68.301785336808294</v>
      </c>
      <c r="P364" s="52">
        <v>3538</v>
      </c>
      <c r="Q364" s="52">
        <v>66432.999999926004</v>
      </c>
    </row>
    <row r="365" spans="8:17" x14ac:dyDescent="0.3">
      <c r="H365" s="45">
        <v>1</v>
      </c>
      <c r="I365" s="52" t="s">
        <v>176</v>
      </c>
      <c r="J365" s="25">
        <v>2000</v>
      </c>
      <c r="K365" s="52">
        <v>3680.32</v>
      </c>
      <c r="L365" s="38">
        <f t="shared" ca="1" si="17"/>
        <v>145889.18880002759</v>
      </c>
      <c r="M365" s="38">
        <f t="shared" ca="1" si="18"/>
        <v>144956.95440006792</v>
      </c>
      <c r="N365" s="39">
        <f t="shared" ca="1" si="19"/>
        <v>69.289424203232457</v>
      </c>
      <c r="P365" s="52">
        <v>3538.5</v>
      </c>
      <c r="Q365" s="52">
        <v>66626.250000017695</v>
      </c>
    </row>
    <row r="366" spans="8:17" x14ac:dyDescent="0.3">
      <c r="H366" s="45">
        <v>1</v>
      </c>
      <c r="I366" s="52" t="s">
        <v>177</v>
      </c>
      <c r="J366" s="25">
        <v>2000</v>
      </c>
      <c r="K366" s="52">
        <v>3677.8</v>
      </c>
      <c r="L366" s="38">
        <f t="shared" ca="1" si="17"/>
        <v>144024.72000010824</v>
      </c>
      <c r="M366" s="38">
        <f t="shared" ca="1" si="18"/>
        <v>143545.41000008862</v>
      </c>
      <c r="N366" s="39">
        <f t="shared" ca="1" si="19"/>
        <v>59.571345150036777</v>
      </c>
      <c r="P366" s="52">
        <v>3539</v>
      </c>
      <c r="Q366" s="52">
        <v>66819.500000109401</v>
      </c>
    </row>
    <row r="367" spans="8:17" x14ac:dyDescent="0.3">
      <c r="H367" s="45">
        <v>1</v>
      </c>
      <c r="I367" s="52" t="s">
        <v>178</v>
      </c>
      <c r="J367" s="25">
        <v>2000</v>
      </c>
      <c r="K367" s="52">
        <v>3676.5</v>
      </c>
      <c r="L367" s="38">
        <f t="shared" ca="1" si="17"/>
        <v>143066.10000006901</v>
      </c>
      <c r="M367" s="38">
        <f t="shared" ca="1" si="18"/>
        <v>141893.6340000208</v>
      </c>
      <c r="N367" s="39">
        <f t="shared" ca="1" si="19"/>
        <v>53.210112750007802</v>
      </c>
      <c r="P367" s="52">
        <v>3539.5</v>
      </c>
      <c r="Q367" s="52">
        <v>67012.749999954001</v>
      </c>
    </row>
    <row r="368" spans="8:17" x14ac:dyDescent="0.3">
      <c r="H368" s="45">
        <v>1</v>
      </c>
      <c r="I368" s="52" t="s">
        <v>179</v>
      </c>
      <c r="J368" s="25">
        <v>2000</v>
      </c>
      <c r="K368" s="52">
        <v>3673.32</v>
      </c>
      <c r="L368" s="38">
        <f t="shared" ca="1" si="17"/>
        <v>140721.16799997259</v>
      </c>
      <c r="M368" s="38">
        <f t="shared" ca="1" si="18"/>
        <v>139456.52700004471</v>
      </c>
      <c r="N368" s="39">
        <f t="shared" ca="1" si="19"/>
        <v>43.510436424013946</v>
      </c>
      <c r="P368" s="52">
        <v>3540</v>
      </c>
      <c r="Q368" s="52">
        <v>67206.000000045795</v>
      </c>
    </row>
    <row r="369" spans="8:17" x14ac:dyDescent="0.3">
      <c r="H369" s="45">
        <v>1</v>
      </c>
      <c r="I369" s="52" t="s">
        <v>180</v>
      </c>
      <c r="J369" s="25">
        <v>2000</v>
      </c>
      <c r="K369" s="52">
        <v>3669.89</v>
      </c>
      <c r="L369" s="38">
        <f t="shared" ca="1" si="17"/>
        <v>138191.88600011682</v>
      </c>
      <c r="M369" s="38">
        <f t="shared" ca="1" si="18"/>
        <v>136857.19200006197</v>
      </c>
      <c r="N369" s="39">
        <f t="shared" ca="1" si="19"/>
        <v>35.719727112016173</v>
      </c>
      <c r="P369" s="52">
        <v>3540.5</v>
      </c>
      <c r="Q369" s="52">
        <v>67425.369999951406</v>
      </c>
    </row>
    <row r="370" spans="8:17" x14ac:dyDescent="0.3">
      <c r="H370" s="45">
        <v>1</v>
      </c>
      <c r="I370" s="52" t="s">
        <v>170</v>
      </c>
      <c r="J370" s="25">
        <v>2001</v>
      </c>
      <c r="K370" s="52">
        <v>3666.27</v>
      </c>
      <c r="L370" s="38">
        <f t="shared" ca="1" si="17"/>
        <v>135522.49800000712</v>
      </c>
      <c r="M370" s="38">
        <f t="shared" ca="1" si="18"/>
        <v>134689.23599997279</v>
      </c>
      <c r="N370" s="39">
        <f t="shared" ca="1" si="19"/>
        <v>26.668468727994615</v>
      </c>
      <c r="P370" s="52">
        <v>3541</v>
      </c>
      <c r="Q370" s="52">
        <v>67644.749999964697</v>
      </c>
    </row>
    <row r="371" spans="8:17" x14ac:dyDescent="0.3">
      <c r="H371" s="45">
        <v>1</v>
      </c>
      <c r="I371" s="52" t="s">
        <v>171</v>
      </c>
      <c r="J371" s="25">
        <v>2001</v>
      </c>
      <c r="K371" s="52">
        <v>3664.01</v>
      </c>
      <c r="L371" s="38">
        <f t="shared" ca="1" si="17"/>
        <v>133855.97399993846</v>
      </c>
      <c r="M371" s="38">
        <f t="shared" ca="1" si="18"/>
        <v>133417.22099992074</v>
      </c>
      <c r="N371" s="39">
        <f t="shared" ca="1" si="19"/>
        <v>24.815603105985257</v>
      </c>
      <c r="P371" s="52">
        <v>3541.5</v>
      </c>
      <c r="Q371" s="52">
        <v>67864.120000117502</v>
      </c>
    </row>
    <row r="372" spans="8:17" x14ac:dyDescent="0.3">
      <c r="H372" s="45">
        <v>1</v>
      </c>
      <c r="I372" s="52" t="s">
        <v>172</v>
      </c>
      <c r="J372" s="25">
        <v>2001</v>
      </c>
      <c r="K372" s="52">
        <v>3662.82</v>
      </c>
      <c r="L372" s="38">
        <f t="shared" ca="1" si="17"/>
        <v>132978.46799990302</v>
      </c>
      <c r="M372" s="38">
        <f t="shared" ca="1" si="18"/>
        <v>132856.79699989758</v>
      </c>
      <c r="N372" s="39">
        <f t="shared" ca="1" si="19"/>
        <v>30.955633700976136</v>
      </c>
      <c r="P372" s="52">
        <v>3542</v>
      </c>
      <c r="Q372" s="52">
        <v>68083.499999883701</v>
      </c>
    </row>
    <row r="373" spans="8:17" x14ac:dyDescent="0.3">
      <c r="H373" s="45">
        <v>1</v>
      </c>
      <c r="I373" s="52" t="s">
        <v>173</v>
      </c>
      <c r="J373" s="25">
        <v>2001</v>
      </c>
      <c r="K373" s="52">
        <v>3662.49</v>
      </c>
      <c r="L373" s="38">
        <f t="shared" ca="1" si="17"/>
        <v>132735.12599989213</v>
      </c>
      <c r="M373" s="38">
        <f t="shared" ca="1" si="18"/>
        <v>135393.45300000161</v>
      </c>
      <c r="N373" s="39">
        <f t="shared" ca="1" si="19"/>
        <v>35.87926504500043</v>
      </c>
      <c r="P373" s="52">
        <v>3542.5</v>
      </c>
      <c r="Q373" s="52">
        <v>68302.870000036404</v>
      </c>
    </row>
    <row r="374" spans="8:17" x14ac:dyDescent="0.3">
      <c r="H374" s="45">
        <v>1</v>
      </c>
      <c r="I374" s="52" t="s">
        <v>164</v>
      </c>
      <c r="J374" s="25">
        <v>2001</v>
      </c>
      <c r="K374" s="52">
        <v>3669.7</v>
      </c>
      <c r="L374" s="38">
        <f t="shared" ca="1" si="17"/>
        <v>138051.78000011109</v>
      </c>
      <c r="M374" s="38">
        <f t="shared" ca="1" si="18"/>
        <v>139275.86400003731</v>
      </c>
      <c r="N374" s="39">
        <f t="shared" ca="1" si="19"/>
        <v>50.000035176013391</v>
      </c>
      <c r="P374" s="52">
        <v>3543</v>
      </c>
      <c r="Q374" s="52">
        <v>68522.250000049695</v>
      </c>
    </row>
    <row r="375" spans="8:17" x14ac:dyDescent="0.3">
      <c r="H375" s="45">
        <v>1</v>
      </c>
      <c r="I375" s="52" t="s">
        <v>174</v>
      </c>
      <c r="J375" s="25">
        <v>2001</v>
      </c>
      <c r="K375" s="52">
        <v>3673.02</v>
      </c>
      <c r="L375" s="38">
        <f t="shared" ca="1" si="17"/>
        <v>140499.94799996354</v>
      </c>
      <c r="M375" s="38">
        <f t="shared" ca="1" si="18"/>
        <v>139187.37600003369</v>
      </c>
      <c r="N375" s="39">
        <f t="shared" ca="1" si="19"/>
        <v>57.206011536013847</v>
      </c>
      <c r="P375" s="52">
        <v>3543.5</v>
      </c>
      <c r="Q375" s="52">
        <v>68741.619999955394</v>
      </c>
    </row>
    <row r="376" spans="8:17" x14ac:dyDescent="0.3">
      <c r="H376" s="45">
        <v>1</v>
      </c>
      <c r="I376" s="52" t="s">
        <v>175</v>
      </c>
      <c r="J376" s="25">
        <v>2001</v>
      </c>
      <c r="K376" s="52">
        <v>3669.46</v>
      </c>
      <c r="L376" s="38">
        <f t="shared" ca="1" si="17"/>
        <v>137874.80400010385</v>
      </c>
      <c r="M376" s="38">
        <f t="shared" ca="1" si="18"/>
        <v>136680.21600005473</v>
      </c>
      <c r="N376" s="39">
        <f t="shared" ca="1" si="19"/>
        <v>63.692980656025512</v>
      </c>
      <c r="P376" s="52">
        <v>3544</v>
      </c>
      <c r="Q376" s="52">
        <v>68960.999999968699</v>
      </c>
    </row>
    <row r="377" spans="8:17" x14ac:dyDescent="0.3">
      <c r="H377" s="45">
        <v>1</v>
      </c>
      <c r="I377" s="52" t="s">
        <v>176</v>
      </c>
      <c r="J377" s="25">
        <v>2001</v>
      </c>
      <c r="K377" s="52">
        <v>3666.22</v>
      </c>
      <c r="L377" s="38">
        <f t="shared" ca="1" si="17"/>
        <v>135485.62800000561</v>
      </c>
      <c r="M377" s="38">
        <f t="shared" ca="1" si="18"/>
        <v>134976.82199998479</v>
      </c>
      <c r="N377" s="39">
        <f t="shared" ca="1" si="19"/>
        <v>64.518920915992723</v>
      </c>
      <c r="P377" s="52">
        <v>3544.5</v>
      </c>
      <c r="Q377" s="52">
        <v>69180.370000121402</v>
      </c>
    </row>
    <row r="378" spans="8:17" x14ac:dyDescent="0.3">
      <c r="H378" s="45">
        <v>1</v>
      </c>
      <c r="I378" s="52" t="s">
        <v>177</v>
      </c>
      <c r="J378" s="25">
        <v>2001</v>
      </c>
      <c r="K378" s="52">
        <v>3664.84</v>
      </c>
      <c r="L378" s="38">
        <f t="shared" ca="1" si="17"/>
        <v>134468.01599996397</v>
      </c>
      <c r="M378" s="38">
        <f t="shared" ca="1" si="18"/>
        <v>133549.95299992594</v>
      </c>
      <c r="N378" s="39">
        <f t="shared" ca="1" si="19"/>
        <v>55.42323049496926</v>
      </c>
      <c r="P378" s="52">
        <v>3545</v>
      </c>
      <c r="Q378" s="52">
        <v>69399.749999887601</v>
      </c>
    </row>
    <row r="379" spans="8:17" x14ac:dyDescent="0.3">
      <c r="H379" s="45">
        <v>1</v>
      </c>
      <c r="I379" s="52" t="s">
        <v>178</v>
      </c>
      <c r="J379" s="25">
        <v>2001</v>
      </c>
      <c r="K379" s="52">
        <v>3662.35</v>
      </c>
      <c r="L379" s="38">
        <f t="shared" ca="1" si="17"/>
        <v>132631.88999988791</v>
      </c>
      <c r="M379" s="38">
        <f t="shared" ca="1" si="18"/>
        <v>131817.0629999782</v>
      </c>
      <c r="N379" s="39">
        <f t="shared" ca="1" si="19"/>
        <v>49.431398624991822</v>
      </c>
      <c r="P379" s="52">
        <v>3545.5</v>
      </c>
      <c r="Q379" s="52">
        <v>69619.120000040406</v>
      </c>
    </row>
    <row r="380" spans="8:17" x14ac:dyDescent="0.3">
      <c r="H380" s="45">
        <v>1</v>
      </c>
      <c r="I380" s="52" t="s">
        <v>179</v>
      </c>
      <c r="J380" s="25">
        <v>2001</v>
      </c>
      <c r="K380" s="52">
        <v>3660.14</v>
      </c>
      <c r="L380" s="38">
        <f t="shared" ca="1" si="17"/>
        <v>131002.23600006849</v>
      </c>
      <c r="M380" s="38">
        <f t="shared" ca="1" si="18"/>
        <v>129720.70840006927</v>
      </c>
      <c r="N380" s="39">
        <f t="shared" ca="1" si="19"/>
        <v>40.472861020821611</v>
      </c>
      <c r="P380" s="52">
        <v>3546</v>
      </c>
      <c r="Q380" s="52">
        <v>69838.500000053697</v>
      </c>
    </row>
    <row r="381" spans="8:17" x14ac:dyDescent="0.3">
      <c r="H381" s="45">
        <v>1</v>
      </c>
      <c r="I381" s="52" t="s">
        <v>180</v>
      </c>
      <c r="J381" s="25">
        <v>2001</v>
      </c>
      <c r="K381" s="52">
        <v>3656.17</v>
      </c>
      <c r="L381" s="38">
        <f t="shared" ca="1" si="17"/>
        <v>128439.18080007005</v>
      </c>
      <c r="M381" s="38">
        <f t="shared" ca="1" si="18"/>
        <v>127206.06000003172</v>
      </c>
      <c r="N381" s="39">
        <f t="shared" ca="1" si="19"/>
        <v>33.200781660008282</v>
      </c>
      <c r="P381" s="52">
        <v>3546.5</v>
      </c>
      <c r="Q381" s="52">
        <v>70057.869999959294</v>
      </c>
    </row>
    <row r="382" spans="8:17" x14ac:dyDescent="0.3">
      <c r="H382" s="45">
        <v>1</v>
      </c>
      <c r="I382" s="52" t="s">
        <v>170</v>
      </c>
      <c r="J382" s="25">
        <v>2002</v>
      </c>
      <c r="K382" s="52">
        <v>3652.33</v>
      </c>
      <c r="L382" s="38">
        <f t="shared" ca="1" si="17"/>
        <v>125972.93919999339</v>
      </c>
      <c r="M382" s="38">
        <f t="shared" ca="1" si="18"/>
        <v>125157.28230000846</v>
      </c>
      <c r="N382" s="39">
        <f t="shared" ca="1" si="19"/>
        <v>24.781141895401678</v>
      </c>
      <c r="P382" s="52">
        <v>3547</v>
      </c>
      <c r="Q382" s="52">
        <v>70277.249999972599</v>
      </c>
    </row>
    <row r="383" spans="8:17" x14ac:dyDescent="0.3">
      <c r="H383" s="45">
        <v>1</v>
      </c>
      <c r="I383" s="52" t="s">
        <v>171</v>
      </c>
      <c r="J383" s="25">
        <v>2002</v>
      </c>
      <c r="K383" s="52">
        <v>3649.79</v>
      </c>
      <c r="L383" s="38">
        <f t="shared" ca="1" si="17"/>
        <v>124341.62540002353</v>
      </c>
      <c r="M383" s="38">
        <f t="shared" ca="1" si="18"/>
        <v>123660.83979996876</v>
      </c>
      <c r="N383" s="39">
        <f t="shared" ca="1" si="19"/>
        <v>23.00091620279419</v>
      </c>
      <c r="P383" s="52">
        <v>3547.5</v>
      </c>
      <c r="Q383" s="52">
        <v>70496.619999878298</v>
      </c>
    </row>
    <row r="384" spans="8:17" x14ac:dyDescent="0.3">
      <c r="H384" s="45">
        <v>1</v>
      </c>
      <c r="I384" s="52" t="s">
        <v>172</v>
      </c>
      <c r="J384" s="25">
        <v>2002</v>
      </c>
      <c r="K384" s="52">
        <v>3647.67</v>
      </c>
      <c r="L384" s="38">
        <f t="shared" ca="1" si="17"/>
        <v>122980.05419991398</v>
      </c>
      <c r="M384" s="38">
        <f t="shared" ca="1" si="18"/>
        <v>122395.60759998765</v>
      </c>
      <c r="N384" s="39">
        <f t="shared" ca="1" si="19"/>
        <v>28.518176570797124</v>
      </c>
      <c r="P384" s="52">
        <v>3548</v>
      </c>
      <c r="Q384" s="52">
        <v>70715.999999891603</v>
      </c>
    </row>
    <row r="385" spans="8:17" x14ac:dyDescent="0.3">
      <c r="H385" s="45">
        <v>1</v>
      </c>
      <c r="I385" s="52" t="s">
        <v>173</v>
      </c>
      <c r="J385" s="25">
        <v>2002</v>
      </c>
      <c r="K385" s="52">
        <v>3645.85</v>
      </c>
      <c r="L385" s="38">
        <f t="shared" ca="1" si="17"/>
        <v>121811.16100006131</v>
      </c>
      <c r="M385" s="38">
        <f t="shared" ca="1" si="18"/>
        <v>121364.79570008395</v>
      </c>
      <c r="N385" s="39">
        <f t="shared" ca="1" si="19"/>
        <v>32.16167086052225</v>
      </c>
      <c r="P385" s="52">
        <v>3548.5</v>
      </c>
      <c r="Q385" s="52">
        <v>70935.370000044306</v>
      </c>
    </row>
    <row r="386" spans="8:17" x14ac:dyDescent="0.3">
      <c r="H386" s="45">
        <v>1</v>
      </c>
      <c r="I386" s="52" t="s">
        <v>164</v>
      </c>
      <c r="J386" s="25">
        <v>2002</v>
      </c>
      <c r="K386" s="52">
        <v>3644.46</v>
      </c>
      <c r="L386" s="38">
        <f t="shared" ca="1" si="17"/>
        <v>120918.43040010659</v>
      </c>
      <c r="M386" s="38">
        <f t="shared" ca="1" si="18"/>
        <v>119778.43850001507</v>
      </c>
      <c r="N386" s="39">
        <f t="shared" ca="1" si="19"/>
        <v>43.000459421505411</v>
      </c>
      <c r="P386" s="52">
        <v>3549</v>
      </c>
      <c r="Q386" s="52">
        <v>71154.750000057596</v>
      </c>
    </row>
    <row r="387" spans="8:17" x14ac:dyDescent="0.3">
      <c r="H387" s="45">
        <v>1</v>
      </c>
      <c r="I387" s="52" t="s">
        <v>174</v>
      </c>
      <c r="J387" s="25">
        <v>2002</v>
      </c>
      <c r="K387" s="52">
        <v>3640.91</v>
      </c>
      <c r="L387" s="38">
        <f t="shared" ca="1" si="17"/>
        <v>118638.44659992354</v>
      </c>
      <c r="M387" s="38">
        <f t="shared" ca="1" si="18"/>
        <v>116600.22209997475</v>
      </c>
      <c r="N387" s="39">
        <f t="shared" ca="1" si="19"/>
        <v>47.92269128308962</v>
      </c>
      <c r="P387" s="52">
        <v>3549.5</v>
      </c>
      <c r="Q387" s="52">
        <v>71374.119999963295</v>
      </c>
    </row>
    <row r="388" spans="8:17" x14ac:dyDescent="0.3">
      <c r="H388" s="45">
        <v>1</v>
      </c>
      <c r="I388" s="52" t="s">
        <v>175</v>
      </c>
      <c r="J388" s="25">
        <v>2002</v>
      </c>
      <c r="K388" s="52">
        <v>3634.24</v>
      </c>
      <c r="L388" s="38">
        <f t="shared" ca="1" si="17"/>
        <v>114561.99760002596</v>
      </c>
      <c r="M388" s="38">
        <f t="shared" ca="1" si="18"/>
        <v>112503.77780004346</v>
      </c>
      <c r="N388" s="39">
        <f t="shared" ca="1" si="19"/>
        <v>52.426760454820261</v>
      </c>
      <c r="P388" s="52">
        <v>3550</v>
      </c>
      <c r="Q388" s="52">
        <v>71593.499999976601</v>
      </c>
    </row>
    <row r="389" spans="8:17" x14ac:dyDescent="0.3">
      <c r="H389" s="45">
        <v>1</v>
      </c>
      <c r="I389" s="52" t="s">
        <v>176</v>
      </c>
      <c r="J389" s="25">
        <v>2002</v>
      </c>
      <c r="K389" s="52">
        <v>3627.45</v>
      </c>
      <c r="L389" s="38">
        <f t="shared" ca="1" si="17"/>
        <v>110445.55800006096</v>
      </c>
      <c r="M389" s="38">
        <f t="shared" ca="1" si="18"/>
        <v>110166.68290007173</v>
      </c>
      <c r="N389" s="39">
        <f t="shared" ca="1" si="19"/>
        <v>52.659674426234282</v>
      </c>
      <c r="P389" s="52">
        <v>3550.5</v>
      </c>
      <c r="Q389" s="52">
        <v>71812.869999882198</v>
      </c>
    </row>
    <row r="390" spans="8:17" x14ac:dyDescent="0.3">
      <c r="H390" s="45">
        <v>1</v>
      </c>
      <c r="I390" s="52" t="s">
        <v>177</v>
      </c>
      <c r="J390" s="25">
        <v>2002</v>
      </c>
      <c r="K390" s="52">
        <v>3626.53</v>
      </c>
      <c r="L390" s="38">
        <f t="shared" ca="1" si="17"/>
        <v>109887.80780008249</v>
      </c>
      <c r="M390" s="38">
        <f t="shared" ca="1" si="18"/>
        <v>109339.15250001766</v>
      </c>
      <c r="N390" s="39">
        <f t="shared" ca="1" si="19"/>
        <v>45.375748287507328</v>
      </c>
      <c r="P390" s="52">
        <v>3551</v>
      </c>
      <c r="Q390" s="52">
        <v>72032.249999895503</v>
      </c>
    </row>
    <row r="391" spans="8:17" x14ac:dyDescent="0.3">
      <c r="H391" s="45">
        <v>1</v>
      </c>
      <c r="I391" s="52" t="s">
        <v>178</v>
      </c>
      <c r="J391" s="25">
        <v>2002</v>
      </c>
      <c r="K391" s="52">
        <v>3624.72</v>
      </c>
      <c r="L391" s="38">
        <f t="shared" ca="1" si="17"/>
        <v>108790.49719995284</v>
      </c>
      <c r="M391" s="38">
        <f t="shared" ca="1" si="18"/>
        <v>108344.90359997272</v>
      </c>
      <c r="N391" s="39">
        <f t="shared" ca="1" si="19"/>
        <v>40.629338849989772</v>
      </c>
      <c r="P391" s="52">
        <v>3551.5</v>
      </c>
      <c r="Q391" s="52">
        <v>72251.620000048293</v>
      </c>
    </row>
    <row r="392" spans="8:17" x14ac:dyDescent="0.3">
      <c r="H392" s="45">
        <v>1</v>
      </c>
      <c r="I392" s="52" t="s">
        <v>179</v>
      </c>
      <c r="J392" s="25">
        <v>2002</v>
      </c>
      <c r="K392" s="52">
        <v>3623.25</v>
      </c>
      <c r="L392" s="38">
        <f t="shared" ca="1" si="17"/>
        <v>107899.30999999261</v>
      </c>
      <c r="M392" s="38">
        <f t="shared" ca="1" si="18"/>
        <v>106944.46699995163</v>
      </c>
      <c r="N392" s="39">
        <f t="shared" ca="1" si="19"/>
        <v>33.366673703984908</v>
      </c>
      <c r="P392" s="52">
        <v>3552</v>
      </c>
      <c r="Q392" s="52">
        <v>72471.000000061598</v>
      </c>
    </row>
    <row r="393" spans="8:17" x14ac:dyDescent="0.3">
      <c r="H393" s="45">
        <v>1</v>
      </c>
      <c r="I393" s="52" t="s">
        <v>180</v>
      </c>
      <c r="J393" s="25">
        <v>2002</v>
      </c>
      <c r="K393" s="52">
        <v>3620.1</v>
      </c>
      <c r="L393" s="38">
        <f t="shared" ca="1" si="17"/>
        <v>105989.62399991066</v>
      </c>
      <c r="M393" s="38">
        <f t="shared" ca="1" si="18"/>
        <v>104715.35599992529</v>
      </c>
      <c r="N393" s="39">
        <f t="shared" ca="1" si="19"/>
        <v>27.330707915980504</v>
      </c>
      <c r="P393" s="52">
        <v>3552.5</v>
      </c>
      <c r="Q393" s="52">
        <v>72690.369999967195</v>
      </c>
    </row>
    <row r="394" spans="8:17" x14ac:dyDescent="0.3">
      <c r="H394" s="45">
        <v>1</v>
      </c>
      <c r="I394" s="52" t="s">
        <v>170</v>
      </c>
      <c r="J394" s="25">
        <v>2003</v>
      </c>
      <c r="K394" s="52">
        <v>3615.28</v>
      </c>
      <c r="L394" s="38">
        <f t="shared" ref="L394:L457" ca="1" si="20">FORECAST(K394,OFFSET($Q$28:$Q$712,MATCH(K394,$P$28:$P$712,1)-1,0,2), OFFSET($P$28:$P$712,MATCH(K394,$P$28:$P$712,1)-1,0,2))</f>
        <v>103441.08799993992</v>
      </c>
      <c r="M394" s="38">
        <f t="shared" ca="1" si="18"/>
        <v>102318.36499994632</v>
      </c>
      <c r="N394" s="39">
        <f t="shared" ca="1" si="19"/>
        <v>20.259036269989373</v>
      </c>
      <c r="P394" s="52">
        <v>3553</v>
      </c>
      <c r="Q394" s="52">
        <v>72909.7499999805</v>
      </c>
    </row>
    <row r="395" spans="8:17" x14ac:dyDescent="0.3">
      <c r="H395" s="45">
        <v>1</v>
      </c>
      <c r="I395" s="52" t="s">
        <v>171</v>
      </c>
      <c r="J395" s="25">
        <v>2003</v>
      </c>
      <c r="K395" s="52">
        <v>3611.02</v>
      </c>
      <c r="L395" s="38">
        <f t="shared" ca="1" si="20"/>
        <v>101195.64199995273</v>
      </c>
      <c r="M395" s="38">
        <f t="shared" ref="M395:M458" ca="1" si="21">(L395+L396)/2</f>
        <v>100170.43249994784</v>
      </c>
      <c r="N395" s="39">
        <f t="shared" ref="N395:N458" ca="1" si="22">VLOOKUP(I395,$P$10:$Q$21,2,FALSE)*M395/1000</f>
        <v>18.631700444990301</v>
      </c>
      <c r="P395" s="52">
        <v>3553.5</v>
      </c>
      <c r="Q395" s="52">
        <v>73129.119999886199</v>
      </c>
    </row>
    <row r="396" spans="8:17" x14ac:dyDescent="0.3">
      <c r="H396" s="45">
        <v>1</v>
      </c>
      <c r="I396" s="52" t="s">
        <v>172</v>
      </c>
      <c r="J396" s="25">
        <v>2003</v>
      </c>
      <c r="K396" s="52">
        <v>3607.13</v>
      </c>
      <c r="L396" s="38">
        <f t="shared" ca="1" si="20"/>
        <v>99145.222999942955</v>
      </c>
      <c r="M396" s="38">
        <f t="shared" ca="1" si="21"/>
        <v>98610.21650000487</v>
      </c>
      <c r="N396" s="39">
        <f t="shared" ca="1" si="22"/>
        <v>22.976180444501136</v>
      </c>
      <c r="P396" s="52">
        <v>3554</v>
      </c>
      <c r="Q396" s="52">
        <v>73348.499999899504</v>
      </c>
    </row>
    <row r="397" spans="8:17" x14ac:dyDescent="0.3">
      <c r="H397" s="45">
        <v>1</v>
      </c>
      <c r="I397" s="52" t="s">
        <v>173</v>
      </c>
      <c r="J397" s="25">
        <v>2003</v>
      </c>
      <c r="K397" s="52">
        <v>3605.1</v>
      </c>
      <c r="L397" s="38">
        <f t="shared" ca="1" si="20"/>
        <v>98075.210000066785</v>
      </c>
      <c r="M397" s="38">
        <f t="shared" ca="1" si="21"/>
        <v>99435.128000032855</v>
      </c>
      <c r="N397" s="39">
        <f t="shared" ca="1" si="22"/>
        <v>26.350308920008708</v>
      </c>
      <c r="P397" s="52">
        <v>3554.5</v>
      </c>
      <c r="Q397" s="52">
        <v>73567.870000052193</v>
      </c>
    </row>
    <row r="398" spans="8:17" x14ac:dyDescent="0.3">
      <c r="H398" s="45">
        <v>1</v>
      </c>
      <c r="I398" s="52" t="s">
        <v>164</v>
      </c>
      <c r="J398" s="25">
        <v>2003</v>
      </c>
      <c r="K398" s="52">
        <v>3610.26</v>
      </c>
      <c r="L398" s="38">
        <f t="shared" ca="1" si="20"/>
        <v>100795.04599999893</v>
      </c>
      <c r="M398" s="38">
        <f t="shared" ca="1" si="21"/>
        <v>102360.53299999062</v>
      </c>
      <c r="N398" s="39">
        <f t="shared" ca="1" si="22"/>
        <v>36.747431346996628</v>
      </c>
      <c r="P398" s="52">
        <v>3555</v>
      </c>
      <c r="Q398" s="52">
        <v>73787.250000065498</v>
      </c>
    </row>
    <row r="399" spans="8:17" x14ac:dyDescent="0.3">
      <c r="H399" s="45">
        <v>1</v>
      </c>
      <c r="I399" s="52" t="s">
        <v>174</v>
      </c>
      <c r="J399" s="25">
        <v>2003</v>
      </c>
      <c r="K399" s="52">
        <v>3616.2</v>
      </c>
      <c r="L399" s="38">
        <f t="shared" ca="1" si="20"/>
        <v>103926.01999998232</v>
      </c>
      <c r="M399" s="38">
        <f t="shared" ca="1" si="21"/>
        <v>102458.04649997933</v>
      </c>
      <c r="N399" s="39">
        <f t="shared" ca="1" si="22"/>
        <v>42.110257111491507</v>
      </c>
      <c r="P399" s="52">
        <v>3555.5</v>
      </c>
      <c r="Q399" s="52">
        <v>74006.619999971197</v>
      </c>
    </row>
    <row r="400" spans="8:17" x14ac:dyDescent="0.3">
      <c r="H400" s="45">
        <v>1</v>
      </c>
      <c r="I400" s="52" t="s">
        <v>175</v>
      </c>
      <c r="J400" s="25">
        <v>2003</v>
      </c>
      <c r="K400" s="52">
        <v>3610.63</v>
      </c>
      <c r="L400" s="38">
        <f t="shared" ca="1" si="20"/>
        <v>100990.07299997634</v>
      </c>
      <c r="M400" s="38">
        <f t="shared" ca="1" si="21"/>
        <v>99298.081999977003</v>
      </c>
      <c r="N400" s="39">
        <f t="shared" ca="1" si="22"/>
        <v>46.272906211989287</v>
      </c>
      <c r="P400" s="52">
        <v>3556</v>
      </c>
      <c r="Q400" s="52">
        <v>74225.999999984502</v>
      </c>
    </row>
    <row r="401" spans="8:17" x14ac:dyDescent="0.3">
      <c r="H401" s="45">
        <v>1</v>
      </c>
      <c r="I401" s="52" t="s">
        <v>176</v>
      </c>
      <c r="J401" s="25">
        <v>2003</v>
      </c>
      <c r="K401" s="52">
        <v>3604.21</v>
      </c>
      <c r="L401" s="38">
        <f t="shared" ca="1" si="20"/>
        <v>97606.090999977663</v>
      </c>
      <c r="M401" s="38">
        <f t="shared" ca="1" si="21"/>
        <v>97479.58699994057</v>
      </c>
      <c r="N401" s="39">
        <f t="shared" ca="1" si="22"/>
        <v>46.59524258597159</v>
      </c>
      <c r="P401" s="52">
        <v>3556.5</v>
      </c>
      <c r="Q401" s="52">
        <v>74445.369999890099</v>
      </c>
    </row>
    <row r="402" spans="8:17" x14ac:dyDescent="0.3">
      <c r="H402" s="45">
        <v>1</v>
      </c>
      <c r="I402" s="52" t="s">
        <v>177</v>
      </c>
      <c r="J402" s="25">
        <v>2003</v>
      </c>
      <c r="K402" s="52">
        <v>3603.73</v>
      </c>
      <c r="L402" s="38">
        <f t="shared" ca="1" si="20"/>
        <v>97353.082999903476</v>
      </c>
      <c r="M402" s="38">
        <f t="shared" ca="1" si="21"/>
        <v>96878.692999958294</v>
      </c>
      <c r="N402" s="39">
        <f t="shared" ca="1" si="22"/>
        <v>40.204657594982685</v>
      </c>
      <c r="P402" s="52">
        <v>3557</v>
      </c>
      <c r="Q402" s="52">
        <v>74664.749999903404</v>
      </c>
    </row>
    <row r="403" spans="8:17" x14ac:dyDescent="0.3">
      <c r="H403" s="45">
        <v>1</v>
      </c>
      <c r="I403" s="52" t="s">
        <v>178</v>
      </c>
      <c r="J403" s="25">
        <v>2003</v>
      </c>
      <c r="K403" s="52">
        <v>3601.93</v>
      </c>
      <c r="L403" s="38">
        <f t="shared" ca="1" si="20"/>
        <v>96404.303000013111</v>
      </c>
      <c r="M403" s="38">
        <f t="shared" ca="1" si="21"/>
        <v>96022.15550005238</v>
      </c>
      <c r="N403" s="39">
        <f t="shared" ca="1" si="22"/>
        <v>36.008308312519645</v>
      </c>
      <c r="P403" s="52">
        <v>3557.5</v>
      </c>
      <c r="Q403" s="52">
        <v>74884.120000056195</v>
      </c>
    </row>
    <row r="404" spans="8:17" x14ac:dyDescent="0.3">
      <c r="H404" s="45">
        <v>1</v>
      </c>
      <c r="I404" s="52" t="s">
        <v>179</v>
      </c>
      <c r="J404" s="25">
        <v>2003</v>
      </c>
      <c r="K404" s="52">
        <v>3600.48</v>
      </c>
      <c r="L404" s="38">
        <f t="shared" ca="1" si="20"/>
        <v>95640.00800009165</v>
      </c>
      <c r="M404" s="38">
        <f t="shared" ca="1" si="21"/>
        <v>94837.964000058942</v>
      </c>
      <c r="N404" s="39">
        <f t="shared" ca="1" si="22"/>
        <v>29.589444768018392</v>
      </c>
      <c r="P404" s="52">
        <v>3558</v>
      </c>
      <c r="Q404" s="52">
        <v>75103.5000000695</v>
      </c>
    </row>
    <row r="405" spans="8:17" x14ac:dyDescent="0.3">
      <c r="H405" s="45">
        <v>1</v>
      </c>
      <c r="I405" s="52" t="s">
        <v>180</v>
      </c>
      <c r="J405" s="25">
        <v>2003</v>
      </c>
      <c r="K405" s="52">
        <v>3597.22</v>
      </c>
      <c r="L405" s="38">
        <f t="shared" ca="1" si="20"/>
        <v>94035.920000026235</v>
      </c>
      <c r="M405" s="38">
        <f t="shared" ca="1" si="21"/>
        <v>92718.86000002292</v>
      </c>
      <c r="N405" s="39">
        <f t="shared" ca="1" si="22"/>
        <v>24.199622460005983</v>
      </c>
      <c r="P405" s="52">
        <v>3558.5</v>
      </c>
      <c r="Q405" s="52">
        <v>75322.869999975097</v>
      </c>
    </row>
    <row r="406" spans="8:17" x14ac:dyDescent="0.3">
      <c r="H406" s="45">
        <v>1</v>
      </c>
      <c r="I406" s="52" t="s">
        <v>170</v>
      </c>
      <c r="J406" s="25">
        <v>2004</v>
      </c>
      <c r="K406" s="52">
        <v>3591.8</v>
      </c>
      <c r="L406" s="38">
        <f t="shared" ca="1" si="20"/>
        <v>91401.800000019604</v>
      </c>
      <c r="M406" s="38">
        <f t="shared" ca="1" si="21"/>
        <v>90196.520000027143</v>
      </c>
      <c r="N406" s="39">
        <f t="shared" ca="1" si="22"/>
        <v>17.858910960005375</v>
      </c>
      <c r="P406" s="52">
        <v>3559</v>
      </c>
      <c r="Q406" s="52">
        <v>75542.249999988402</v>
      </c>
    </row>
    <row r="407" spans="8:17" x14ac:dyDescent="0.3">
      <c r="H407" s="45">
        <v>1</v>
      </c>
      <c r="I407" s="52" t="s">
        <v>171</v>
      </c>
      <c r="J407" s="25">
        <v>2004</v>
      </c>
      <c r="K407" s="52">
        <v>3586.84</v>
      </c>
      <c r="L407" s="38">
        <f t="shared" ca="1" si="20"/>
        <v>88991.240000034682</v>
      </c>
      <c r="M407" s="38">
        <f t="shared" ca="1" si="21"/>
        <v>88004.660000047414</v>
      </c>
      <c r="N407" s="39">
        <f t="shared" ca="1" si="22"/>
        <v>16.368866760008821</v>
      </c>
      <c r="P407" s="52">
        <v>3559.5</v>
      </c>
      <c r="Q407" s="52">
        <v>75761.619999894101</v>
      </c>
    </row>
    <row r="408" spans="8:17" x14ac:dyDescent="0.3">
      <c r="H408" s="45">
        <v>1</v>
      </c>
      <c r="I408" s="52" t="s">
        <v>172</v>
      </c>
      <c r="J408" s="25">
        <v>2004</v>
      </c>
      <c r="K408" s="52">
        <v>3582.78</v>
      </c>
      <c r="L408" s="38">
        <f t="shared" ca="1" si="20"/>
        <v>87018.080000060145</v>
      </c>
      <c r="M408" s="38">
        <f t="shared" ca="1" si="21"/>
        <v>87054.530000073253</v>
      </c>
      <c r="N408" s="39">
        <f t="shared" ca="1" si="22"/>
        <v>20.28370549001707</v>
      </c>
      <c r="P408" s="52">
        <v>3560</v>
      </c>
      <c r="Q408" s="52">
        <v>75980.999999907406</v>
      </c>
    </row>
    <row r="409" spans="8:17" x14ac:dyDescent="0.3">
      <c r="H409" s="45">
        <v>1</v>
      </c>
      <c r="I409" s="52" t="s">
        <v>173</v>
      </c>
      <c r="J409" s="25">
        <v>2004</v>
      </c>
      <c r="K409" s="52">
        <v>3582.93</v>
      </c>
      <c r="L409" s="38">
        <f t="shared" ca="1" si="20"/>
        <v>87090.980000086362</v>
      </c>
      <c r="M409" s="38">
        <f t="shared" ca="1" si="21"/>
        <v>88121.300000047544</v>
      </c>
      <c r="N409" s="39">
        <f t="shared" ca="1" si="22"/>
        <v>23.352144500012599</v>
      </c>
      <c r="P409" s="52">
        <v>3560.5</v>
      </c>
      <c r="Q409" s="52">
        <v>76223.149999985399</v>
      </c>
    </row>
    <row r="410" spans="8:17" x14ac:dyDescent="0.3">
      <c r="H410" s="45">
        <v>1</v>
      </c>
      <c r="I410" s="52" t="s">
        <v>164</v>
      </c>
      <c r="J410" s="25">
        <v>2004</v>
      </c>
      <c r="K410" s="52">
        <v>3587.17</v>
      </c>
      <c r="L410" s="38">
        <f t="shared" ca="1" si="20"/>
        <v>89151.620000008726</v>
      </c>
      <c r="M410" s="38">
        <f t="shared" ca="1" si="21"/>
        <v>88906.189999961527</v>
      </c>
      <c r="N410" s="39">
        <f t="shared" ca="1" si="22"/>
        <v>31.917322209986189</v>
      </c>
      <c r="P410" s="52">
        <v>3561</v>
      </c>
      <c r="Q410" s="52">
        <v>76465.300000063493</v>
      </c>
    </row>
    <row r="411" spans="8:17" x14ac:dyDescent="0.3">
      <c r="H411" s="45">
        <v>1</v>
      </c>
      <c r="I411" s="52" t="s">
        <v>174</v>
      </c>
      <c r="J411" s="25">
        <v>2004</v>
      </c>
      <c r="K411" s="52">
        <v>3586.16</v>
      </c>
      <c r="L411" s="38">
        <f t="shared" ca="1" si="20"/>
        <v>88660.759999914328</v>
      </c>
      <c r="M411" s="38">
        <f t="shared" ca="1" si="21"/>
        <v>87091.23499996576</v>
      </c>
      <c r="N411" s="39">
        <f t="shared" ca="1" si="22"/>
        <v>35.794497584985926</v>
      </c>
      <c r="P411" s="52">
        <v>3561.5</v>
      </c>
      <c r="Q411" s="52">
        <v>76707.449999894394</v>
      </c>
    </row>
    <row r="412" spans="8:17" x14ac:dyDescent="0.3">
      <c r="H412" s="45">
        <v>1</v>
      </c>
      <c r="I412" s="52" t="s">
        <v>175</v>
      </c>
      <c r="J412" s="25">
        <v>2004</v>
      </c>
      <c r="K412" s="52">
        <v>3579.7</v>
      </c>
      <c r="L412" s="38">
        <f t="shared" ca="1" si="20"/>
        <v>85521.710000017192</v>
      </c>
      <c r="M412" s="38">
        <f t="shared" ca="1" si="21"/>
        <v>83681.370000017108</v>
      </c>
      <c r="N412" s="39">
        <f t="shared" ca="1" si="22"/>
        <v>38.995518420007976</v>
      </c>
      <c r="P412" s="52">
        <v>3562</v>
      </c>
      <c r="Q412" s="52">
        <v>76949.599999972503</v>
      </c>
    </row>
    <row r="413" spans="8:17" x14ac:dyDescent="0.3">
      <c r="H413" s="45">
        <v>1</v>
      </c>
      <c r="I413" s="52" t="s">
        <v>176</v>
      </c>
      <c r="J413" s="25">
        <v>2004</v>
      </c>
      <c r="K413" s="52">
        <v>3572.1</v>
      </c>
      <c r="L413" s="38">
        <f t="shared" ca="1" si="20"/>
        <v>81841.030000017025</v>
      </c>
      <c r="M413" s="38">
        <f t="shared" ca="1" si="21"/>
        <v>81518.970499994699</v>
      </c>
      <c r="N413" s="39">
        <f t="shared" ca="1" si="22"/>
        <v>38.966067898997466</v>
      </c>
      <c r="P413" s="52">
        <v>3562.5</v>
      </c>
      <c r="Q413" s="52">
        <v>77191.750000050495</v>
      </c>
    </row>
    <row r="414" spans="8:17" x14ac:dyDescent="0.3">
      <c r="H414" s="45">
        <v>1</v>
      </c>
      <c r="I414" s="52" t="s">
        <v>177</v>
      </c>
      <c r="J414" s="25">
        <v>2004</v>
      </c>
      <c r="K414" s="52">
        <v>3570.77</v>
      </c>
      <c r="L414" s="38">
        <f t="shared" ca="1" si="20"/>
        <v>81196.910999972373</v>
      </c>
      <c r="M414" s="38">
        <f t="shared" ca="1" si="21"/>
        <v>81131.530500018038</v>
      </c>
      <c r="N414" s="39">
        <f t="shared" ca="1" si="22"/>
        <v>33.669585157507484</v>
      </c>
      <c r="P414" s="52">
        <v>3563</v>
      </c>
      <c r="Q414" s="52">
        <v>77433.899999881396</v>
      </c>
    </row>
    <row r="415" spans="8:17" x14ac:dyDescent="0.3">
      <c r="H415" s="45">
        <v>1</v>
      </c>
      <c r="I415" s="52" t="s">
        <v>178</v>
      </c>
      <c r="J415" s="25">
        <v>2004</v>
      </c>
      <c r="K415" s="52">
        <v>3570.5</v>
      </c>
      <c r="L415" s="38">
        <f t="shared" ca="1" si="20"/>
        <v>81066.150000063702</v>
      </c>
      <c r="M415" s="38">
        <f t="shared" ca="1" si="21"/>
        <v>80286.427000059513</v>
      </c>
      <c r="N415" s="39">
        <f t="shared" ca="1" si="22"/>
        <v>30.107410125022316</v>
      </c>
      <c r="P415" s="52">
        <v>3563.5</v>
      </c>
      <c r="Q415" s="52">
        <v>77676.049999959505</v>
      </c>
    </row>
    <row r="416" spans="8:17" x14ac:dyDescent="0.3">
      <c r="H416" s="45">
        <v>1</v>
      </c>
      <c r="I416" s="52" t="s">
        <v>179</v>
      </c>
      <c r="J416" s="25">
        <v>2004</v>
      </c>
      <c r="K416" s="52">
        <v>3567.28</v>
      </c>
      <c r="L416" s="38">
        <f t="shared" ca="1" si="20"/>
        <v>79506.704000055324</v>
      </c>
      <c r="M416" s="38">
        <f t="shared" ca="1" si="21"/>
        <v>78814.15500007919</v>
      </c>
      <c r="N416" s="39">
        <f t="shared" ca="1" si="22"/>
        <v>24.590016360024705</v>
      </c>
      <c r="P416" s="52">
        <v>3564</v>
      </c>
      <c r="Q416" s="52">
        <v>77918.200000037497</v>
      </c>
    </row>
    <row r="417" spans="8:17" x14ac:dyDescent="0.3">
      <c r="H417" s="45">
        <v>1</v>
      </c>
      <c r="I417" s="52" t="s">
        <v>180</v>
      </c>
      <c r="J417" s="25">
        <v>2004</v>
      </c>
      <c r="K417" s="52">
        <v>3564.42</v>
      </c>
      <c r="L417" s="38">
        <f t="shared" ca="1" si="20"/>
        <v>78121.606000103056</v>
      </c>
      <c r="M417" s="38">
        <f t="shared" ca="1" si="21"/>
        <v>77552.553500043228</v>
      </c>
      <c r="N417" s="39">
        <f t="shared" ca="1" si="22"/>
        <v>20.241216463511282</v>
      </c>
      <c r="P417" s="52">
        <v>3564.5</v>
      </c>
      <c r="Q417" s="52">
        <v>78160.350000115606</v>
      </c>
    </row>
    <row r="418" spans="8:17" x14ac:dyDescent="0.3">
      <c r="H418" s="45">
        <v>1</v>
      </c>
      <c r="I418" s="52" t="s">
        <v>170</v>
      </c>
      <c r="J418" s="25">
        <v>2005</v>
      </c>
      <c r="K418" s="52">
        <v>3562.07</v>
      </c>
      <c r="L418" s="38">
        <f t="shared" ca="1" si="20"/>
        <v>76983.5009999834</v>
      </c>
      <c r="M418" s="38">
        <f t="shared" ca="1" si="21"/>
        <v>76313.330599964247</v>
      </c>
      <c r="N418" s="39">
        <f t="shared" ca="1" si="22"/>
        <v>15.110039458792922</v>
      </c>
      <c r="P418" s="52">
        <v>3565</v>
      </c>
      <c r="Q418" s="52">
        <v>78402.499999946507</v>
      </c>
    </row>
    <row r="419" spans="8:17" x14ac:dyDescent="0.3">
      <c r="H419" s="45">
        <v>1</v>
      </c>
      <c r="I419" s="52" t="s">
        <v>171</v>
      </c>
      <c r="J419" s="25">
        <v>2005</v>
      </c>
      <c r="K419" s="52">
        <v>3559.23</v>
      </c>
      <c r="L419" s="38">
        <f t="shared" ca="1" si="20"/>
        <v>75643.160199945094</v>
      </c>
      <c r="M419" s="38">
        <f t="shared" ca="1" si="21"/>
        <v>74912.642099963501</v>
      </c>
      <c r="N419" s="39">
        <f t="shared" ca="1" si="22"/>
        <v>13.933751430593212</v>
      </c>
      <c r="P419" s="52">
        <v>3565.5</v>
      </c>
      <c r="Q419" s="52">
        <v>78644.650000024601</v>
      </c>
    </row>
    <row r="420" spans="8:17" x14ac:dyDescent="0.3">
      <c r="H420" s="45">
        <v>1</v>
      </c>
      <c r="I420" s="52" t="s">
        <v>172</v>
      </c>
      <c r="J420" s="25">
        <v>2005</v>
      </c>
      <c r="K420" s="52">
        <v>3555.9</v>
      </c>
      <c r="L420" s="38">
        <f t="shared" ca="1" si="20"/>
        <v>74182.123999981908</v>
      </c>
      <c r="M420" s="38">
        <f t="shared" ca="1" si="21"/>
        <v>75762.003499963786</v>
      </c>
      <c r="N420" s="39">
        <f t="shared" ca="1" si="22"/>
        <v>17.652546815491561</v>
      </c>
      <c r="P420" s="52">
        <v>3566</v>
      </c>
      <c r="Q420" s="52">
        <v>78886.800000102594</v>
      </c>
    </row>
    <row r="421" spans="8:17" x14ac:dyDescent="0.3">
      <c r="H421" s="45">
        <v>1</v>
      </c>
      <c r="I421" s="52" t="s">
        <v>173</v>
      </c>
      <c r="J421" s="25">
        <v>2005</v>
      </c>
      <c r="K421" s="52">
        <v>3562.81</v>
      </c>
      <c r="L421" s="38">
        <f t="shared" ca="1" si="20"/>
        <v>77341.882999945665</v>
      </c>
      <c r="M421" s="38">
        <f t="shared" ca="1" si="21"/>
        <v>83091.231499962858</v>
      </c>
      <c r="N421" s="39">
        <f t="shared" ca="1" si="22"/>
        <v>22.019176347490159</v>
      </c>
      <c r="P421" s="52">
        <v>3566.5</v>
      </c>
      <c r="Q421" s="52">
        <v>79128.949999933597</v>
      </c>
    </row>
    <row r="422" spans="8:17" x14ac:dyDescent="0.3">
      <c r="H422" s="45">
        <v>1</v>
      </c>
      <c r="I422" s="52" t="s">
        <v>164</v>
      </c>
      <c r="J422" s="25">
        <v>2005</v>
      </c>
      <c r="K422" s="52">
        <v>3586.53</v>
      </c>
      <c r="L422" s="38">
        <f t="shared" ca="1" si="20"/>
        <v>88840.579999980051</v>
      </c>
      <c r="M422" s="38">
        <f t="shared" ca="1" si="21"/>
        <v>93768.883999987505</v>
      </c>
      <c r="N422" s="39">
        <f t="shared" ca="1" si="22"/>
        <v>33.663029355995512</v>
      </c>
      <c r="P422" s="52">
        <v>3567</v>
      </c>
      <c r="Q422" s="52">
        <v>79371.100000011604</v>
      </c>
    </row>
    <row r="423" spans="8:17" x14ac:dyDescent="0.3">
      <c r="H423" s="45">
        <v>1</v>
      </c>
      <c r="I423" s="52" t="s">
        <v>174</v>
      </c>
      <c r="J423" s="25">
        <v>2005</v>
      </c>
      <c r="K423" s="52">
        <v>3606.28</v>
      </c>
      <c r="L423" s="38">
        <f t="shared" ca="1" si="20"/>
        <v>98697.18799999496</v>
      </c>
      <c r="M423" s="38">
        <f t="shared" ca="1" si="21"/>
        <v>98852.682499976829</v>
      </c>
      <c r="N423" s="39">
        <f t="shared" ca="1" si="22"/>
        <v>40.628452507490472</v>
      </c>
      <c r="P423" s="52">
        <v>3567.5</v>
      </c>
      <c r="Q423" s="52">
        <v>79613.250000089596</v>
      </c>
    </row>
    <row r="424" spans="8:17" x14ac:dyDescent="0.3">
      <c r="H424" s="45">
        <v>1</v>
      </c>
      <c r="I424" s="52" t="s">
        <v>175</v>
      </c>
      <c r="J424" s="25">
        <v>2005</v>
      </c>
      <c r="K424" s="52">
        <v>3606.87</v>
      </c>
      <c r="L424" s="38">
        <f t="shared" ca="1" si="20"/>
        <v>99008.176999958698</v>
      </c>
      <c r="M424" s="38">
        <f t="shared" ca="1" si="21"/>
        <v>97943.434999958496</v>
      </c>
      <c r="N424" s="39">
        <f t="shared" ca="1" si="22"/>
        <v>45.641640709980663</v>
      </c>
      <c r="P424" s="52">
        <v>3568</v>
      </c>
      <c r="Q424" s="52">
        <v>79855.399999920599</v>
      </c>
    </row>
    <row r="425" spans="8:17" x14ac:dyDescent="0.3">
      <c r="H425" s="45">
        <v>1</v>
      </c>
      <c r="I425" s="52" t="s">
        <v>176</v>
      </c>
      <c r="J425" s="25">
        <v>2005</v>
      </c>
      <c r="K425" s="52">
        <v>3602.83</v>
      </c>
      <c r="L425" s="38">
        <f t="shared" ca="1" si="20"/>
        <v>96878.692999958294</v>
      </c>
      <c r="M425" s="38">
        <f t="shared" ca="1" si="21"/>
        <v>96652.039999984438</v>
      </c>
      <c r="N425" s="39">
        <f t="shared" ca="1" si="22"/>
        <v>46.199675119992555</v>
      </c>
      <c r="P425" s="52">
        <v>3568.5</v>
      </c>
      <c r="Q425" s="52">
        <v>80097.549999998606</v>
      </c>
    </row>
    <row r="426" spans="8:17" x14ac:dyDescent="0.3">
      <c r="H426" s="45">
        <v>1</v>
      </c>
      <c r="I426" s="52" t="s">
        <v>177</v>
      </c>
      <c r="J426" s="25">
        <v>2005</v>
      </c>
      <c r="K426" s="52">
        <v>3601.97</v>
      </c>
      <c r="L426" s="38">
        <f t="shared" ca="1" si="20"/>
        <v>96425.387000010582</v>
      </c>
      <c r="M426" s="38">
        <f t="shared" ca="1" si="21"/>
        <v>96636.226999986335</v>
      </c>
      <c r="N426" s="39">
        <f t="shared" ca="1" si="22"/>
        <v>40.104034204994328</v>
      </c>
      <c r="P426" s="52">
        <v>3569</v>
      </c>
      <c r="Q426" s="52">
        <v>80339.7000000767</v>
      </c>
    </row>
    <row r="427" spans="8:17" x14ac:dyDescent="0.3">
      <c r="H427" s="45">
        <v>1</v>
      </c>
      <c r="I427" s="52" t="s">
        <v>178</v>
      </c>
      <c r="J427" s="25">
        <v>2005</v>
      </c>
      <c r="K427" s="52">
        <v>3602.77</v>
      </c>
      <c r="L427" s="38">
        <f t="shared" ca="1" si="20"/>
        <v>96847.066999962088</v>
      </c>
      <c r="M427" s="38">
        <f t="shared" ca="1" si="21"/>
        <v>96739.011499974644</v>
      </c>
      <c r="N427" s="39">
        <f t="shared" ca="1" si="22"/>
        <v>36.277129312490494</v>
      </c>
      <c r="P427" s="52">
        <v>3569.5</v>
      </c>
      <c r="Q427" s="52">
        <v>80581.849999907601</v>
      </c>
    </row>
    <row r="428" spans="8:17" x14ac:dyDescent="0.3">
      <c r="H428" s="45">
        <v>1</v>
      </c>
      <c r="I428" s="52" t="s">
        <v>179</v>
      </c>
      <c r="J428" s="25">
        <v>2005</v>
      </c>
      <c r="K428" s="52">
        <v>3602.36</v>
      </c>
      <c r="L428" s="38">
        <f t="shared" ca="1" si="20"/>
        <v>96630.9559999872</v>
      </c>
      <c r="M428" s="38">
        <f t="shared" ca="1" si="21"/>
        <v>95564.288000021363</v>
      </c>
      <c r="N428" s="39">
        <f t="shared" ca="1" si="22"/>
        <v>29.816057856006665</v>
      </c>
      <c r="P428" s="52">
        <v>3570</v>
      </c>
      <c r="Q428" s="52">
        <v>80823.999999985695</v>
      </c>
    </row>
    <row r="429" spans="8:17" x14ac:dyDescent="0.3">
      <c r="H429" s="45">
        <v>1</v>
      </c>
      <c r="I429" s="52" t="s">
        <v>180</v>
      </c>
      <c r="J429" s="25">
        <v>2005</v>
      </c>
      <c r="K429" s="52">
        <v>3598.17</v>
      </c>
      <c r="L429" s="38">
        <f t="shared" ca="1" si="20"/>
        <v>94497.620000055525</v>
      </c>
      <c r="M429" s="38">
        <f t="shared" ca="1" si="21"/>
        <v>93535.34000002523</v>
      </c>
      <c r="N429" s="39">
        <f t="shared" ca="1" si="22"/>
        <v>24.412723740006587</v>
      </c>
      <c r="P429" s="52">
        <v>3570.5</v>
      </c>
      <c r="Q429" s="52">
        <v>81066.150000063702</v>
      </c>
    </row>
    <row r="430" spans="8:17" x14ac:dyDescent="0.3">
      <c r="H430" s="45">
        <v>1</v>
      </c>
      <c r="I430" s="52" t="s">
        <v>170</v>
      </c>
      <c r="J430" s="25">
        <v>2006</v>
      </c>
      <c r="K430" s="52">
        <v>3594.21</v>
      </c>
      <c r="L430" s="38">
        <f t="shared" ca="1" si="20"/>
        <v>92573.059999994934</v>
      </c>
      <c r="M430" s="38">
        <f t="shared" ca="1" si="21"/>
        <v>91477.130000019795</v>
      </c>
      <c r="N430" s="39">
        <f t="shared" ca="1" si="22"/>
        <v>18.112471740003919</v>
      </c>
      <c r="P430" s="52">
        <v>3571</v>
      </c>
      <c r="Q430" s="52">
        <v>81308.299999894603</v>
      </c>
    </row>
    <row r="431" spans="8:17" x14ac:dyDescent="0.3">
      <c r="H431" s="45">
        <v>1</v>
      </c>
      <c r="I431" s="52" t="s">
        <v>171</v>
      </c>
      <c r="J431" s="25">
        <v>2006</v>
      </c>
      <c r="K431" s="52">
        <v>3589.7</v>
      </c>
      <c r="L431" s="38">
        <f t="shared" ca="1" si="20"/>
        <v>90381.200000044657</v>
      </c>
      <c r="M431" s="38">
        <f t="shared" ca="1" si="21"/>
        <v>90140.630000028992</v>
      </c>
      <c r="N431" s="39">
        <f t="shared" ca="1" si="22"/>
        <v>16.766157180005393</v>
      </c>
      <c r="P431" s="52">
        <v>3571.5</v>
      </c>
      <c r="Q431" s="52">
        <v>81550.449999972698</v>
      </c>
    </row>
    <row r="432" spans="8:17" x14ac:dyDescent="0.3">
      <c r="H432" s="45">
        <v>1</v>
      </c>
      <c r="I432" s="52" t="s">
        <v>172</v>
      </c>
      <c r="J432" s="25">
        <v>2006</v>
      </c>
      <c r="K432" s="52">
        <v>3588.71</v>
      </c>
      <c r="L432" s="38">
        <f t="shared" ca="1" si="20"/>
        <v>89900.060000013327</v>
      </c>
      <c r="M432" s="38">
        <f t="shared" ca="1" si="21"/>
        <v>90940.099999950733</v>
      </c>
      <c r="N432" s="39">
        <f t="shared" ca="1" si="22"/>
        <v>21.189043299988523</v>
      </c>
      <c r="P432" s="52">
        <v>3572</v>
      </c>
      <c r="Q432" s="52">
        <v>81792.600000050705</v>
      </c>
    </row>
    <row r="433" spans="8:17" x14ac:dyDescent="0.3">
      <c r="H433" s="45">
        <v>1</v>
      </c>
      <c r="I433" s="52" t="s">
        <v>173</v>
      </c>
      <c r="J433" s="25">
        <v>2006</v>
      </c>
      <c r="K433" s="52">
        <v>3592.99</v>
      </c>
      <c r="L433" s="38">
        <f t="shared" ca="1" si="20"/>
        <v>91980.139999888139</v>
      </c>
      <c r="M433" s="38">
        <f t="shared" ca="1" si="21"/>
        <v>95067.207499972894</v>
      </c>
      <c r="N433" s="39">
        <f t="shared" ca="1" si="22"/>
        <v>25.192809987492819</v>
      </c>
      <c r="P433" s="52">
        <v>3572.5</v>
      </c>
      <c r="Q433" s="52">
        <v>82034.749999881693</v>
      </c>
    </row>
    <row r="434" spans="8:17" x14ac:dyDescent="0.3">
      <c r="H434" s="45">
        <v>1</v>
      </c>
      <c r="I434" s="52" t="s">
        <v>164</v>
      </c>
      <c r="J434" s="25">
        <v>2006</v>
      </c>
      <c r="K434" s="52">
        <v>3605.25</v>
      </c>
      <c r="L434" s="38">
        <f t="shared" ca="1" si="20"/>
        <v>98154.275000057649</v>
      </c>
      <c r="M434" s="38">
        <f t="shared" ca="1" si="21"/>
        <v>99498.3800000255</v>
      </c>
      <c r="N434" s="39">
        <f t="shared" ca="1" si="22"/>
        <v>35.719918420009158</v>
      </c>
      <c r="P434" s="52">
        <v>3573</v>
      </c>
      <c r="Q434" s="52">
        <v>82276.8999999597</v>
      </c>
    </row>
    <row r="435" spans="8:17" x14ac:dyDescent="0.3">
      <c r="H435" s="45">
        <v>1</v>
      </c>
      <c r="I435" s="52" t="s">
        <v>174</v>
      </c>
      <c r="J435" s="25">
        <v>2006</v>
      </c>
      <c r="K435" s="52">
        <v>3610.35</v>
      </c>
      <c r="L435" s="38">
        <f t="shared" ca="1" si="20"/>
        <v>100842.48499999335</v>
      </c>
      <c r="M435" s="38">
        <f t="shared" ca="1" si="21"/>
        <v>99920.059999976656</v>
      </c>
      <c r="N435" s="39">
        <f t="shared" ca="1" si="22"/>
        <v>41.067144659990404</v>
      </c>
      <c r="P435" s="52">
        <v>3573.5</v>
      </c>
      <c r="Q435" s="52">
        <v>82519.050000037794</v>
      </c>
    </row>
    <row r="436" spans="8:17" x14ac:dyDescent="0.3">
      <c r="H436" s="45">
        <v>1</v>
      </c>
      <c r="I436" s="52" t="s">
        <v>175</v>
      </c>
      <c r="J436" s="25">
        <v>2006</v>
      </c>
      <c r="K436" s="52">
        <v>3606.85</v>
      </c>
      <c r="L436" s="38">
        <f t="shared" ca="1" si="20"/>
        <v>98997.634999959962</v>
      </c>
      <c r="M436" s="38">
        <f t="shared" ca="1" si="21"/>
        <v>97924.986499960767</v>
      </c>
      <c r="N436" s="39">
        <f t="shared" ca="1" si="22"/>
        <v>45.633043708981724</v>
      </c>
      <c r="P436" s="52">
        <v>3574</v>
      </c>
      <c r="Q436" s="52">
        <v>82761.200000115801</v>
      </c>
    </row>
    <row r="437" spans="8:17" x14ac:dyDescent="0.3">
      <c r="H437" s="45">
        <v>1</v>
      </c>
      <c r="I437" s="52" t="s">
        <v>176</v>
      </c>
      <c r="J437" s="25">
        <v>2006</v>
      </c>
      <c r="K437" s="52">
        <v>3602.78</v>
      </c>
      <c r="L437" s="38">
        <f t="shared" ca="1" si="20"/>
        <v>96852.337999961572</v>
      </c>
      <c r="M437" s="38">
        <f t="shared" ca="1" si="21"/>
        <v>96578.245999993174</v>
      </c>
      <c r="N437" s="39">
        <f t="shared" ca="1" si="22"/>
        <v>46.164401587996736</v>
      </c>
      <c r="P437" s="52">
        <v>3574.5</v>
      </c>
      <c r="Q437" s="52">
        <v>83003.349999946702</v>
      </c>
    </row>
    <row r="438" spans="8:17" x14ac:dyDescent="0.3">
      <c r="H438" s="45">
        <v>1</v>
      </c>
      <c r="I438" s="52" t="s">
        <v>177</v>
      </c>
      <c r="J438" s="25">
        <v>2006</v>
      </c>
      <c r="K438" s="52">
        <v>3601.74</v>
      </c>
      <c r="L438" s="38">
        <f t="shared" ca="1" si="20"/>
        <v>96304.154000024777</v>
      </c>
      <c r="M438" s="38">
        <f t="shared" ca="1" si="21"/>
        <v>97943.434999958612</v>
      </c>
      <c r="N438" s="39">
        <f t="shared" ca="1" si="22"/>
        <v>40.64652552498282</v>
      </c>
      <c r="P438" s="52">
        <v>3575</v>
      </c>
      <c r="Q438" s="52">
        <v>83245.500000024796</v>
      </c>
    </row>
    <row r="439" spans="8:17" x14ac:dyDescent="0.3">
      <c r="H439" s="45">
        <v>1</v>
      </c>
      <c r="I439" s="52" t="s">
        <v>178</v>
      </c>
      <c r="J439" s="25">
        <v>2006</v>
      </c>
      <c r="K439" s="52">
        <v>3607.96</v>
      </c>
      <c r="L439" s="38">
        <f t="shared" ca="1" si="20"/>
        <v>99582.715999892447</v>
      </c>
      <c r="M439" s="38">
        <f t="shared" ca="1" si="21"/>
        <v>99290.175499926205</v>
      </c>
      <c r="N439" s="39">
        <f t="shared" ca="1" si="22"/>
        <v>37.233815812472329</v>
      </c>
      <c r="P439" s="52">
        <v>3575.5</v>
      </c>
      <c r="Q439" s="52">
        <v>83487.650000102803</v>
      </c>
    </row>
    <row r="440" spans="8:17" x14ac:dyDescent="0.3">
      <c r="H440" s="45">
        <v>1</v>
      </c>
      <c r="I440" s="52" t="s">
        <v>179</v>
      </c>
      <c r="J440" s="25">
        <v>2006</v>
      </c>
      <c r="K440" s="52">
        <v>3606.85</v>
      </c>
      <c r="L440" s="38">
        <f t="shared" ca="1" si="20"/>
        <v>98997.634999959962</v>
      </c>
      <c r="M440" s="38">
        <f t="shared" ca="1" si="21"/>
        <v>98085.751999942004</v>
      </c>
      <c r="N440" s="39">
        <f t="shared" ca="1" si="22"/>
        <v>30.602754623981905</v>
      </c>
      <c r="P440" s="52">
        <v>3576</v>
      </c>
      <c r="Q440" s="52">
        <v>83729.799999933806</v>
      </c>
    </row>
    <row r="441" spans="8:17" x14ac:dyDescent="0.3">
      <c r="H441" s="45">
        <v>1</v>
      </c>
      <c r="I441" s="52" t="s">
        <v>180</v>
      </c>
      <c r="J441" s="25">
        <v>2006</v>
      </c>
      <c r="K441" s="52">
        <v>3603.39</v>
      </c>
      <c r="L441" s="38">
        <f t="shared" ca="1" si="20"/>
        <v>97173.868999924045</v>
      </c>
      <c r="M441" s="38">
        <f t="shared" ca="1" si="21"/>
        <v>96161.364499981981</v>
      </c>
      <c r="N441" s="39">
        <f t="shared" ca="1" si="22"/>
        <v>25.098116134495296</v>
      </c>
      <c r="P441" s="52">
        <v>3576.5</v>
      </c>
      <c r="Q441" s="52">
        <v>83971.950000011799</v>
      </c>
    </row>
    <row r="442" spans="8:17" x14ac:dyDescent="0.3">
      <c r="H442" s="45">
        <v>1</v>
      </c>
      <c r="I442" s="52" t="s">
        <v>170</v>
      </c>
      <c r="J442" s="25">
        <v>2007</v>
      </c>
      <c r="K442" s="52">
        <v>3599.51</v>
      </c>
      <c r="L442" s="38">
        <f t="shared" ca="1" si="20"/>
        <v>95148.860000039916</v>
      </c>
      <c r="M442" s="38">
        <f t="shared" ca="1" si="21"/>
        <v>94760.060000024852</v>
      </c>
      <c r="N442" s="39">
        <f t="shared" ca="1" si="22"/>
        <v>18.762491880004919</v>
      </c>
      <c r="P442" s="52">
        <v>3577</v>
      </c>
      <c r="Q442" s="52">
        <v>84214.100000089893</v>
      </c>
    </row>
    <row r="443" spans="8:17" x14ac:dyDescent="0.3">
      <c r="H443" s="45">
        <v>1</v>
      </c>
      <c r="I443" s="52" t="s">
        <v>171</v>
      </c>
      <c r="J443" s="25">
        <v>2007</v>
      </c>
      <c r="K443" s="52">
        <v>3597.91</v>
      </c>
      <c r="L443" s="38">
        <f t="shared" ca="1" si="20"/>
        <v>94371.260000009788</v>
      </c>
      <c r="M443" s="38">
        <f t="shared" ca="1" si="21"/>
        <v>94589.960000012419</v>
      </c>
      <c r="N443" s="39">
        <f t="shared" ca="1" si="22"/>
        <v>17.593732560002312</v>
      </c>
      <c r="P443" s="52">
        <v>3577.5</v>
      </c>
      <c r="Q443" s="52">
        <v>84456.249999920794</v>
      </c>
    </row>
    <row r="444" spans="8:17" x14ac:dyDescent="0.3">
      <c r="H444" s="45">
        <v>1</v>
      </c>
      <c r="I444" s="52" t="s">
        <v>172</v>
      </c>
      <c r="J444" s="25">
        <v>2007</v>
      </c>
      <c r="K444" s="52">
        <v>3598.81</v>
      </c>
      <c r="L444" s="38">
        <f t="shared" ca="1" si="20"/>
        <v>94808.66000001505</v>
      </c>
      <c r="M444" s="38">
        <f t="shared" ca="1" si="21"/>
        <v>95190.072500025271</v>
      </c>
      <c r="N444" s="39">
        <f t="shared" ca="1" si="22"/>
        <v>22.179286892505889</v>
      </c>
      <c r="P444" s="52">
        <v>3578</v>
      </c>
      <c r="Q444" s="52">
        <v>84698.399999998903</v>
      </c>
    </row>
    <row r="445" spans="8:17" x14ac:dyDescent="0.3">
      <c r="H445" s="45">
        <v>1</v>
      </c>
      <c r="I445" s="52" t="s">
        <v>173</v>
      </c>
      <c r="J445" s="25">
        <v>2007</v>
      </c>
      <c r="K445" s="52">
        <v>3600.35</v>
      </c>
      <c r="L445" s="38">
        <f t="shared" ca="1" si="20"/>
        <v>95571.485000035493</v>
      </c>
      <c r="M445" s="38">
        <f t="shared" ca="1" si="21"/>
        <v>98011.958000037004</v>
      </c>
      <c r="N445" s="39">
        <f t="shared" ca="1" si="22"/>
        <v>25.973168870009804</v>
      </c>
      <c r="P445" s="52">
        <v>3578.5</v>
      </c>
      <c r="Q445" s="52">
        <v>84940.550000076895</v>
      </c>
    </row>
    <row r="446" spans="8:17" x14ac:dyDescent="0.3">
      <c r="H446" s="45">
        <v>1</v>
      </c>
      <c r="I446" s="52" t="s">
        <v>164</v>
      </c>
      <c r="J446" s="25">
        <v>2007</v>
      </c>
      <c r="K446" s="52">
        <v>3609.61</v>
      </c>
      <c r="L446" s="38">
        <f t="shared" ca="1" si="20"/>
        <v>100452.43100003852</v>
      </c>
      <c r="M446" s="38">
        <f t="shared" ca="1" si="21"/>
        <v>100950.54049998079</v>
      </c>
      <c r="N446" s="39">
        <f t="shared" ca="1" si="22"/>
        <v>36.241244039493104</v>
      </c>
      <c r="P446" s="52">
        <v>3579</v>
      </c>
      <c r="Q446" s="52">
        <v>85182.699999907796</v>
      </c>
    </row>
    <row r="447" spans="8:17" x14ac:dyDescent="0.3">
      <c r="H447" s="45">
        <v>1</v>
      </c>
      <c r="I447" s="52" t="s">
        <v>174</v>
      </c>
      <c r="J447" s="25">
        <v>2007</v>
      </c>
      <c r="K447" s="52">
        <v>3611.5</v>
      </c>
      <c r="L447" s="38">
        <f t="shared" ca="1" si="20"/>
        <v>101448.64999992307</v>
      </c>
      <c r="M447" s="38">
        <f t="shared" ca="1" si="21"/>
        <v>100354.91749992629</v>
      </c>
      <c r="N447" s="39">
        <f t="shared" ca="1" si="22"/>
        <v>41.245871092469699</v>
      </c>
      <c r="P447" s="52">
        <v>3579.5</v>
      </c>
      <c r="Q447" s="52">
        <v>85424.849999985905</v>
      </c>
    </row>
    <row r="448" spans="8:17" x14ac:dyDescent="0.3">
      <c r="H448" s="45">
        <v>1</v>
      </c>
      <c r="I448" s="52" t="s">
        <v>175</v>
      </c>
      <c r="J448" s="25">
        <v>2007</v>
      </c>
      <c r="K448" s="52">
        <v>3607.35</v>
      </c>
      <c r="L448" s="38">
        <f t="shared" ca="1" si="20"/>
        <v>99261.184999929508</v>
      </c>
      <c r="M448" s="38">
        <f t="shared" ca="1" si="21"/>
        <v>98267.60149992106</v>
      </c>
      <c r="N448" s="39">
        <f t="shared" ca="1" si="22"/>
        <v>45.792702298963214</v>
      </c>
      <c r="P448" s="52">
        <v>3580</v>
      </c>
      <c r="Q448" s="52">
        <v>85667.000000063897</v>
      </c>
    </row>
    <row r="449" spans="8:17" x14ac:dyDescent="0.3">
      <c r="H449" s="45">
        <v>1</v>
      </c>
      <c r="I449" s="52" t="s">
        <v>176</v>
      </c>
      <c r="J449" s="25">
        <v>2007</v>
      </c>
      <c r="K449" s="52">
        <v>3603.58</v>
      </c>
      <c r="L449" s="38">
        <f t="shared" ca="1" si="20"/>
        <v>97274.017999912612</v>
      </c>
      <c r="M449" s="38">
        <f t="shared" ca="1" si="21"/>
        <v>96823.347499964759</v>
      </c>
      <c r="N449" s="39">
        <f t="shared" ca="1" si="22"/>
        <v>46.28156010498315</v>
      </c>
      <c r="P449" s="52">
        <v>3580.5</v>
      </c>
      <c r="Q449" s="52">
        <v>85909.999999905005</v>
      </c>
    </row>
    <row r="450" spans="8:17" x14ac:dyDescent="0.3">
      <c r="H450" s="45">
        <v>1</v>
      </c>
      <c r="I450" s="52" t="s">
        <v>177</v>
      </c>
      <c r="J450" s="25">
        <v>2007</v>
      </c>
      <c r="K450" s="52">
        <v>3601.87</v>
      </c>
      <c r="L450" s="38">
        <f t="shared" ca="1" si="20"/>
        <v>96372.677000016905</v>
      </c>
      <c r="M450" s="38">
        <f t="shared" ca="1" si="21"/>
        <v>96043.23950005509</v>
      </c>
      <c r="N450" s="39">
        <f t="shared" ca="1" si="22"/>
        <v>39.85794439252286</v>
      </c>
      <c r="P450" s="52">
        <v>3581</v>
      </c>
      <c r="Q450" s="52">
        <v>86152.999999993204</v>
      </c>
    </row>
    <row r="451" spans="8:17" x14ac:dyDescent="0.3">
      <c r="H451" s="45">
        <v>1</v>
      </c>
      <c r="I451" s="52" t="s">
        <v>178</v>
      </c>
      <c r="J451" s="25">
        <v>2007</v>
      </c>
      <c r="K451" s="52">
        <v>3600.62</v>
      </c>
      <c r="L451" s="38">
        <f t="shared" ca="1" si="20"/>
        <v>95713.802000093274</v>
      </c>
      <c r="M451" s="38">
        <f t="shared" ca="1" si="21"/>
        <v>95217.491000082809</v>
      </c>
      <c r="N451" s="39">
        <f t="shared" ca="1" si="22"/>
        <v>35.706559125031056</v>
      </c>
      <c r="P451" s="52">
        <v>3581.5</v>
      </c>
      <c r="Q451" s="52">
        <v>86396.000000081302</v>
      </c>
    </row>
    <row r="452" spans="8:17" x14ac:dyDescent="0.3">
      <c r="H452" s="45">
        <v>1</v>
      </c>
      <c r="I452" s="52" t="s">
        <v>179</v>
      </c>
      <c r="J452" s="25">
        <v>2007</v>
      </c>
      <c r="K452" s="52">
        <v>3598.63</v>
      </c>
      <c r="L452" s="38">
        <f t="shared" ca="1" si="20"/>
        <v>94721.180000072345</v>
      </c>
      <c r="M452" s="38">
        <f t="shared" ca="1" si="21"/>
        <v>93751.60999999987</v>
      </c>
      <c r="N452" s="39">
        <f t="shared" ca="1" si="22"/>
        <v>29.25050231999996</v>
      </c>
      <c r="P452" s="52">
        <v>3582</v>
      </c>
      <c r="Q452" s="52">
        <v>86638.999999922395</v>
      </c>
    </row>
    <row r="453" spans="8:17" x14ac:dyDescent="0.3">
      <c r="H453" s="45">
        <v>1</v>
      </c>
      <c r="I453" s="52" t="s">
        <v>180</v>
      </c>
      <c r="J453" s="25">
        <v>2007</v>
      </c>
      <c r="K453" s="52">
        <v>3594.64</v>
      </c>
      <c r="L453" s="38">
        <f t="shared" ca="1" si="20"/>
        <v>92782.039999927394</v>
      </c>
      <c r="M453" s="38">
        <f t="shared" ca="1" si="21"/>
        <v>91814.899999947054</v>
      </c>
      <c r="N453" s="39">
        <f t="shared" ca="1" si="22"/>
        <v>23.963688899986181</v>
      </c>
      <c r="P453" s="52">
        <v>3582.5</v>
      </c>
      <c r="Q453" s="52">
        <v>86882.000000010594</v>
      </c>
    </row>
    <row r="454" spans="8:17" x14ac:dyDescent="0.3">
      <c r="H454" s="45">
        <v>1</v>
      </c>
      <c r="I454" s="52" t="s">
        <v>170</v>
      </c>
      <c r="J454" s="25">
        <v>2008</v>
      </c>
      <c r="K454" s="52">
        <v>3590.66</v>
      </c>
      <c r="L454" s="38">
        <f t="shared" ca="1" si="20"/>
        <v>90847.759999966715</v>
      </c>
      <c r="M454" s="38">
        <f t="shared" ca="1" si="21"/>
        <v>90847.759999966715</v>
      </c>
      <c r="N454" s="39">
        <f t="shared" ca="1" si="22"/>
        <v>17.987856479993411</v>
      </c>
      <c r="P454" s="52">
        <v>3583</v>
      </c>
      <c r="Q454" s="52">
        <v>87125.000000098706</v>
      </c>
    </row>
    <row r="455" spans="8:17" x14ac:dyDescent="0.3">
      <c r="H455" s="45">
        <v>1</v>
      </c>
      <c r="I455" s="52" t="s">
        <v>171</v>
      </c>
      <c r="J455" s="25">
        <v>2008</v>
      </c>
      <c r="K455" s="52">
        <v>3590.66</v>
      </c>
      <c r="L455" s="38">
        <f t="shared" ca="1" si="20"/>
        <v>90847.759999966715</v>
      </c>
      <c r="M455" s="38">
        <f t="shared" ca="1" si="21"/>
        <v>90631.490000011981</v>
      </c>
      <c r="N455" s="39">
        <f t="shared" ca="1" si="22"/>
        <v>16.857457140002229</v>
      </c>
      <c r="P455" s="52">
        <v>3583.5</v>
      </c>
      <c r="Q455" s="52">
        <v>87367.999999939799</v>
      </c>
    </row>
    <row r="456" spans="8:17" x14ac:dyDescent="0.3">
      <c r="H456" s="45">
        <v>1</v>
      </c>
      <c r="I456" s="52" t="s">
        <v>172</v>
      </c>
      <c r="J456" s="25">
        <v>2008</v>
      </c>
      <c r="K456" s="52">
        <v>3589.77</v>
      </c>
      <c r="L456" s="38">
        <f t="shared" ca="1" si="20"/>
        <v>90415.220000057248</v>
      </c>
      <c r="M456" s="38">
        <f t="shared" ca="1" si="21"/>
        <v>91464.980000045151</v>
      </c>
      <c r="N456" s="39">
        <f t="shared" ca="1" si="22"/>
        <v>21.311340340010521</v>
      </c>
      <c r="P456" s="52">
        <v>3584</v>
      </c>
      <c r="Q456" s="52">
        <v>87611.000000027998</v>
      </c>
    </row>
    <row r="457" spans="8:17" x14ac:dyDescent="0.3">
      <c r="H457" s="45">
        <v>1</v>
      </c>
      <c r="I457" s="52" t="s">
        <v>173</v>
      </c>
      <c r="J457" s="25">
        <v>2008</v>
      </c>
      <c r="K457" s="52">
        <v>3594.09</v>
      </c>
      <c r="L457" s="38">
        <f t="shared" ca="1" si="20"/>
        <v>92514.740000033053</v>
      </c>
      <c r="M457" s="38">
        <f t="shared" ca="1" si="21"/>
        <v>96799.845499999239</v>
      </c>
      <c r="N457" s="39">
        <f t="shared" ca="1" si="22"/>
        <v>25.651959057499798</v>
      </c>
      <c r="P457" s="52">
        <v>3584.5</v>
      </c>
      <c r="Q457" s="52">
        <v>87854.000000116095</v>
      </c>
    </row>
    <row r="458" spans="8:17" x14ac:dyDescent="0.3">
      <c r="H458" s="45">
        <v>1</v>
      </c>
      <c r="I458" s="52" t="s">
        <v>164</v>
      </c>
      <c r="J458" s="25">
        <v>2008</v>
      </c>
      <c r="K458" s="52">
        <v>3610.81</v>
      </c>
      <c r="L458" s="38">
        <f t="shared" ref="L458:L521" ca="1" si="23">FORECAST(K458,OFFSET($Q$28:$Q$712,MATCH(K458,$P$28:$P$712,1)-1,0,2), OFFSET($P$28:$P$712,MATCH(K458,$P$28:$P$712,1)-1,0,2))</f>
        <v>101084.95099996543</v>
      </c>
      <c r="M458" s="38">
        <f t="shared" ca="1" si="21"/>
        <v>106856.50649994973</v>
      </c>
      <c r="N458" s="39">
        <f t="shared" ca="1" si="22"/>
        <v>38.36148583348195</v>
      </c>
      <c r="P458" s="52">
        <v>3585</v>
      </c>
      <c r="Q458" s="52">
        <v>88096.999999957203</v>
      </c>
    </row>
    <row r="459" spans="8:17" x14ac:dyDescent="0.3">
      <c r="H459" s="45">
        <v>1</v>
      </c>
      <c r="I459" s="52" t="s">
        <v>174</v>
      </c>
      <c r="J459" s="25">
        <v>2008</v>
      </c>
      <c r="K459" s="52">
        <v>3631.05</v>
      </c>
      <c r="L459" s="38">
        <f t="shared" ca="1" si="23"/>
        <v>112628.06199993403</v>
      </c>
      <c r="M459" s="38">
        <f t="shared" ref="M459:M522" ca="1" si="24">(L459+L460)/2</f>
        <v>113219.15599991137</v>
      </c>
      <c r="N459" s="39">
        <f t="shared" ref="N459:N522" ca="1" si="25">VLOOKUP(I459,$P$10:$Q$21,2,FALSE)*M459/1000</f>
        <v>46.533073115963568</v>
      </c>
      <c r="P459" s="52">
        <v>3585.5</v>
      </c>
      <c r="Q459" s="52">
        <v>88340.0000000453</v>
      </c>
    </row>
    <row r="460" spans="8:17" x14ac:dyDescent="0.3">
      <c r="H460" s="45">
        <v>1</v>
      </c>
      <c r="I460" s="52" t="s">
        <v>175</v>
      </c>
      <c r="J460" s="25">
        <v>2008</v>
      </c>
      <c r="K460" s="52">
        <v>3633</v>
      </c>
      <c r="L460" s="38">
        <f t="shared" ca="1" si="23"/>
        <v>113810.24999988871</v>
      </c>
      <c r="M460" s="38">
        <f t="shared" ca="1" si="24"/>
        <v>112764.46649995446</v>
      </c>
      <c r="N460" s="39">
        <f t="shared" ca="1" si="25"/>
        <v>52.548241388978781</v>
      </c>
      <c r="P460" s="52">
        <v>3586</v>
      </c>
      <c r="Q460" s="52">
        <v>88582.999999886393</v>
      </c>
    </row>
    <row r="461" spans="8:17" x14ac:dyDescent="0.3">
      <c r="H461" s="45">
        <v>1</v>
      </c>
      <c r="I461" s="52" t="s">
        <v>176</v>
      </c>
      <c r="J461" s="25">
        <v>2008</v>
      </c>
      <c r="K461" s="52">
        <v>3629.55</v>
      </c>
      <c r="L461" s="38">
        <f t="shared" ca="1" si="23"/>
        <v>111718.68300002022</v>
      </c>
      <c r="M461" s="38">
        <f t="shared" ca="1" si="24"/>
        <v>110915.40350002167</v>
      </c>
      <c r="N461" s="39">
        <f t="shared" ca="1" si="25"/>
        <v>53.017562873010355</v>
      </c>
      <c r="P461" s="52">
        <v>3586.5</v>
      </c>
      <c r="Q461" s="52">
        <v>88825.999999974607</v>
      </c>
    </row>
    <row r="462" spans="8:17" x14ac:dyDescent="0.3">
      <c r="H462" s="45">
        <v>1</v>
      </c>
      <c r="I462" s="52" t="s">
        <v>177</v>
      </c>
      <c r="J462" s="25">
        <v>2008</v>
      </c>
      <c r="K462" s="52">
        <v>3626.9</v>
      </c>
      <c r="L462" s="38">
        <f t="shared" ca="1" si="23"/>
        <v>110112.12400002312</v>
      </c>
      <c r="M462" s="38">
        <f t="shared" ca="1" si="24"/>
        <v>109178.49860001507</v>
      </c>
      <c r="N462" s="39">
        <f t="shared" ca="1" si="25"/>
        <v>45.309076919006252</v>
      </c>
      <c r="P462" s="52">
        <v>3587</v>
      </c>
      <c r="Q462" s="52">
        <v>89069.000000062704</v>
      </c>
    </row>
    <row r="463" spans="8:17" x14ac:dyDescent="0.3">
      <c r="H463" s="45">
        <v>1</v>
      </c>
      <c r="I463" s="52" t="s">
        <v>178</v>
      </c>
      <c r="J463" s="25">
        <v>2008</v>
      </c>
      <c r="K463" s="52">
        <v>3623.82</v>
      </c>
      <c r="L463" s="38">
        <f t="shared" ca="1" si="23"/>
        <v>108244.87320000702</v>
      </c>
      <c r="M463" s="38">
        <f t="shared" ca="1" si="24"/>
        <v>107662.87360003975</v>
      </c>
      <c r="N463" s="39">
        <f t="shared" ca="1" si="25"/>
        <v>40.373577600014904</v>
      </c>
      <c r="P463" s="52">
        <v>3587.5</v>
      </c>
      <c r="Q463" s="52">
        <v>89311.999999903797</v>
      </c>
    </row>
    <row r="464" spans="8:17" x14ac:dyDescent="0.3">
      <c r="H464" s="45">
        <v>1</v>
      </c>
      <c r="I464" s="52" t="s">
        <v>179</v>
      </c>
      <c r="J464" s="25">
        <v>2008</v>
      </c>
      <c r="K464" s="52">
        <v>3621.9</v>
      </c>
      <c r="L464" s="38">
        <f t="shared" ca="1" si="23"/>
        <v>107080.87400007248</v>
      </c>
      <c r="M464" s="38">
        <f t="shared" ca="1" si="24"/>
        <v>105948.84650004993</v>
      </c>
      <c r="N464" s="39">
        <f t="shared" ca="1" si="25"/>
        <v>33.05604010801558</v>
      </c>
      <c r="P464" s="52">
        <v>3588</v>
      </c>
      <c r="Q464" s="52">
        <v>89554.999999991996</v>
      </c>
    </row>
    <row r="465" spans="8:17" x14ac:dyDescent="0.3">
      <c r="H465" s="45">
        <v>1</v>
      </c>
      <c r="I465" s="52" t="s">
        <v>180</v>
      </c>
      <c r="J465" s="25">
        <v>2008</v>
      </c>
      <c r="K465" s="52">
        <v>3617.89</v>
      </c>
      <c r="L465" s="38">
        <f t="shared" ca="1" si="23"/>
        <v>104816.81900002738</v>
      </c>
      <c r="M465" s="38">
        <f t="shared" ca="1" si="24"/>
        <v>103836.4130000174</v>
      </c>
      <c r="N465" s="39">
        <f t="shared" ca="1" si="25"/>
        <v>27.101303793004544</v>
      </c>
      <c r="P465" s="52">
        <v>3588.5</v>
      </c>
      <c r="Q465" s="52">
        <v>89798.000000080094</v>
      </c>
    </row>
    <row r="466" spans="8:17" x14ac:dyDescent="0.3">
      <c r="H466" s="45">
        <v>1</v>
      </c>
      <c r="I466" s="52" t="s">
        <v>170</v>
      </c>
      <c r="J466" s="25">
        <v>2009</v>
      </c>
      <c r="K466" s="52">
        <v>3614.17</v>
      </c>
      <c r="L466" s="38">
        <f t="shared" ca="1" si="23"/>
        <v>102856.00700000743</v>
      </c>
      <c r="M466" s="38">
        <f t="shared" ca="1" si="24"/>
        <v>102297.28099996108</v>
      </c>
      <c r="N466" s="39">
        <f t="shared" ca="1" si="25"/>
        <v>20.254861637992292</v>
      </c>
      <c r="P466" s="52">
        <v>3589</v>
      </c>
      <c r="Q466" s="52">
        <v>90040.999999921201</v>
      </c>
    </row>
    <row r="467" spans="8:17" x14ac:dyDescent="0.3">
      <c r="H467" s="45">
        <v>1</v>
      </c>
      <c r="I467" s="52" t="s">
        <v>171</v>
      </c>
      <c r="J467" s="25">
        <v>2009</v>
      </c>
      <c r="K467" s="52">
        <v>3612.05</v>
      </c>
      <c r="L467" s="38">
        <f t="shared" ca="1" si="23"/>
        <v>101738.55499991472</v>
      </c>
      <c r="M467" s="38">
        <f t="shared" ca="1" si="24"/>
        <v>101311.60399995151</v>
      </c>
      <c r="N467" s="39">
        <f t="shared" ca="1" si="25"/>
        <v>18.84395834399098</v>
      </c>
      <c r="P467" s="52">
        <v>3589.5</v>
      </c>
      <c r="Q467" s="52">
        <v>90284.000000009401</v>
      </c>
    </row>
    <row r="468" spans="8:17" x14ac:dyDescent="0.3">
      <c r="H468" s="45">
        <v>1</v>
      </c>
      <c r="I468" s="52" t="s">
        <v>172</v>
      </c>
      <c r="J468" s="25">
        <v>2009</v>
      </c>
      <c r="K468" s="52">
        <v>3610.43</v>
      </c>
      <c r="L468" s="38">
        <f t="shared" ca="1" si="23"/>
        <v>100884.65299998829</v>
      </c>
      <c r="M468" s="38">
        <f t="shared" ca="1" si="24"/>
        <v>101103.39949996315</v>
      </c>
      <c r="N468" s="39">
        <f t="shared" ca="1" si="25"/>
        <v>23.557092083491419</v>
      </c>
      <c r="P468" s="52">
        <v>3590</v>
      </c>
      <c r="Q468" s="52">
        <v>90527.000000097498</v>
      </c>
    </row>
    <row r="469" spans="8:17" x14ac:dyDescent="0.3">
      <c r="H469" s="45">
        <v>1</v>
      </c>
      <c r="I469" s="52" t="s">
        <v>173</v>
      </c>
      <c r="J469" s="25">
        <v>2009</v>
      </c>
      <c r="K469" s="52">
        <v>3611.26</v>
      </c>
      <c r="L469" s="38">
        <f t="shared" ca="1" si="23"/>
        <v>101322.14599993802</v>
      </c>
      <c r="M469" s="38">
        <f t="shared" ca="1" si="24"/>
        <v>106380.97879995848</v>
      </c>
      <c r="N469" s="39">
        <f t="shared" ca="1" si="25"/>
        <v>28.190959381989</v>
      </c>
      <c r="P469" s="52">
        <v>3590.5</v>
      </c>
      <c r="Q469" s="52">
        <v>90769.999999938605</v>
      </c>
    </row>
    <row r="470" spans="8:17" x14ac:dyDescent="0.3">
      <c r="H470" s="45">
        <v>1</v>
      </c>
      <c r="I470" s="52" t="s">
        <v>164</v>
      </c>
      <c r="J470" s="25">
        <v>2009</v>
      </c>
      <c r="K470" s="52">
        <v>3629.09</v>
      </c>
      <c r="L470" s="38">
        <f t="shared" ca="1" si="23"/>
        <v>111439.81159997894</v>
      </c>
      <c r="M470" s="38">
        <f t="shared" ca="1" si="24"/>
        <v>114904.25459994434</v>
      </c>
      <c r="N470" s="39">
        <f t="shared" ca="1" si="25"/>
        <v>41.250627401380015</v>
      </c>
      <c r="P470" s="52">
        <v>3591</v>
      </c>
      <c r="Q470" s="52">
        <v>91013.000000026805</v>
      </c>
    </row>
    <row r="471" spans="8:17" x14ac:dyDescent="0.3">
      <c r="H471" s="45">
        <v>1</v>
      </c>
      <c r="I471" s="52" t="s">
        <v>174</v>
      </c>
      <c r="J471" s="25">
        <v>2009</v>
      </c>
      <c r="K471" s="52">
        <v>3640.49</v>
      </c>
      <c r="L471" s="38">
        <f t="shared" ca="1" si="23"/>
        <v>118368.69759990973</v>
      </c>
      <c r="M471" s="38">
        <f t="shared" ca="1" si="24"/>
        <v>118577.43059994048</v>
      </c>
      <c r="N471" s="39">
        <f t="shared" ca="1" si="25"/>
        <v>48.735323976575536</v>
      </c>
      <c r="P471" s="52">
        <v>3591.5</v>
      </c>
      <c r="Q471" s="52">
        <v>91256.000000114902</v>
      </c>
    </row>
    <row r="472" spans="8:17" x14ac:dyDescent="0.3">
      <c r="H472" s="45">
        <v>1</v>
      </c>
      <c r="I472" s="52" t="s">
        <v>175</v>
      </c>
      <c r="J472" s="25">
        <v>2009</v>
      </c>
      <c r="K472" s="52">
        <v>3641.14</v>
      </c>
      <c r="L472" s="38">
        <f t="shared" ca="1" si="23"/>
        <v>118786.16359997122</v>
      </c>
      <c r="M472" s="38">
        <f t="shared" ca="1" si="24"/>
        <v>117662.2668000441</v>
      </c>
      <c r="N472" s="39">
        <f t="shared" ca="1" si="25"/>
        <v>54.830616328820554</v>
      </c>
      <c r="P472" s="52">
        <v>3592</v>
      </c>
      <c r="Q472" s="52">
        <v>91498.999999955995</v>
      </c>
    </row>
    <row r="473" spans="8:17" x14ac:dyDescent="0.3">
      <c r="H473" s="45">
        <v>1</v>
      </c>
      <c r="I473" s="52" t="s">
        <v>176</v>
      </c>
      <c r="J473" s="25">
        <v>2009</v>
      </c>
      <c r="K473" s="52">
        <v>3637.5</v>
      </c>
      <c r="L473" s="38">
        <f t="shared" ca="1" si="23"/>
        <v>116538.37000011699</v>
      </c>
      <c r="M473" s="38">
        <f t="shared" ca="1" si="24"/>
        <v>115892.71440003719</v>
      </c>
      <c r="N473" s="39">
        <f t="shared" ca="1" si="25"/>
        <v>55.396717483217778</v>
      </c>
      <c r="P473" s="52">
        <v>3592.5</v>
      </c>
      <c r="Q473" s="52">
        <v>91742.000000044194</v>
      </c>
    </row>
    <row r="474" spans="8:17" x14ac:dyDescent="0.3">
      <c r="H474" s="45">
        <v>1</v>
      </c>
      <c r="I474" s="52" t="s">
        <v>177</v>
      </c>
      <c r="J474" s="25">
        <v>2009</v>
      </c>
      <c r="K474" s="52">
        <v>3635.37</v>
      </c>
      <c r="L474" s="38">
        <f t="shared" ca="1" si="23"/>
        <v>115247.05879995739</v>
      </c>
      <c r="M474" s="38">
        <f t="shared" ca="1" si="24"/>
        <v>114686.27699995658</v>
      </c>
      <c r="N474" s="39">
        <f t="shared" ca="1" si="25"/>
        <v>47.594804954981974</v>
      </c>
      <c r="P474" s="52">
        <v>3593</v>
      </c>
      <c r="Q474" s="52">
        <v>91984.9999998852</v>
      </c>
    </row>
    <row r="475" spans="8:17" x14ac:dyDescent="0.3">
      <c r="H475" s="45">
        <v>1</v>
      </c>
      <c r="I475" s="52" t="s">
        <v>178</v>
      </c>
      <c r="J475" s="25">
        <v>2009</v>
      </c>
      <c r="K475" s="52">
        <v>3633.52</v>
      </c>
      <c r="L475" s="38">
        <f t="shared" ca="1" si="23"/>
        <v>114125.49519995577</v>
      </c>
      <c r="M475" s="38">
        <f t="shared" ca="1" si="24"/>
        <v>113391.93459994788</v>
      </c>
      <c r="N475" s="39">
        <f t="shared" ca="1" si="25"/>
        <v>42.521975474980458</v>
      </c>
      <c r="P475" s="52">
        <v>3593.5</v>
      </c>
      <c r="Q475" s="52">
        <v>92227.999999973399</v>
      </c>
    </row>
    <row r="476" spans="8:17" x14ac:dyDescent="0.3">
      <c r="H476" s="45">
        <v>1</v>
      </c>
      <c r="I476" s="52" t="s">
        <v>179</v>
      </c>
      <c r="J476" s="25">
        <v>2009</v>
      </c>
      <c r="K476" s="52">
        <v>3631.1</v>
      </c>
      <c r="L476" s="38">
        <f t="shared" ca="1" si="23"/>
        <v>112658.37399994</v>
      </c>
      <c r="M476" s="38">
        <f t="shared" ca="1" si="24"/>
        <v>111179.12339999666</v>
      </c>
      <c r="N476" s="39">
        <f t="shared" ca="1" si="25"/>
        <v>34.68788650079896</v>
      </c>
      <c r="P476" s="52">
        <v>3594</v>
      </c>
      <c r="Q476" s="52">
        <v>92471.000000061598</v>
      </c>
    </row>
    <row r="477" spans="8:17" x14ac:dyDescent="0.3">
      <c r="H477" s="45">
        <v>1</v>
      </c>
      <c r="I477" s="52" t="s">
        <v>180</v>
      </c>
      <c r="J477" s="25">
        <v>2009</v>
      </c>
      <c r="K477" s="52">
        <v>3626.22</v>
      </c>
      <c r="L477" s="38">
        <f t="shared" ca="1" si="23"/>
        <v>109699.87280005333</v>
      </c>
      <c r="M477" s="38">
        <f t="shared" ca="1" si="24"/>
        <v>108463.12320005358</v>
      </c>
      <c r="N477" s="39">
        <f t="shared" ca="1" si="25"/>
        <v>28.308875155213986</v>
      </c>
      <c r="P477" s="52">
        <v>3594.5</v>
      </c>
      <c r="Q477" s="52">
        <v>92713.999999902604</v>
      </c>
    </row>
    <row r="478" spans="8:17" x14ac:dyDescent="0.3">
      <c r="H478" s="45">
        <v>1</v>
      </c>
      <c r="I478" s="52" t="s">
        <v>170</v>
      </c>
      <c r="J478" s="25">
        <v>2010</v>
      </c>
      <c r="K478" s="52">
        <v>3622.14</v>
      </c>
      <c r="L478" s="38">
        <f t="shared" ca="1" si="23"/>
        <v>107226.37360005383</v>
      </c>
      <c r="M478" s="38">
        <f t="shared" ca="1" si="24"/>
        <v>106626.18599998578</v>
      </c>
      <c r="N478" s="39">
        <f t="shared" ca="1" si="25"/>
        <v>21.111984827997183</v>
      </c>
      <c r="P478" s="52">
        <v>3595</v>
      </c>
      <c r="Q478" s="52">
        <v>92956.999999990803</v>
      </c>
    </row>
    <row r="479" spans="8:17" x14ac:dyDescent="0.3">
      <c r="H479" s="45">
        <v>1</v>
      </c>
      <c r="I479" s="52" t="s">
        <v>171</v>
      </c>
      <c r="J479" s="25">
        <v>2010</v>
      </c>
      <c r="K479" s="52">
        <v>3620.16</v>
      </c>
      <c r="L479" s="38">
        <f t="shared" ca="1" si="23"/>
        <v>106025.99839991773</v>
      </c>
      <c r="M479" s="38">
        <f t="shared" ca="1" si="24"/>
        <v>105822.00469992601</v>
      </c>
      <c r="N479" s="39">
        <f t="shared" ca="1" si="25"/>
        <v>19.682892874186237</v>
      </c>
      <c r="P479" s="52">
        <v>3595.5</v>
      </c>
      <c r="Q479" s="52">
        <v>93200.0000000789</v>
      </c>
    </row>
    <row r="480" spans="8:17" x14ac:dyDescent="0.3">
      <c r="H480" s="45">
        <v>1</v>
      </c>
      <c r="I480" s="52" t="s">
        <v>172</v>
      </c>
      <c r="J480" s="25">
        <v>2010</v>
      </c>
      <c r="K480" s="52">
        <v>3619.41</v>
      </c>
      <c r="L480" s="38">
        <f t="shared" ca="1" si="23"/>
        <v>105618.01099993428</v>
      </c>
      <c r="M480" s="38">
        <f t="shared" ca="1" si="24"/>
        <v>105925.06549994601</v>
      </c>
      <c r="N480" s="39">
        <f t="shared" ca="1" si="25"/>
        <v>24.680540261487423</v>
      </c>
      <c r="P480" s="52">
        <v>3596</v>
      </c>
      <c r="Q480" s="52">
        <v>93442.999999919994</v>
      </c>
    </row>
    <row r="481" spans="8:17" x14ac:dyDescent="0.3">
      <c r="H481" s="45">
        <v>1</v>
      </c>
      <c r="I481" s="52" t="s">
        <v>173</v>
      </c>
      <c r="J481" s="25">
        <v>2010</v>
      </c>
      <c r="K481" s="52">
        <v>3620.5</v>
      </c>
      <c r="L481" s="38">
        <f t="shared" ca="1" si="23"/>
        <v>106232.11999995774</v>
      </c>
      <c r="M481" s="38">
        <f t="shared" ca="1" si="24"/>
        <v>107887.18479999551</v>
      </c>
      <c r="N481" s="39">
        <f t="shared" ca="1" si="25"/>
        <v>28.590103971998811</v>
      </c>
      <c r="P481" s="52">
        <v>3596.5</v>
      </c>
      <c r="Q481" s="52">
        <v>93686.000000008207</v>
      </c>
    </row>
    <row r="482" spans="8:17" x14ac:dyDescent="0.3">
      <c r="H482" s="45">
        <v>1</v>
      </c>
      <c r="I482" s="52" t="s">
        <v>164</v>
      </c>
      <c r="J482" s="25">
        <v>2010</v>
      </c>
      <c r="K482" s="52">
        <v>3625.96</v>
      </c>
      <c r="L482" s="38">
        <f t="shared" ca="1" si="23"/>
        <v>109542.24960003328</v>
      </c>
      <c r="M482" s="38">
        <f t="shared" ca="1" si="24"/>
        <v>113440.4364000397</v>
      </c>
      <c r="N482" s="39">
        <f t="shared" ca="1" si="25"/>
        <v>40.725116667614252</v>
      </c>
      <c r="P482" s="52">
        <v>3597</v>
      </c>
      <c r="Q482" s="52">
        <v>93929.000000096305</v>
      </c>
    </row>
    <row r="483" spans="8:17" x14ac:dyDescent="0.3">
      <c r="H483" s="45">
        <v>1</v>
      </c>
      <c r="I483" s="52" t="s">
        <v>174</v>
      </c>
      <c r="J483" s="25">
        <v>2010</v>
      </c>
      <c r="K483" s="52">
        <v>3638.82</v>
      </c>
      <c r="L483" s="38">
        <f t="shared" ca="1" si="23"/>
        <v>117338.62320004613</v>
      </c>
      <c r="M483" s="38">
        <f t="shared" ca="1" si="24"/>
        <v>116641.4341999708</v>
      </c>
      <c r="N483" s="39">
        <f t="shared" ca="1" si="25"/>
        <v>47.939629456188001</v>
      </c>
      <c r="P483" s="52">
        <v>3597.5</v>
      </c>
      <c r="Q483" s="52">
        <v>94171.999999937398</v>
      </c>
    </row>
    <row r="484" spans="8:17" x14ac:dyDescent="0.3">
      <c r="H484" s="45">
        <v>1</v>
      </c>
      <c r="I484" s="52" t="s">
        <v>175</v>
      </c>
      <c r="J484" s="25">
        <v>2010</v>
      </c>
      <c r="K484" s="52">
        <v>3636.52</v>
      </c>
      <c r="L484" s="38">
        <f t="shared" ca="1" si="23"/>
        <v>115944.24519989546</v>
      </c>
      <c r="M484" s="38">
        <f t="shared" ca="1" si="24"/>
        <v>115347.08909992047</v>
      </c>
      <c r="N484" s="39">
        <f t="shared" ca="1" si="25"/>
        <v>53.751743520562947</v>
      </c>
      <c r="P484" s="52">
        <v>3598</v>
      </c>
      <c r="Q484" s="52">
        <v>94415.000000025597</v>
      </c>
    </row>
    <row r="485" spans="8:17" x14ac:dyDescent="0.3">
      <c r="H485" s="45">
        <v>1</v>
      </c>
      <c r="I485" s="52" t="s">
        <v>176</v>
      </c>
      <c r="J485" s="25">
        <v>2010</v>
      </c>
      <c r="K485" s="52">
        <v>3634.55</v>
      </c>
      <c r="L485" s="38">
        <f t="shared" ca="1" si="23"/>
        <v>114749.93299994548</v>
      </c>
      <c r="M485" s="38">
        <f t="shared" ca="1" si="24"/>
        <v>114480.15229997388</v>
      </c>
      <c r="N485" s="39">
        <f t="shared" ca="1" si="25"/>
        <v>54.721512799387511</v>
      </c>
      <c r="P485" s="52">
        <v>3598.5</v>
      </c>
      <c r="Q485" s="52">
        <v>94658.000000113694</v>
      </c>
    </row>
    <row r="486" spans="8:17" x14ac:dyDescent="0.3">
      <c r="H486" s="45">
        <v>1</v>
      </c>
      <c r="I486" s="52" t="s">
        <v>177</v>
      </c>
      <c r="J486" s="25">
        <v>2010</v>
      </c>
      <c r="K486" s="52">
        <v>3633.66</v>
      </c>
      <c r="L486" s="38">
        <f t="shared" ca="1" si="23"/>
        <v>114210.37160000228</v>
      </c>
      <c r="M486" s="38">
        <f t="shared" ca="1" si="24"/>
        <v>114337.68540004396</v>
      </c>
      <c r="N486" s="39">
        <f t="shared" ca="1" si="25"/>
        <v>47.450139441018237</v>
      </c>
      <c r="P486" s="52">
        <v>3599</v>
      </c>
      <c r="Q486" s="52">
        <v>94900.999999954802</v>
      </c>
    </row>
    <row r="487" spans="8:17" x14ac:dyDescent="0.3">
      <c r="H487" s="45">
        <v>1</v>
      </c>
      <c r="I487" s="52" t="s">
        <v>178</v>
      </c>
      <c r="J487" s="25">
        <v>2010</v>
      </c>
      <c r="K487" s="52">
        <v>3634.08</v>
      </c>
      <c r="L487" s="38">
        <f t="shared" ca="1" si="23"/>
        <v>114464.99920008564</v>
      </c>
      <c r="M487" s="38">
        <f t="shared" ca="1" si="24"/>
        <v>113322.21680003533</v>
      </c>
      <c r="N487" s="39">
        <f t="shared" ca="1" si="25"/>
        <v>42.495831300013251</v>
      </c>
      <c r="P487" s="52">
        <v>3599.5</v>
      </c>
      <c r="Q487" s="52">
        <v>95144.000000043001</v>
      </c>
    </row>
    <row r="488" spans="8:17" x14ac:dyDescent="0.3">
      <c r="H488" s="45">
        <v>1</v>
      </c>
      <c r="I488" s="52" t="s">
        <v>179</v>
      </c>
      <c r="J488" s="25">
        <v>2010</v>
      </c>
      <c r="K488" s="52">
        <v>3630.31</v>
      </c>
      <c r="L488" s="38">
        <f t="shared" ca="1" si="23"/>
        <v>112179.43439998501</v>
      </c>
      <c r="M488" s="38">
        <f t="shared" ca="1" si="24"/>
        <v>111036.65240003297</v>
      </c>
      <c r="N488" s="39">
        <f t="shared" ca="1" si="25"/>
        <v>34.643435548810288</v>
      </c>
      <c r="P488" s="52">
        <v>3600</v>
      </c>
      <c r="Q488" s="52">
        <v>95386.999999884007</v>
      </c>
    </row>
    <row r="489" spans="8:17" x14ac:dyDescent="0.3">
      <c r="H489" s="45">
        <v>1</v>
      </c>
      <c r="I489" s="52" t="s">
        <v>180</v>
      </c>
      <c r="J489" s="25">
        <v>2010</v>
      </c>
      <c r="K489" s="52">
        <v>3626.54</v>
      </c>
      <c r="L489" s="38">
        <f t="shared" ca="1" si="23"/>
        <v>109893.87040008092</v>
      </c>
      <c r="M489" s="38">
        <f t="shared" ca="1" si="24"/>
        <v>108078.15170001541</v>
      </c>
      <c r="N489" s="39">
        <f t="shared" ca="1" si="25"/>
        <v>28.208397593704024</v>
      </c>
      <c r="P489" s="52">
        <v>3600.5</v>
      </c>
      <c r="Q489" s="52">
        <v>95650.5500001006</v>
      </c>
    </row>
    <row r="490" spans="8:17" x14ac:dyDescent="0.3">
      <c r="H490" s="45">
        <v>1</v>
      </c>
      <c r="I490" s="52" t="s">
        <v>170</v>
      </c>
      <c r="J490" s="25">
        <v>2011</v>
      </c>
      <c r="K490" s="52">
        <v>3620.55</v>
      </c>
      <c r="L490" s="38">
        <f t="shared" ca="1" si="23"/>
        <v>106262.4329999499</v>
      </c>
      <c r="M490" s="38">
        <f t="shared" ca="1" si="24"/>
        <v>104764.78899995494</v>
      </c>
      <c r="N490" s="39">
        <f t="shared" ca="1" si="25"/>
        <v>20.743428221991078</v>
      </c>
      <c r="P490" s="52">
        <v>3601</v>
      </c>
      <c r="Q490" s="52">
        <v>95914.100000070102</v>
      </c>
    </row>
    <row r="491" spans="8:17" x14ac:dyDescent="0.3">
      <c r="H491" s="45">
        <v>1</v>
      </c>
      <c r="I491" s="52" t="s">
        <v>171</v>
      </c>
      <c r="J491" s="25">
        <v>2011</v>
      </c>
      <c r="K491" s="52">
        <v>3614.95</v>
      </c>
      <c r="L491" s="38">
        <f t="shared" ca="1" si="23"/>
        <v>103267.14499995997</v>
      </c>
      <c r="M491" s="38">
        <f t="shared" ca="1" si="24"/>
        <v>102154.96399996511</v>
      </c>
      <c r="N491" s="39">
        <f t="shared" ca="1" si="25"/>
        <v>19.00082330399351</v>
      </c>
      <c r="P491" s="52">
        <v>3601.5</v>
      </c>
      <c r="Q491" s="52">
        <v>96177.650000039604</v>
      </c>
    </row>
    <row r="492" spans="8:17" x14ac:dyDescent="0.3">
      <c r="H492" s="45">
        <v>1</v>
      </c>
      <c r="I492" s="52" t="s">
        <v>172</v>
      </c>
      <c r="J492" s="25">
        <v>2011</v>
      </c>
      <c r="K492" s="52">
        <v>3610.73</v>
      </c>
      <c r="L492" s="38">
        <f t="shared" ca="1" si="23"/>
        <v>101042.78299997025</v>
      </c>
      <c r="M492" s="38">
        <f t="shared" ca="1" si="24"/>
        <v>101359.04299993371</v>
      </c>
      <c r="N492" s="39">
        <f t="shared" ca="1" si="25"/>
        <v>23.616657018984554</v>
      </c>
      <c r="P492" s="52">
        <v>3602</v>
      </c>
      <c r="Q492" s="52">
        <v>96441.200000009005</v>
      </c>
    </row>
    <row r="493" spans="8:17" x14ac:dyDescent="0.3">
      <c r="H493" s="45">
        <v>1</v>
      </c>
      <c r="I493" s="52" t="s">
        <v>173</v>
      </c>
      <c r="J493" s="25">
        <v>2011</v>
      </c>
      <c r="K493" s="52">
        <v>3611.93</v>
      </c>
      <c r="L493" s="38">
        <f t="shared" ca="1" si="23"/>
        <v>101675.30299989716</v>
      </c>
      <c r="M493" s="38">
        <f t="shared" ca="1" si="24"/>
        <v>104750.93209996738</v>
      </c>
      <c r="N493" s="39">
        <f t="shared" ca="1" si="25"/>
        <v>27.758997006491359</v>
      </c>
      <c r="P493" s="52">
        <v>3602.5</v>
      </c>
      <c r="Q493" s="52">
        <v>96704.749999978507</v>
      </c>
    </row>
    <row r="494" spans="8:17" x14ac:dyDescent="0.3">
      <c r="H494" s="45">
        <v>1</v>
      </c>
      <c r="I494" s="52" t="s">
        <v>164</v>
      </c>
      <c r="J494" s="25">
        <v>2011</v>
      </c>
      <c r="K494" s="52">
        <v>3623.13</v>
      </c>
      <c r="L494" s="38">
        <f t="shared" ca="1" si="23"/>
        <v>107826.5612000376</v>
      </c>
      <c r="M494" s="38">
        <f t="shared" ca="1" si="24"/>
        <v>115823.98300006916</v>
      </c>
      <c r="N494" s="39">
        <f t="shared" ca="1" si="25"/>
        <v>41.580809897024828</v>
      </c>
      <c r="P494" s="52">
        <v>3603</v>
      </c>
      <c r="Q494" s="52">
        <v>96968.299999947994</v>
      </c>
    </row>
    <row r="495" spans="8:17" x14ac:dyDescent="0.3">
      <c r="H495" s="45">
        <v>1</v>
      </c>
      <c r="I495" s="52" t="s">
        <v>174</v>
      </c>
      <c r="J495" s="25">
        <v>2011</v>
      </c>
      <c r="K495" s="52">
        <v>3648.98</v>
      </c>
      <c r="L495" s="38">
        <f t="shared" ca="1" si="23"/>
        <v>123821.40480010072</v>
      </c>
      <c r="M495" s="38">
        <f t="shared" ca="1" si="24"/>
        <v>127677.2844000957</v>
      </c>
      <c r="N495" s="39">
        <f t="shared" ca="1" si="25"/>
        <v>52.475363888439333</v>
      </c>
      <c r="P495" s="52">
        <v>3603.5</v>
      </c>
      <c r="Q495" s="52">
        <v>97231.849999917496</v>
      </c>
    </row>
    <row r="496" spans="8:17" x14ac:dyDescent="0.3">
      <c r="H496" s="45">
        <v>1</v>
      </c>
      <c r="I496" s="52" t="s">
        <v>175</v>
      </c>
      <c r="J496" s="25">
        <v>2011</v>
      </c>
      <c r="K496" s="52">
        <v>3660.86</v>
      </c>
      <c r="L496" s="38">
        <f t="shared" ca="1" si="23"/>
        <v>131533.16400009068</v>
      </c>
      <c r="M496" s="38">
        <f t="shared" ca="1" si="24"/>
        <v>129719.63780006114</v>
      </c>
      <c r="N496" s="39">
        <f t="shared" ca="1" si="25"/>
        <v>60.449351214828496</v>
      </c>
      <c r="P496" s="52">
        <v>3604</v>
      </c>
      <c r="Q496" s="52">
        <v>97495.399999886897</v>
      </c>
    </row>
    <row r="497" spans="8:17" x14ac:dyDescent="0.3">
      <c r="H497" s="45">
        <v>1</v>
      </c>
      <c r="I497" s="52" t="s">
        <v>176</v>
      </c>
      <c r="J497" s="25">
        <v>2011</v>
      </c>
      <c r="K497" s="52">
        <v>3655.34</v>
      </c>
      <c r="L497" s="38">
        <f t="shared" ca="1" si="23"/>
        <v>127906.11160003161</v>
      </c>
      <c r="M497" s="38">
        <f t="shared" ca="1" si="24"/>
        <v>127157.89200004796</v>
      </c>
      <c r="N497" s="39">
        <f t="shared" ca="1" si="25"/>
        <v>60.781472376022919</v>
      </c>
      <c r="P497" s="52">
        <v>3604.5</v>
      </c>
      <c r="Q497" s="52">
        <v>97758.950000103505</v>
      </c>
    </row>
    <row r="498" spans="8:17" x14ac:dyDescent="0.3">
      <c r="H498" s="45">
        <v>1</v>
      </c>
      <c r="I498" s="52" t="s">
        <v>177</v>
      </c>
      <c r="J498" s="25">
        <v>2011</v>
      </c>
      <c r="K498" s="52">
        <v>3653.01</v>
      </c>
      <c r="L498" s="38">
        <f t="shared" ca="1" si="23"/>
        <v>126409.6724000643</v>
      </c>
      <c r="M498" s="38">
        <f t="shared" ca="1" si="24"/>
        <v>125529.7886000236</v>
      </c>
      <c r="N498" s="39">
        <f t="shared" ca="1" si="25"/>
        <v>52.094862269009788</v>
      </c>
      <c r="P498" s="52">
        <v>3605</v>
      </c>
      <c r="Q498" s="52">
        <v>98022.500000073007</v>
      </c>
    </row>
    <row r="499" spans="8:17" x14ac:dyDescent="0.3">
      <c r="H499" s="45">
        <v>1</v>
      </c>
      <c r="I499" s="52" t="s">
        <v>178</v>
      </c>
      <c r="J499" s="25">
        <v>2011</v>
      </c>
      <c r="K499" s="52">
        <v>3650.27</v>
      </c>
      <c r="L499" s="38">
        <f t="shared" ca="1" si="23"/>
        <v>124649.90479998291</v>
      </c>
      <c r="M499" s="38">
        <f t="shared" ca="1" si="24"/>
        <v>123172.72950001899</v>
      </c>
      <c r="N499" s="39">
        <f t="shared" ca="1" si="25"/>
        <v>46.189773562507121</v>
      </c>
      <c r="P499" s="52">
        <v>3605.5</v>
      </c>
      <c r="Q499" s="52">
        <v>98286.050000042495</v>
      </c>
    </row>
    <row r="500" spans="8:17" x14ac:dyDescent="0.3">
      <c r="H500" s="45">
        <v>1</v>
      </c>
      <c r="I500" s="52" t="s">
        <v>179</v>
      </c>
      <c r="J500" s="25">
        <v>2011</v>
      </c>
      <c r="K500" s="52">
        <v>3645.67</v>
      </c>
      <c r="L500" s="38">
        <f t="shared" ca="1" si="23"/>
        <v>121695.55420005508</v>
      </c>
      <c r="M500" s="38">
        <f t="shared" ca="1" si="24"/>
        <v>119798.99460004608</v>
      </c>
      <c r="N500" s="39">
        <f t="shared" ca="1" si="25"/>
        <v>37.377286315214377</v>
      </c>
      <c r="P500" s="52">
        <v>3606</v>
      </c>
      <c r="Q500" s="52">
        <v>98549.600000011997</v>
      </c>
    </row>
    <row r="501" spans="8:17" x14ac:dyDescent="0.3">
      <c r="H501" s="45">
        <v>1</v>
      </c>
      <c r="I501" s="52" t="s">
        <v>180</v>
      </c>
      <c r="J501" s="25">
        <v>2011</v>
      </c>
      <c r="K501" s="52">
        <v>3639.75</v>
      </c>
      <c r="L501" s="38">
        <f t="shared" ca="1" si="23"/>
        <v>117902.43500003708</v>
      </c>
      <c r="M501" s="38">
        <f t="shared" ca="1" si="24"/>
        <v>117041.56080003188</v>
      </c>
      <c r="N501" s="39">
        <f t="shared" ca="1" si="25"/>
        <v>30.54784736880832</v>
      </c>
      <c r="P501" s="52">
        <v>3606.5</v>
      </c>
      <c r="Q501" s="52">
        <v>98813.149999981397</v>
      </c>
    </row>
    <row r="502" spans="8:17" x14ac:dyDescent="0.3">
      <c r="H502" s="45">
        <v>1</v>
      </c>
      <c r="I502" s="52" t="s">
        <v>170</v>
      </c>
      <c r="J502" s="25">
        <v>2012</v>
      </c>
      <c r="K502" s="52">
        <v>3636.91</v>
      </c>
      <c r="L502" s="38">
        <f t="shared" ca="1" si="23"/>
        <v>116180.68660002667</v>
      </c>
      <c r="M502" s="38">
        <f t="shared" ca="1" si="24"/>
        <v>115686.59190000896</v>
      </c>
      <c r="N502" s="39">
        <f t="shared" ca="1" si="25"/>
        <v>22.905945196201777</v>
      </c>
      <c r="P502" s="52">
        <v>3607</v>
      </c>
      <c r="Q502" s="52">
        <v>99076.699999950899</v>
      </c>
    </row>
    <row r="503" spans="8:17" x14ac:dyDescent="0.3">
      <c r="H503" s="45">
        <v>1</v>
      </c>
      <c r="I503" s="52" t="s">
        <v>171</v>
      </c>
      <c r="J503" s="25">
        <v>2012</v>
      </c>
      <c r="K503" s="52">
        <v>3635.28</v>
      </c>
      <c r="L503" s="38">
        <f t="shared" ca="1" si="23"/>
        <v>115192.49719999125</v>
      </c>
      <c r="M503" s="38">
        <f t="shared" ca="1" si="24"/>
        <v>115207.6531999819</v>
      </c>
      <c r="N503" s="39">
        <f t="shared" ca="1" si="25"/>
        <v>21.428623495196632</v>
      </c>
      <c r="P503" s="52">
        <v>3607.5</v>
      </c>
      <c r="Q503" s="52">
        <v>99340.249999920401</v>
      </c>
    </row>
    <row r="504" spans="8:17" x14ac:dyDescent="0.3">
      <c r="H504" s="45">
        <v>1</v>
      </c>
      <c r="I504" s="52" t="s">
        <v>172</v>
      </c>
      <c r="J504" s="25">
        <v>2012</v>
      </c>
      <c r="K504" s="52">
        <v>3635.33</v>
      </c>
      <c r="L504" s="38">
        <f t="shared" ca="1" si="23"/>
        <v>115222.80919997254</v>
      </c>
      <c r="M504" s="38">
        <f t="shared" ca="1" si="24"/>
        <v>115353.15339998459</v>
      </c>
      <c r="N504" s="39">
        <f t="shared" ca="1" si="25"/>
        <v>26.877284742196412</v>
      </c>
      <c r="P504" s="52">
        <v>3608</v>
      </c>
      <c r="Q504" s="52">
        <v>99603.799999889903</v>
      </c>
    </row>
    <row r="505" spans="8:17" x14ac:dyDescent="0.3">
      <c r="H505" s="45">
        <v>1</v>
      </c>
      <c r="I505" s="52" t="s">
        <v>173</v>
      </c>
      <c r="J505" s="25">
        <v>2012</v>
      </c>
      <c r="K505" s="52">
        <v>3635.76</v>
      </c>
      <c r="L505" s="38">
        <f t="shared" ca="1" si="23"/>
        <v>115483.49759999663</v>
      </c>
      <c r="M505" s="38">
        <f t="shared" ca="1" si="24"/>
        <v>115807.84169999813</v>
      </c>
      <c r="N505" s="39">
        <f t="shared" ca="1" si="25"/>
        <v>30.689078050499507</v>
      </c>
      <c r="P505" s="52">
        <v>3608.5</v>
      </c>
      <c r="Q505" s="52">
        <v>99867.350000106497</v>
      </c>
    </row>
    <row r="506" spans="8:17" x14ac:dyDescent="0.3">
      <c r="H506" s="45">
        <v>1</v>
      </c>
      <c r="I506" s="52" t="s">
        <v>164</v>
      </c>
      <c r="J506" s="25">
        <v>2012</v>
      </c>
      <c r="K506" s="52">
        <v>3636.83</v>
      </c>
      <c r="L506" s="38">
        <f t="shared" ca="1" si="23"/>
        <v>116132.18579999963</v>
      </c>
      <c r="M506" s="38">
        <f t="shared" ca="1" si="24"/>
        <v>115244.02990004106</v>
      </c>
      <c r="N506" s="39">
        <f t="shared" ca="1" si="25"/>
        <v>41.372606734114733</v>
      </c>
      <c r="P506" s="52">
        <v>3609</v>
      </c>
      <c r="Q506" s="52">
        <v>100130.900000076</v>
      </c>
    </row>
    <row r="507" spans="8:17" x14ac:dyDescent="0.3">
      <c r="H507" s="45">
        <v>1</v>
      </c>
      <c r="I507" s="52" t="s">
        <v>174</v>
      </c>
      <c r="J507" s="25">
        <v>2012</v>
      </c>
      <c r="K507" s="52">
        <v>3633.9</v>
      </c>
      <c r="L507" s="38">
        <f t="shared" ca="1" si="23"/>
        <v>114355.87400008249</v>
      </c>
      <c r="M507" s="38">
        <f t="shared" ca="1" si="24"/>
        <v>112703.84100006195</v>
      </c>
      <c r="N507" s="39">
        <f t="shared" ca="1" si="25"/>
        <v>46.321278651025459</v>
      </c>
      <c r="P507" s="52">
        <v>3609.5</v>
      </c>
      <c r="Q507" s="52">
        <v>100394.45000004501</v>
      </c>
    </row>
    <row r="508" spans="8:17" x14ac:dyDescent="0.3">
      <c r="H508" s="45">
        <v>1</v>
      </c>
      <c r="I508" s="52" t="s">
        <v>175</v>
      </c>
      <c r="J508" s="25">
        <v>2012</v>
      </c>
      <c r="K508" s="52">
        <v>3628.45</v>
      </c>
      <c r="L508" s="38">
        <f t="shared" ca="1" si="23"/>
        <v>111051.8080000414</v>
      </c>
      <c r="M508" s="38">
        <f t="shared" ca="1" si="24"/>
        <v>109587.71459999052</v>
      </c>
      <c r="N508" s="39">
        <f t="shared" ca="1" si="25"/>
        <v>51.067875003595582</v>
      </c>
      <c r="P508" s="52">
        <v>3610</v>
      </c>
      <c r="Q508" s="52">
        <v>100658.000000015</v>
      </c>
    </row>
    <row r="509" spans="8:17" x14ac:dyDescent="0.3">
      <c r="H509" s="45">
        <v>1</v>
      </c>
      <c r="I509" s="52" t="s">
        <v>176</v>
      </c>
      <c r="J509" s="25">
        <v>2012</v>
      </c>
      <c r="K509" s="52">
        <v>3623.62</v>
      </c>
      <c r="L509" s="38">
        <f t="shared" ca="1" si="23"/>
        <v>108123.62119993963</v>
      </c>
      <c r="M509" s="38">
        <f t="shared" ca="1" si="24"/>
        <v>107499.18339994934</v>
      </c>
      <c r="N509" s="39">
        <f t="shared" ca="1" si="25"/>
        <v>51.38460966517578</v>
      </c>
      <c r="P509" s="52">
        <v>3610.5</v>
      </c>
      <c r="Q509" s="52">
        <v>100921.549999984</v>
      </c>
    </row>
    <row r="510" spans="8:17" x14ac:dyDescent="0.3">
      <c r="H510" s="45">
        <v>1</v>
      </c>
      <c r="I510" s="52" t="s">
        <v>177</v>
      </c>
      <c r="J510" s="25">
        <v>2012</v>
      </c>
      <c r="K510" s="52">
        <v>3621.56</v>
      </c>
      <c r="L510" s="38">
        <f t="shared" ca="1" si="23"/>
        <v>106874.74559995905</v>
      </c>
      <c r="M510" s="38">
        <f t="shared" ca="1" si="24"/>
        <v>106259.55579994514</v>
      </c>
      <c r="N510" s="39">
        <f t="shared" ca="1" si="25"/>
        <v>44.097715656977236</v>
      </c>
      <c r="P510" s="52">
        <v>3611</v>
      </c>
      <c r="Q510" s="52">
        <v>101185.09999995401</v>
      </c>
    </row>
    <row r="511" spans="8:17" x14ac:dyDescent="0.3">
      <c r="H511" s="45">
        <v>1</v>
      </c>
      <c r="I511" s="52" t="s">
        <v>178</v>
      </c>
      <c r="J511" s="25">
        <v>2012</v>
      </c>
      <c r="K511" s="52">
        <v>3619.46</v>
      </c>
      <c r="L511" s="38">
        <f t="shared" ca="1" si="23"/>
        <v>105644.36599993124</v>
      </c>
      <c r="M511" s="38">
        <f t="shared" ca="1" si="24"/>
        <v>104495.28799994104</v>
      </c>
      <c r="N511" s="39">
        <f t="shared" ca="1" si="25"/>
        <v>39.185732999977887</v>
      </c>
      <c r="P511" s="52">
        <v>3611.5</v>
      </c>
      <c r="Q511" s="52">
        <v>101448.649999923</v>
      </c>
    </row>
    <row r="512" spans="8:17" x14ac:dyDescent="0.3">
      <c r="H512" s="45">
        <v>1</v>
      </c>
      <c r="I512" s="52" t="s">
        <v>179</v>
      </c>
      <c r="J512" s="25">
        <v>2012</v>
      </c>
      <c r="K512" s="52">
        <v>3615.1</v>
      </c>
      <c r="L512" s="38">
        <f t="shared" ca="1" si="23"/>
        <v>103346.20999995084</v>
      </c>
      <c r="M512" s="38">
        <f t="shared" ca="1" si="24"/>
        <v>101954.66599998844</v>
      </c>
      <c r="N512" s="39">
        <f t="shared" ca="1" si="25"/>
        <v>31.809855791996394</v>
      </c>
      <c r="P512" s="52">
        <v>3612</v>
      </c>
      <c r="Q512" s="52">
        <v>101712.199999893</v>
      </c>
    </row>
    <row r="513" spans="8:17" x14ac:dyDescent="0.3">
      <c r="H513" s="45">
        <v>1</v>
      </c>
      <c r="I513" s="52" t="s">
        <v>180</v>
      </c>
      <c r="J513" s="25">
        <v>2012</v>
      </c>
      <c r="K513" s="52">
        <v>3609.82</v>
      </c>
      <c r="L513" s="38">
        <f t="shared" ca="1" si="23"/>
        <v>100563.12200002605</v>
      </c>
      <c r="M513" s="38">
        <f t="shared" ca="1" si="24"/>
        <v>99139.952000047429</v>
      </c>
      <c r="N513" s="39">
        <f t="shared" ca="1" si="25"/>
        <v>25.875527472012383</v>
      </c>
      <c r="P513" s="52">
        <v>3612.5</v>
      </c>
      <c r="Q513" s="52">
        <v>101975.75000010899</v>
      </c>
    </row>
    <row r="514" spans="8:17" x14ac:dyDescent="0.3">
      <c r="H514" s="45">
        <v>1</v>
      </c>
      <c r="I514" s="52" t="s">
        <v>170</v>
      </c>
      <c r="J514" s="25">
        <v>2013</v>
      </c>
      <c r="K514" s="52">
        <v>3604.42</v>
      </c>
      <c r="L514" s="38">
        <f t="shared" ca="1" si="23"/>
        <v>97716.782000068808</v>
      </c>
      <c r="M514" s="38">
        <f t="shared" ca="1" si="24"/>
        <v>96939.309500055038</v>
      </c>
      <c r="N514" s="39">
        <f t="shared" ca="1" si="25"/>
        <v>19.193983281010901</v>
      </c>
      <c r="P514" s="52">
        <v>3613</v>
      </c>
      <c r="Q514" s="52">
        <v>102239.30000007901</v>
      </c>
    </row>
    <row r="515" spans="8:17" x14ac:dyDescent="0.3">
      <c r="H515" s="45">
        <v>1</v>
      </c>
      <c r="I515" s="52" t="s">
        <v>171</v>
      </c>
      <c r="J515" s="25">
        <v>2013</v>
      </c>
      <c r="K515" s="52">
        <v>3601.47</v>
      </c>
      <c r="L515" s="38">
        <f t="shared" ca="1" si="23"/>
        <v>96161.837000041269</v>
      </c>
      <c r="M515" s="38">
        <f t="shared" ca="1" si="24"/>
        <v>95521.698500004364</v>
      </c>
      <c r="N515" s="39">
        <f t="shared" ca="1" si="25"/>
        <v>17.767035921000812</v>
      </c>
      <c r="P515" s="52">
        <v>3613.5</v>
      </c>
      <c r="Q515" s="52">
        <v>102502.850000048</v>
      </c>
    </row>
    <row r="516" spans="8:17" x14ac:dyDescent="0.3">
      <c r="H516" s="45">
        <v>1</v>
      </c>
      <c r="I516" s="52" t="s">
        <v>172</v>
      </c>
      <c r="J516" s="25">
        <v>2013</v>
      </c>
      <c r="K516" s="52">
        <v>3598.96</v>
      </c>
      <c r="L516" s="38">
        <f t="shared" ca="1" si="23"/>
        <v>94881.55999996746</v>
      </c>
      <c r="M516" s="38">
        <f t="shared" ca="1" si="24"/>
        <v>94291.069999990403</v>
      </c>
      <c r="N516" s="39">
        <f t="shared" ca="1" si="25"/>
        <v>21.969819309997764</v>
      </c>
      <c r="P516" s="52">
        <v>3614</v>
      </c>
      <c r="Q516" s="52">
        <v>102766.40000001799</v>
      </c>
    </row>
    <row r="517" spans="8:17" x14ac:dyDescent="0.3">
      <c r="H517" s="45">
        <v>1</v>
      </c>
      <c r="I517" s="52" t="s">
        <v>173</v>
      </c>
      <c r="J517" s="25">
        <v>2013</v>
      </c>
      <c r="K517" s="52">
        <v>3596.53</v>
      </c>
      <c r="L517" s="38">
        <f t="shared" ca="1" si="23"/>
        <v>93700.580000013346</v>
      </c>
      <c r="M517" s="38">
        <f t="shared" ca="1" si="24"/>
        <v>94407.71000002278</v>
      </c>
      <c r="N517" s="39">
        <f t="shared" ca="1" si="25"/>
        <v>25.018043150006037</v>
      </c>
      <c r="P517" s="52">
        <v>3614.5</v>
      </c>
      <c r="Q517" s="52">
        <v>103029.949999987</v>
      </c>
    </row>
    <row r="518" spans="8:17" x14ac:dyDescent="0.3">
      <c r="H518" s="45">
        <v>1</v>
      </c>
      <c r="I518" s="52" t="s">
        <v>164</v>
      </c>
      <c r="J518" s="25">
        <v>2013</v>
      </c>
      <c r="K518" s="52">
        <v>3599.44</v>
      </c>
      <c r="L518" s="38">
        <f t="shared" ca="1" si="23"/>
        <v>95114.840000032214</v>
      </c>
      <c r="M518" s="38">
        <f t="shared" ca="1" si="24"/>
        <v>95269.368499973207</v>
      </c>
      <c r="N518" s="39">
        <f t="shared" ca="1" si="25"/>
        <v>34.201703291490382</v>
      </c>
      <c r="P518" s="52">
        <v>3615</v>
      </c>
      <c r="Q518" s="52">
        <v>103293.499999957</v>
      </c>
    </row>
    <row r="519" spans="8:17" x14ac:dyDescent="0.3">
      <c r="H519" s="45">
        <v>1</v>
      </c>
      <c r="I519" s="52" t="s">
        <v>174</v>
      </c>
      <c r="J519" s="25">
        <v>2013</v>
      </c>
      <c r="K519" s="52">
        <v>3600.07</v>
      </c>
      <c r="L519" s="38">
        <f t="shared" ca="1" si="23"/>
        <v>95423.896999914199</v>
      </c>
      <c r="M519" s="38">
        <f t="shared" ca="1" si="24"/>
        <v>93988.758499960881</v>
      </c>
      <c r="N519" s="39">
        <f t="shared" ca="1" si="25"/>
        <v>38.629379743483923</v>
      </c>
      <c r="P519" s="52">
        <v>3615.5</v>
      </c>
      <c r="Q519" s="52">
        <v>103557.04999992601</v>
      </c>
    </row>
    <row r="520" spans="8:17" x14ac:dyDescent="0.3">
      <c r="H520" s="45">
        <v>1</v>
      </c>
      <c r="I520" s="52" t="s">
        <v>175</v>
      </c>
      <c r="J520" s="25">
        <v>2013</v>
      </c>
      <c r="K520" s="52">
        <v>3594.17</v>
      </c>
      <c r="L520" s="38">
        <f t="shared" ca="1" si="23"/>
        <v>92553.620000007562</v>
      </c>
      <c r="M520" s="38">
        <f t="shared" ca="1" si="24"/>
        <v>91452.830000020913</v>
      </c>
      <c r="N520" s="39">
        <f t="shared" ca="1" si="25"/>
        <v>42.617018780009751</v>
      </c>
      <c r="P520" s="52">
        <v>3616</v>
      </c>
      <c r="Q520" s="52">
        <v>103820.599999896</v>
      </c>
    </row>
    <row r="521" spans="8:17" x14ac:dyDescent="0.3">
      <c r="H521" s="45">
        <v>1</v>
      </c>
      <c r="I521" s="52" t="s">
        <v>176</v>
      </c>
      <c r="J521" s="25">
        <v>2013</v>
      </c>
      <c r="K521" s="52">
        <v>3589.64</v>
      </c>
      <c r="L521" s="38">
        <f t="shared" ca="1" si="23"/>
        <v>90352.040000034263</v>
      </c>
      <c r="M521" s="38">
        <f t="shared" ca="1" si="24"/>
        <v>90743.270000052522</v>
      </c>
      <c r="N521" s="39">
        <f t="shared" ca="1" si="25"/>
        <v>43.375283060025104</v>
      </c>
      <c r="P521" s="52">
        <v>3616.5</v>
      </c>
      <c r="Q521" s="52">
        <v>104084.150000112</v>
      </c>
    </row>
    <row r="522" spans="8:17" x14ac:dyDescent="0.3">
      <c r="H522" s="45">
        <v>1</v>
      </c>
      <c r="I522" s="52" t="s">
        <v>177</v>
      </c>
      <c r="J522" s="25">
        <v>2013</v>
      </c>
      <c r="K522" s="52">
        <v>3591.25</v>
      </c>
      <c r="L522" s="38">
        <f t="shared" ref="L522:L586" ca="1" si="26">FORECAST(K522,OFFSET($Q$28:$Q$712,MATCH(K522,$P$28:$P$712,1)-1,0,2), OFFSET($P$28:$P$712,MATCH(K522,$P$28:$P$712,1)-1,0,2))</f>
        <v>91134.500000070781</v>
      </c>
      <c r="M522" s="38">
        <f t="shared" ca="1" si="24"/>
        <v>91044.590000038268</v>
      </c>
      <c r="N522" s="39">
        <f t="shared" ca="1" si="25"/>
        <v>37.783504850015881</v>
      </c>
      <c r="P522" s="52">
        <v>3617</v>
      </c>
      <c r="Q522" s="52">
        <v>104347.700000082</v>
      </c>
    </row>
    <row r="523" spans="8:17" x14ac:dyDescent="0.3">
      <c r="H523" s="45">
        <v>1</v>
      </c>
      <c r="I523" s="52" t="s">
        <v>178</v>
      </c>
      <c r="J523" s="25">
        <v>2013</v>
      </c>
      <c r="K523" s="52">
        <v>3590.88</v>
      </c>
      <c r="L523" s="38">
        <f t="shared" ca="1" si="26"/>
        <v>90954.680000005756</v>
      </c>
      <c r="M523" s="38">
        <f t="shared" ref="M523:M585" ca="1" si="27">(L523+L524)/2</f>
        <v>90230.539999990026</v>
      </c>
      <c r="N523" s="39">
        <f t="shared" ref="N523:N585" ca="1" si="28">VLOOKUP(I523,$P$10:$Q$21,2,FALSE)*M523/1000</f>
        <v>33.836452499996263</v>
      </c>
      <c r="P523" s="52">
        <v>3617.5</v>
      </c>
      <c r="Q523" s="52">
        <v>104611.250000051</v>
      </c>
    </row>
    <row r="524" spans="8:17" x14ac:dyDescent="0.3">
      <c r="H524" s="45">
        <v>1</v>
      </c>
      <c r="I524" s="52" t="s">
        <v>179</v>
      </c>
      <c r="J524" s="25">
        <v>2013</v>
      </c>
      <c r="K524" s="52">
        <v>3587.9</v>
      </c>
      <c r="L524" s="38">
        <f t="shared" ca="1" si="26"/>
        <v>89506.399999974295</v>
      </c>
      <c r="M524" s="38">
        <f t="shared" ca="1" si="27"/>
        <v>88663.190000038943</v>
      </c>
      <c r="N524" s="39">
        <f t="shared" ca="1" si="28"/>
        <v>27.66291528001215</v>
      </c>
      <c r="P524" s="52">
        <v>3618</v>
      </c>
      <c r="Q524" s="52">
        <v>104874.800000021</v>
      </c>
    </row>
    <row r="525" spans="8:17" x14ac:dyDescent="0.3">
      <c r="H525" s="45">
        <v>1</v>
      </c>
      <c r="I525" s="52" t="s">
        <v>180</v>
      </c>
      <c r="J525" s="25">
        <v>2013</v>
      </c>
      <c r="K525" s="52">
        <v>3584.43</v>
      </c>
      <c r="L525" s="38">
        <f t="shared" ca="1" si="26"/>
        <v>87819.980000103591</v>
      </c>
      <c r="M525" s="38">
        <f t="shared" ca="1" si="27"/>
        <v>86426.273500058101</v>
      </c>
      <c r="N525" s="39">
        <f t="shared" ca="1" si="28"/>
        <v>22.557257383515168</v>
      </c>
      <c r="P525" s="52">
        <v>3618.5</v>
      </c>
      <c r="Q525" s="52">
        <v>105138.34999998999</v>
      </c>
    </row>
    <row r="526" spans="8:17" x14ac:dyDescent="0.3">
      <c r="H526" s="45">
        <v>1</v>
      </c>
      <c r="I526" s="52" t="s">
        <v>170</v>
      </c>
      <c r="J526" s="25">
        <v>2014</v>
      </c>
      <c r="K526" s="52">
        <v>3578.69</v>
      </c>
      <c r="L526" s="38">
        <f t="shared" ca="1" si="26"/>
        <v>85032.567000012612</v>
      </c>
      <c r="M526" s="38">
        <f t="shared" ca="1" si="27"/>
        <v>84272.216000049259</v>
      </c>
      <c r="N526" s="39">
        <f t="shared" ca="1" si="28"/>
        <v>16.685898768009753</v>
      </c>
      <c r="P526" s="52">
        <v>3619</v>
      </c>
      <c r="Q526" s="52">
        <v>105401.89999996001</v>
      </c>
    </row>
    <row r="527" spans="8:17" x14ac:dyDescent="0.3">
      <c r="H527" s="45">
        <v>1</v>
      </c>
      <c r="I527" s="52" t="s">
        <v>171</v>
      </c>
      <c r="J527" s="25">
        <v>2014</v>
      </c>
      <c r="K527" s="52">
        <v>3575.55</v>
      </c>
      <c r="L527" s="38">
        <f t="shared" ca="1" si="26"/>
        <v>83511.865000085905</v>
      </c>
      <c r="M527" s="38">
        <f t="shared" ca="1" si="27"/>
        <v>83320.566500036744</v>
      </c>
      <c r="N527" s="39">
        <f t="shared" ca="1" si="28"/>
        <v>15.497625369006835</v>
      </c>
      <c r="P527" s="52">
        <v>3619.5</v>
      </c>
      <c r="Q527" s="52">
        <v>105665.449999929</v>
      </c>
    </row>
    <row r="528" spans="8:17" x14ac:dyDescent="0.3">
      <c r="H528" s="45">
        <v>1</v>
      </c>
      <c r="I528" s="52" t="s">
        <v>172</v>
      </c>
      <c r="J528" s="25">
        <v>2014</v>
      </c>
      <c r="K528" s="52">
        <v>3574.76</v>
      </c>
      <c r="L528" s="38">
        <f t="shared" ca="1" si="26"/>
        <v>83129.267999987584</v>
      </c>
      <c r="M528" s="38">
        <f t="shared" ca="1" si="27"/>
        <v>83807.287999958848</v>
      </c>
      <c r="N528" s="39">
        <f t="shared" ca="1" si="28"/>
        <v>19.527098103990411</v>
      </c>
      <c r="P528" s="52">
        <v>3620</v>
      </c>
      <c r="Q528" s="52">
        <v>105928.999999899</v>
      </c>
    </row>
    <row r="529" spans="8:17" x14ac:dyDescent="0.3">
      <c r="H529" s="45">
        <v>1</v>
      </c>
      <c r="I529" s="52" t="s">
        <v>173</v>
      </c>
      <c r="J529" s="25">
        <v>2014</v>
      </c>
      <c r="K529" s="52">
        <v>3577.56</v>
      </c>
      <c r="L529" s="38">
        <f t="shared" ca="1" si="26"/>
        <v>84485.307999930112</v>
      </c>
      <c r="M529" s="38">
        <f t="shared" ca="1" si="27"/>
        <v>87355.493999959202</v>
      </c>
      <c r="N529" s="39">
        <f t="shared" ca="1" si="28"/>
        <v>23.149205909989188</v>
      </c>
      <c r="P529" s="52">
        <v>3620.5</v>
      </c>
      <c r="Q529" s="52">
        <v>106232.119999958</v>
      </c>
    </row>
    <row r="530" spans="8:17" x14ac:dyDescent="0.3">
      <c r="H530" s="45">
        <v>1</v>
      </c>
      <c r="I530" s="52" t="s">
        <v>164</v>
      </c>
      <c r="J530" s="25">
        <v>2014</v>
      </c>
      <c r="K530" s="52">
        <v>3589.38</v>
      </c>
      <c r="L530" s="38">
        <f t="shared" ca="1" si="26"/>
        <v>90225.679999988293</v>
      </c>
      <c r="M530" s="38">
        <f t="shared" ca="1" si="27"/>
        <v>95228.364500026335</v>
      </c>
      <c r="N530" s="39">
        <f t="shared" ca="1" si="28"/>
        <v>34.186982855509449</v>
      </c>
      <c r="P530" s="52">
        <v>3621</v>
      </c>
      <c r="Q530" s="52">
        <v>106535.249999879</v>
      </c>
    </row>
    <row r="531" spans="8:17" x14ac:dyDescent="0.3">
      <c r="H531" s="45">
        <v>1</v>
      </c>
      <c r="I531" s="52" t="s">
        <v>174</v>
      </c>
      <c r="J531" s="25">
        <v>2014</v>
      </c>
      <c r="K531" s="52">
        <v>3609.19</v>
      </c>
      <c r="L531" s="38">
        <f t="shared" ca="1" si="26"/>
        <v>100231.04900006438</v>
      </c>
      <c r="M531" s="38">
        <f t="shared" ca="1" si="27"/>
        <v>99930.601999987965</v>
      </c>
      <c r="N531" s="39">
        <f t="shared" ca="1" si="28"/>
        <v>41.071477421995048</v>
      </c>
      <c r="P531" s="52">
        <v>3621.5</v>
      </c>
      <c r="Q531" s="52">
        <v>106838.36999993899</v>
      </c>
    </row>
    <row r="532" spans="8:17" x14ac:dyDescent="0.3">
      <c r="H532" s="45">
        <v>1</v>
      </c>
      <c r="I532" s="52" t="s">
        <v>175</v>
      </c>
      <c r="J532" s="25">
        <v>2014</v>
      </c>
      <c r="K532" s="52">
        <v>3608.05</v>
      </c>
      <c r="L532" s="38">
        <f t="shared" ca="1" si="26"/>
        <v>99630.154999911552</v>
      </c>
      <c r="M532" s="38">
        <f t="shared" ca="1" si="27"/>
        <v>99042.438499967218</v>
      </c>
      <c r="N532" s="39">
        <f t="shared" ca="1" si="28"/>
        <v>46.153776340984727</v>
      </c>
      <c r="P532" s="52">
        <v>3622</v>
      </c>
      <c r="Q532" s="52">
        <v>107141.500000106</v>
      </c>
    </row>
    <row r="533" spans="8:17" x14ac:dyDescent="0.3">
      <c r="H533" s="45">
        <v>1</v>
      </c>
      <c r="I533" s="52" t="s">
        <v>176</v>
      </c>
      <c r="J533" s="25">
        <v>2014</v>
      </c>
      <c r="K533" s="52">
        <v>3605.82</v>
      </c>
      <c r="L533" s="38">
        <f t="shared" ca="1" si="26"/>
        <v>98454.722000022884</v>
      </c>
      <c r="M533" s="38">
        <f t="shared" ca="1" si="27"/>
        <v>98378.292500031763</v>
      </c>
      <c r="N533" s="39">
        <f t="shared" ca="1" si="28"/>
        <v>47.024823815015182</v>
      </c>
      <c r="P533" s="52">
        <v>3622.5</v>
      </c>
      <c r="Q533" s="52">
        <v>107444.619999919</v>
      </c>
    </row>
    <row r="534" spans="8:17" x14ac:dyDescent="0.3">
      <c r="H534" s="45">
        <v>1</v>
      </c>
      <c r="I534" s="52" t="s">
        <v>177</v>
      </c>
      <c r="J534" s="25">
        <v>2014</v>
      </c>
      <c r="K534" s="52">
        <v>3605.53</v>
      </c>
      <c r="L534" s="38">
        <f t="shared" ca="1" si="26"/>
        <v>98301.863000040641</v>
      </c>
      <c r="M534" s="38">
        <f t="shared" ca="1" si="27"/>
        <v>98312.405000039376</v>
      </c>
      <c r="N534" s="39">
        <f t="shared" ca="1" si="28"/>
        <v>40.799648075016336</v>
      </c>
      <c r="P534" s="52">
        <v>3623</v>
      </c>
      <c r="Q534" s="52">
        <v>107747.750000086</v>
      </c>
    </row>
    <row r="535" spans="8:17" x14ac:dyDescent="0.3">
      <c r="H535" s="45">
        <v>1</v>
      </c>
      <c r="I535" s="52" t="s">
        <v>178</v>
      </c>
      <c r="J535" s="25">
        <v>2014</v>
      </c>
      <c r="K535" s="52">
        <v>3605.57</v>
      </c>
      <c r="L535" s="38">
        <f t="shared" ca="1" si="26"/>
        <v>98322.947000038112</v>
      </c>
      <c r="M535" s="38">
        <f t="shared" ca="1" si="27"/>
        <v>97347.812000027508</v>
      </c>
      <c r="N535" s="39">
        <f t="shared" ca="1" si="28"/>
        <v>36.505429500010315</v>
      </c>
      <c r="P535" s="52">
        <v>3623.5</v>
      </c>
      <c r="Q535" s="52">
        <v>108050.86999989901</v>
      </c>
    </row>
    <row r="536" spans="8:17" x14ac:dyDescent="0.3">
      <c r="H536" s="45">
        <v>1</v>
      </c>
      <c r="I536" s="52" t="s">
        <v>179</v>
      </c>
      <c r="J536" s="25">
        <v>2014</v>
      </c>
      <c r="K536" s="52">
        <v>3601.87</v>
      </c>
      <c r="L536" s="38">
        <f t="shared" ca="1" si="26"/>
        <v>96372.677000016905</v>
      </c>
      <c r="M536" s="38">
        <f t="shared" ca="1" si="27"/>
        <v>95333.088499999256</v>
      </c>
      <c r="N536" s="39">
        <f t="shared" ca="1" si="28"/>
        <v>29.743923611999769</v>
      </c>
      <c r="P536" s="52">
        <v>3624</v>
      </c>
      <c r="Q536" s="52">
        <v>108354.000000067</v>
      </c>
    </row>
    <row r="537" spans="8:17" x14ac:dyDescent="0.3">
      <c r="H537" s="45">
        <v>1</v>
      </c>
      <c r="I537" s="52" t="s">
        <v>180</v>
      </c>
      <c r="J537" s="25">
        <v>2014</v>
      </c>
      <c r="K537" s="52">
        <v>3597.75</v>
      </c>
      <c r="L537" s="38">
        <f t="shared" ca="1" si="26"/>
        <v>94293.499999981606</v>
      </c>
      <c r="M537" s="38">
        <f t="shared" ca="1" si="27"/>
        <v>93277.759999983711</v>
      </c>
      <c r="N537" s="39">
        <f t="shared" ca="1" si="28"/>
        <v>24.345495359995748</v>
      </c>
      <c r="P537" s="52">
        <v>3624.5</v>
      </c>
      <c r="Q537" s="52">
        <v>108657.119999879</v>
      </c>
    </row>
    <row r="538" spans="8:17" x14ac:dyDescent="0.3">
      <c r="H538" s="45">
        <v>1</v>
      </c>
      <c r="I538" s="52" t="s">
        <v>170</v>
      </c>
      <c r="J538" s="25">
        <v>2015</v>
      </c>
      <c r="K538" s="52">
        <v>3593.57</v>
      </c>
      <c r="L538" s="38">
        <f t="shared" ca="1" si="26"/>
        <v>92262.019999985816</v>
      </c>
      <c r="M538" s="38">
        <f t="shared" ca="1" si="27"/>
        <v>91936.399999991176</v>
      </c>
      <c r="N538" s="39">
        <f t="shared" ca="1" si="28"/>
        <v>18.203407199998257</v>
      </c>
      <c r="P538" s="52">
        <v>3625</v>
      </c>
      <c r="Q538" s="52">
        <v>108960.250000047</v>
      </c>
    </row>
    <row r="539" spans="8:17" x14ac:dyDescent="0.3">
      <c r="H539" s="45">
        <v>1</v>
      </c>
      <c r="I539" s="52" t="s">
        <v>171</v>
      </c>
      <c r="J539" s="25">
        <v>2015</v>
      </c>
      <c r="K539" s="52">
        <v>3592.23</v>
      </c>
      <c r="L539" s="38">
        <f t="shared" ca="1" si="26"/>
        <v>91610.779999996535</v>
      </c>
      <c r="M539" s="38">
        <f t="shared" ca="1" si="27"/>
        <v>91316.750000013388</v>
      </c>
      <c r="N539" s="39">
        <f t="shared" ca="1" si="28"/>
        <v>16.98491550000249</v>
      </c>
      <c r="P539" s="52">
        <v>3625.5</v>
      </c>
      <c r="Q539" s="52">
        <v>109263.370000107</v>
      </c>
    </row>
    <row r="540" spans="8:17" x14ac:dyDescent="0.3">
      <c r="H540" s="45">
        <v>1</v>
      </c>
      <c r="I540" s="52" t="s">
        <v>172</v>
      </c>
      <c r="J540" s="25">
        <v>2015</v>
      </c>
      <c r="K540" s="52">
        <v>3591.02</v>
      </c>
      <c r="L540" s="38">
        <f t="shared" ca="1" si="26"/>
        <v>91022.72000003024</v>
      </c>
      <c r="M540" s="38">
        <f t="shared" ca="1" si="27"/>
        <v>90818.600000035251</v>
      </c>
      <c r="N540" s="39">
        <f t="shared" ca="1" si="28"/>
        <v>21.160733800008217</v>
      </c>
      <c r="P540" s="52">
        <v>3626</v>
      </c>
      <c r="Q540" s="52">
        <v>109566.50000002699</v>
      </c>
    </row>
    <row r="541" spans="8:17" x14ac:dyDescent="0.3">
      <c r="H541" s="45">
        <v>1</v>
      </c>
      <c r="I541" s="52" t="s">
        <v>173</v>
      </c>
      <c r="J541" s="25">
        <v>2015</v>
      </c>
      <c r="K541" s="52">
        <v>3590.18</v>
      </c>
      <c r="L541" s="38">
        <f t="shared" ca="1" si="26"/>
        <v>90614.480000040261</v>
      </c>
      <c r="M541" s="38">
        <f t="shared" ca="1" si="27"/>
        <v>92337.350000025355</v>
      </c>
      <c r="N541" s="39">
        <f t="shared" ca="1" si="28"/>
        <v>24.469397750006721</v>
      </c>
      <c r="P541" s="52">
        <v>3626.5</v>
      </c>
      <c r="Q541" s="52">
        <v>109869.620000087</v>
      </c>
    </row>
    <row r="542" spans="8:17" x14ac:dyDescent="0.3">
      <c r="H542" s="45">
        <v>1</v>
      </c>
      <c r="I542" s="52" t="s">
        <v>164</v>
      </c>
      <c r="J542" s="25">
        <v>2015</v>
      </c>
      <c r="K542" s="52">
        <v>3597.27</v>
      </c>
      <c r="L542" s="38">
        <f t="shared" ca="1" si="26"/>
        <v>94060.220000010449</v>
      </c>
      <c r="M542" s="38">
        <f t="shared" ca="1" si="27"/>
        <v>98292.077000028105</v>
      </c>
      <c r="N542" s="39">
        <f t="shared" ca="1" si="28"/>
        <v>35.286855643010085</v>
      </c>
      <c r="P542" s="52">
        <v>3627</v>
      </c>
      <c r="Q542" s="52">
        <v>110172.750000007</v>
      </c>
    </row>
    <row r="543" spans="8:17" x14ac:dyDescent="0.3">
      <c r="H543" s="45">
        <v>1</v>
      </c>
      <c r="I543" s="52" t="s">
        <v>174</v>
      </c>
      <c r="J543" s="25">
        <v>2015</v>
      </c>
      <c r="K543" s="52">
        <v>3613.54</v>
      </c>
      <c r="L543" s="38">
        <f t="shared" ca="1" si="26"/>
        <v>102523.93400004576</v>
      </c>
      <c r="M543" s="38">
        <f t="shared" ca="1" si="27"/>
        <v>102281.46800007368</v>
      </c>
      <c r="N543" s="39">
        <f t="shared" ca="1" si="28"/>
        <v>42.037683348030278</v>
      </c>
      <c r="P543" s="52">
        <v>3627.5</v>
      </c>
      <c r="Q543" s="52">
        <v>110475.87000006701</v>
      </c>
    </row>
    <row r="544" spans="8:17" x14ac:dyDescent="0.3">
      <c r="H544" s="45">
        <v>1</v>
      </c>
      <c r="I544" s="52" t="s">
        <v>175</v>
      </c>
      <c r="J544" s="25">
        <v>2015</v>
      </c>
      <c r="K544" s="52">
        <v>3612.62</v>
      </c>
      <c r="L544" s="38">
        <f t="shared" ca="1" si="26"/>
        <v>102039.00200010161</v>
      </c>
      <c r="M544" s="38">
        <f t="shared" ca="1" si="27"/>
        <v>101103.39950008679</v>
      </c>
      <c r="N544" s="39">
        <f t="shared" ca="1" si="28"/>
        <v>47.114184167040449</v>
      </c>
      <c r="P544" s="52">
        <v>3628</v>
      </c>
      <c r="Q544" s="52">
        <v>110778.99999998799</v>
      </c>
    </row>
    <row r="545" spans="8:17" x14ac:dyDescent="0.3">
      <c r="H545" s="45">
        <v>1</v>
      </c>
      <c r="I545" s="52" t="s">
        <v>176</v>
      </c>
      <c r="J545" s="25">
        <v>2015</v>
      </c>
      <c r="K545" s="52">
        <v>3609.07</v>
      </c>
      <c r="L545" s="38">
        <f t="shared" ca="1" si="26"/>
        <v>100167.79700007197</v>
      </c>
      <c r="M545" s="38">
        <f t="shared" ca="1" si="27"/>
        <v>99361.334000041825</v>
      </c>
      <c r="N545" s="39">
        <f t="shared" ca="1" si="28"/>
        <v>47.494717652019993</v>
      </c>
      <c r="P545" s="52">
        <v>3628.5</v>
      </c>
      <c r="Q545" s="52">
        <v>111082.120000047</v>
      </c>
    </row>
    <row r="546" spans="8:17" x14ac:dyDescent="0.3">
      <c r="H546" s="45">
        <v>1</v>
      </c>
      <c r="I546" s="52" t="s">
        <v>177</v>
      </c>
      <c r="J546" s="25">
        <v>2015</v>
      </c>
      <c r="K546" s="52">
        <v>3606.01</v>
      </c>
      <c r="L546" s="38">
        <f t="shared" ca="1" si="26"/>
        <v>98554.871000011684</v>
      </c>
      <c r="M546" s="38">
        <f t="shared" ca="1" si="27"/>
        <v>98668.197499998379</v>
      </c>
      <c r="N546" s="39">
        <f t="shared" ca="1" si="28"/>
        <v>40.947301962499324</v>
      </c>
      <c r="P546" s="52">
        <v>3629</v>
      </c>
      <c r="Q546" s="52">
        <v>111385.249999968</v>
      </c>
    </row>
    <row r="547" spans="8:17" x14ac:dyDescent="0.3">
      <c r="H547" s="45">
        <v>1</v>
      </c>
      <c r="I547" s="52" t="s">
        <v>178</v>
      </c>
      <c r="J547" s="25">
        <v>2015</v>
      </c>
      <c r="K547" s="52">
        <v>3606.44</v>
      </c>
      <c r="L547" s="38">
        <f t="shared" ca="1" si="26"/>
        <v>98781.523999985075</v>
      </c>
      <c r="M547" s="38">
        <f t="shared" ca="1" si="27"/>
        <v>98525.880500014639</v>
      </c>
      <c r="N547" s="39">
        <f t="shared" ca="1" si="28"/>
        <v>36.947205187505489</v>
      </c>
      <c r="P547" s="52">
        <v>3629.5</v>
      </c>
      <c r="Q547" s="52">
        <v>111688.37000002799</v>
      </c>
    </row>
    <row r="548" spans="8:17" x14ac:dyDescent="0.3">
      <c r="H548" s="45">
        <v>1</v>
      </c>
      <c r="I548" s="52" t="s">
        <v>179</v>
      </c>
      <c r="J548" s="25">
        <v>2015</v>
      </c>
      <c r="K548" s="52">
        <v>3605.47</v>
      </c>
      <c r="L548" s="38">
        <f t="shared" ca="1" si="26"/>
        <v>98270.237000044202</v>
      </c>
      <c r="M548" s="38">
        <f t="shared" ca="1" si="27"/>
        <v>97039.45850006328</v>
      </c>
      <c r="N548" s="39">
        <f t="shared" ca="1" si="28"/>
        <v>30.276311052019743</v>
      </c>
      <c r="P548" s="52">
        <v>3630</v>
      </c>
      <c r="Q548" s="52">
        <v>111991.49999994801</v>
      </c>
    </row>
    <row r="549" spans="8:17" x14ac:dyDescent="0.3">
      <c r="H549" s="45">
        <v>1</v>
      </c>
      <c r="I549" s="52" t="s">
        <v>180</v>
      </c>
      <c r="J549" s="25">
        <v>2015</v>
      </c>
      <c r="K549" s="52">
        <v>3600.8</v>
      </c>
      <c r="L549" s="38">
        <f t="shared" ca="1" si="26"/>
        <v>95808.680000082357</v>
      </c>
      <c r="M549" s="38">
        <f t="shared" ca="1" si="27"/>
        <v>94766.780000052182</v>
      </c>
      <c r="N549" s="39">
        <f t="shared" ca="1" si="28"/>
        <v>24.734129580013622</v>
      </c>
      <c r="P549" s="52">
        <v>3630.5</v>
      </c>
      <c r="Q549" s="52">
        <v>112294.620000008</v>
      </c>
    </row>
    <row r="550" spans="8:17" x14ac:dyDescent="0.3">
      <c r="H550" s="45">
        <v>1</v>
      </c>
      <c r="I550" s="52" t="s">
        <v>170</v>
      </c>
      <c r="J550" s="25">
        <v>2016</v>
      </c>
      <c r="K550" s="52">
        <v>3596.58</v>
      </c>
      <c r="L550" s="38">
        <f t="shared" ca="1" si="26"/>
        <v>93724.880000022007</v>
      </c>
      <c r="M550" s="38">
        <f t="shared" ca="1" si="27"/>
        <v>93197.569999976549</v>
      </c>
      <c r="N550" s="39">
        <f t="shared" ca="1" si="28"/>
        <v>18.453118859995357</v>
      </c>
      <c r="P550" s="52">
        <v>3631</v>
      </c>
      <c r="Q550" s="52">
        <v>112597.749999928</v>
      </c>
    </row>
    <row r="551" spans="8:17" x14ac:dyDescent="0.3">
      <c r="H551" s="45">
        <v>1</v>
      </c>
      <c r="I551" s="52" t="s">
        <v>171</v>
      </c>
      <c r="J551" s="25">
        <v>2016</v>
      </c>
      <c r="K551" s="52">
        <v>3594.41</v>
      </c>
      <c r="L551" s="38">
        <f t="shared" ca="1" si="26"/>
        <v>92670.259999931091</v>
      </c>
      <c r="M551" s="38">
        <f t="shared" ca="1" si="27"/>
        <v>92128.369999959366</v>
      </c>
      <c r="N551" s="39">
        <f t="shared" ca="1" si="28"/>
        <v>17.13587681999244</v>
      </c>
      <c r="P551" s="52">
        <v>3631.5</v>
      </c>
      <c r="Q551" s="52">
        <v>112900.869999988</v>
      </c>
    </row>
    <row r="552" spans="8:17" x14ac:dyDescent="0.3">
      <c r="H552" s="45">
        <v>1</v>
      </c>
      <c r="I552" s="52" t="s">
        <v>172</v>
      </c>
      <c r="J552" s="25">
        <v>2016</v>
      </c>
      <c r="K552" s="52">
        <v>3592.18</v>
      </c>
      <c r="L552" s="38">
        <f t="shared" ca="1" si="26"/>
        <v>91586.479999987641</v>
      </c>
      <c r="M552" s="38">
        <f t="shared" ca="1" si="27"/>
        <v>91571.899999982328</v>
      </c>
      <c r="N552" s="39">
        <f t="shared" ca="1" si="28"/>
        <v>21.336252699995882</v>
      </c>
      <c r="P552" s="52">
        <v>3632</v>
      </c>
      <c r="Q552" s="52">
        <v>113203.99999990901</v>
      </c>
    </row>
    <row r="553" spans="8:17" x14ac:dyDescent="0.3">
      <c r="H553" s="45">
        <v>1</v>
      </c>
      <c r="I553" s="52" t="s">
        <v>173</v>
      </c>
      <c r="J553" s="25">
        <v>2016</v>
      </c>
      <c r="K553" s="52">
        <v>3592.12</v>
      </c>
      <c r="L553" s="38">
        <f t="shared" ca="1" si="26"/>
        <v>91557.319999977015</v>
      </c>
      <c r="M553" s="38">
        <f t="shared" ca="1" si="27"/>
        <v>94492.098499935935</v>
      </c>
      <c r="N553" s="39">
        <f t="shared" ca="1" si="28"/>
        <v>25.040406102483022</v>
      </c>
      <c r="P553" s="52">
        <v>3632.5</v>
      </c>
      <c r="Q553" s="52">
        <v>113507.119999968</v>
      </c>
    </row>
    <row r="554" spans="8:17" x14ac:dyDescent="0.3">
      <c r="H554" s="45">
        <v>1</v>
      </c>
      <c r="I554" s="52" t="s">
        <v>164</v>
      </c>
      <c r="J554" s="25">
        <v>2016</v>
      </c>
      <c r="K554" s="52">
        <v>3603.87</v>
      </c>
      <c r="L554" s="38">
        <f t="shared" ca="1" si="26"/>
        <v>97426.876999894856</v>
      </c>
      <c r="M554" s="38">
        <f t="shared" ca="1" si="27"/>
        <v>101680.96969989757</v>
      </c>
      <c r="N554" s="39">
        <f t="shared" ca="1" si="28"/>
        <v>36.503468122263229</v>
      </c>
      <c r="P554" s="52">
        <v>3633</v>
      </c>
      <c r="Q554" s="52">
        <v>113810.249999889</v>
      </c>
    </row>
    <row r="555" spans="8:17" x14ac:dyDescent="0.3">
      <c r="H555" s="45">
        <v>1</v>
      </c>
      <c r="I555" s="52" t="s">
        <v>174</v>
      </c>
      <c r="J555" s="25">
        <v>2016</v>
      </c>
      <c r="K555" s="52">
        <v>3620.01</v>
      </c>
      <c r="L555" s="38">
        <f t="shared" ca="1" si="26"/>
        <v>105935.06239990029</v>
      </c>
      <c r="M555" s="38">
        <f t="shared" ca="1" si="27"/>
        <v>105462.9121999538</v>
      </c>
      <c r="N555" s="39">
        <f t="shared" ca="1" si="28"/>
        <v>43.345256914181007</v>
      </c>
      <c r="P555" s="52">
        <v>3633.5</v>
      </c>
      <c r="Q555" s="52">
        <v>114113.36999994901</v>
      </c>
    </row>
    <row r="556" spans="8:17" x14ac:dyDescent="0.3">
      <c r="H556" s="45">
        <v>1</v>
      </c>
      <c r="I556" s="52" t="s">
        <v>175</v>
      </c>
      <c r="J556" s="25">
        <v>2016</v>
      </c>
      <c r="K556" s="52">
        <v>3618.22</v>
      </c>
      <c r="L556" s="38">
        <f t="shared" ca="1" si="26"/>
        <v>104990.76200000732</v>
      </c>
      <c r="M556" s="38">
        <f t="shared" ca="1" si="27"/>
        <v>103759.98350002628</v>
      </c>
      <c r="N556" s="39">
        <f t="shared" ca="1" si="28"/>
        <v>48.352152311012247</v>
      </c>
      <c r="P556" s="52">
        <v>3634</v>
      </c>
      <c r="Q556" s="52">
        <v>114416.50000011599</v>
      </c>
    </row>
    <row r="557" spans="8:17" x14ac:dyDescent="0.3">
      <c r="H557" s="45">
        <v>1</v>
      </c>
      <c r="I557" s="52" t="s">
        <v>176</v>
      </c>
      <c r="J557" s="25">
        <v>2016</v>
      </c>
      <c r="K557" s="52">
        <v>3613.55</v>
      </c>
      <c r="L557" s="38">
        <f t="shared" ca="1" si="26"/>
        <v>102529.20500004524</v>
      </c>
      <c r="M557" s="38">
        <f t="shared" ca="1" si="27"/>
        <v>101838.70400000166</v>
      </c>
      <c r="N557" s="39">
        <f t="shared" ca="1" si="28"/>
        <v>48.678900512000794</v>
      </c>
      <c r="P557" s="52">
        <v>3634.5</v>
      </c>
      <c r="Q557" s="52">
        <v>114719.619999929</v>
      </c>
    </row>
    <row r="558" spans="8:17" x14ac:dyDescent="0.3">
      <c r="H558" s="45">
        <v>1</v>
      </c>
      <c r="I558" s="52" t="s">
        <v>177</v>
      </c>
      <c r="J558" s="25">
        <v>2016</v>
      </c>
      <c r="K558" s="52">
        <v>3610.93</v>
      </c>
      <c r="L558" s="38">
        <f t="shared" ca="1" si="26"/>
        <v>101148.20299995807</v>
      </c>
      <c r="M558" s="38">
        <f t="shared" ca="1" si="27"/>
        <v>100766.05550000223</v>
      </c>
      <c r="N558" s="39">
        <f t="shared" ca="1" si="28"/>
        <v>41.817913032500925</v>
      </c>
      <c r="P558" s="52">
        <v>3635</v>
      </c>
      <c r="Q558" s="52">
        <v>115022.750000096</v>
      </c>
    </row>
    <row r="559" spans="8:17" x14ac:dyDescent="0.3">
      <c r="H559" s="45">
        <v>1</v>
      </c>
      <c r="I559" s="52" t="s">
        <v>178</v>
      </c>
      <c r="J559" s="25">
        <v>2016</v>
      </c>
      <c r="K559" s="52">
        <v>3609.48</v>
      </c>
      <c r="L559" s="38">
        <f t="shared" ca="1" si="26"/>
        <v>100383.90800004639</v>
      </c>
      <c r="M559" s="38">
        <f t="shared" ca="1" si="27"/>
        <v>99416.679500034894</v>
      </c>
      <c r="N559" s="39">
        <f t="shared" ca="1" si="28"/>
        <v>37.281254812513083</v>
      </c>
      <c r="P559" s="52">
        <v>3635.5</v>
      </c>
      <c r="Q559" s="52">
        <v>115325.869999909</v>
      </c>
    </row>
    <row r="560" spans="8:17" x14ac:dyDescent="0.3">
      <c r="H560" s="45">
        <v>1</v>
      </c>
      <c r="I560" s="52" t="s">
        <v>179</v>
      </c>
      <c r="J560" s="25">
        <v>2016</v>
      </c>
      <c r="K560" s="52">
        <v>3605.81</v>
      </c>
      <c r="L560" s="38">
        <f t="shared" ca="1" si="26"/>
        <v>98449.4510000234</v>
      </c>
      <c r="M560" s="38">
        <f t="shared" ca="1" si="27"/>
        <v>97047.365000059712</v>
      </c>
      <c r="N560" s="39">
        <f t="shared" ca="1" si="28"/>
        <v>30.27877788001863</v>
      </c>
      <c r="P560" s="52">
        <v>3636</v>
      </c>
      <c r="Q560" s="52">
        <v>115629.00000007699</v>
      </c>
    </row>
    <row r="561" spans="8:17" x14ac:dyDescent="0.3">
      <c r="H561" s="45">
        <v>1</v>
      </c>
      <c r="I561" s="52" t="s">
        <v>180</v>
      </c>
      <c r="J561" s="25">
        <v>2016</v>
      </c>
      <c r="K561" s="52">
        <v>3600.49</v>
      </c>
      <c r="L561" s="38">
        <f t="shared" ca="1" si="26"/>
        <v>95645.279000096023</v>
      </c>
      <c r="M561" s="38">
        <f t="shared" ca="1" si="27"/>
        <v>94510.119500030414</v>
      </c>
      <c r="N561" s="39">
        <f t="shared" ca="1" si="28"/>
        <v>24.667141189507941</v>
      </c>
      <c r="P561" s="52">
        <v>3636.5</v>
      </c>
      <c r="Q561" s="52">
        <v>115932.11999988899</v>
      </c>
    </row>
    <row r="562" spans="8:17" x14ac:dyDescent="0.3">
      <c r="H562" s="45">
        <v>1</v>
      </c>
      <c r="I562" s="52" t="s">
        <v>170</v>
      </c>
      <c r="J562" s="25">
        <v>2017</v>
      </c>
      <c r="K562" s="52">
        <v>3595.86</v>
      </c>
      <c r="L562" s="38">
        <f t="shared" ca="1" si="26"/>
        <v>93374.959999964805</v>
      </c>
      <c r="M562" s="38">
        <f t="shared" ca="1" si="27"/>
        <v>93003.169999960694</v>
      </c>
      <c r="N562" s="39">
        <f t="shared" ca="1" si="28"/>
        <v>18.414627659992217</v>
      </c>
      <c r="P562" s="52">
        <v>3637</v>
      </c>
      <c r="Q562" s="52">
        <v>116235.250000057</v>
      </c>
    </row>
    <row r="563" spans="8:17" x14ac:dyDescent="0.3">
      <c r="H563" s="45">
        <v>1</v>
      </c>
      <c r="I563" s="52" t="s">
        <v>171</v>
      </c>
      <c r="J563" s="25">
        <v>2017</v>
      </c>
      <c r="K563" s="52">
        <v>3594.33</v>
      </c>
      <c r="L563" s="38">
        <f t="shared" ca="1" si="26"/>
        <v>92631.379999956582</v>
      </c>
      <c r="M563" s="38">
        <f t="shared" ca="1" si="27"/>
        <v>93015.319999952684</v>
      </c>
      <c r="N563" s="39">
        <f t="shared" ca="1" si="28"/>
        <v>17.3008495199912</v>
      </c>
      <c r="P563" s="52">
        <v>3637.5</v>
      </c>
      <c r="Q563" s="52">
        <v>116538.37000011699</v>
      </c>
    </row>
    <row r="564" spans="8:17" x14ac:dyDescent="0.3">
      <c r="H564" s="45">
        <v>1</v>
      </c>
      <c r="I564" s="52" t="s">
        <v>172</v>
      </c>
      <c r="J564" s="25">
        <v>2017</v>
      </c>
      <c r="K564" s="52">
        <v>3595.91</v>
      </c>
      <c r="L564" s="38">
        <f t="shared" ca="1" si="26"/>
        <v>93399.259999948787</v>
      </c>
      <c r="M564" s="38">
        <f t="shared" ca="1" si="27"/>
        <v>95484.226999948034</v>
      </c>
      <c r="N564" s="39">
        <f t="shared" ca="1" si="28"/>
        <v>22.247824890987893</v>
      </c>
      <c r="P564" s="52">
        <v>3638</v>
      </c>
      <c r="Q564" s="52">
        <v>116841.50000003701</v>
      </c>
    </row>
    <row r="565" spans="8:17" x14ac:dyDescent="0.3">
      <c r="H565" s="45">
        <v>1</v>
      </c>
      <c r="I565" s="52" t="s">
        <v>173</v>
      </c>
      <c r="J565" s="25">
        <v>2017</v>
      </c>
      <c r="K565" s="52">
        <v>3604.14</v>
      </c>
      <c r="L565" s="38">
        <f t="shared" ca="1" si="26"/>
        <v>97569.193999947282</v>
      </c>
      <c r="M565" s="38">
        <f t="shared" ca="1" si="27"/>
        <v>101509.26649995078</v>
      </c>
      <c r="N565" s="39">
        <f t="shared" ca="1" si="28"/>
        <v>26.89995562248696</v>
      </c>
      <c r="P565" s="52">
        <v>3638.5</v>
      </c>
      <c r="Q565" s="52">
        <v>117144.620000097</v>
      </c>
    </row>
    <row r="566" spans="8:17" x14ac:dyDescent="0.3">
      <c r="H566" s="45">
        <v>1</v>
      </c>
      <c r="I566" s="52" t="s">
        <v>164</v>
      </c>
      <c r="J566" s="25">
        <v>2017</v>
      </c>
      <c r="K566" s="52">
        <v>3619.09</v>
      </c>
      <c r="L566" s="38">
        <f t="shared" ca="1" si="26"/>
        <v>105449.33899995429</v>
      </c>
      <c r="M566" s="38">
        <f t="shared" ca="1" si="27"/>
        <v>110202.7002000066</v>
      </c>
      <c r="N566" s="39">
        <f t="shared" ca="1" si="28"/>
        <v>39.562769371802368</v>
      </c>
      <c r="P566" s="52">
        <v>3639</v>
      </c>
      <c r="Q566" s="52">
        <v>117447.750000017</v>
      </c>
    </row>
    <row r="567" spans="8:17" x14ac:dyDescent="0.3">
      <c r="H567" s="45">
        <v>1</v>
      </c>
      <c r="I567" s="52" t="s">
        <v>174</v>
      </c>
      <c r="J567" s="25">
        <v>2017</v>
      </c>
      <c r="K567" s="52">
        <v>3634.89</v>
      </c>
      <c r="L567" s="38">
        <f t="shared" ca="1" si="26"/>
        <v>114956.06140005891</v>
      </c>
      <c r="M567" s="38">
        <f t="shared" ca="1" si="27"/>
        <v>114895.43540002569</v>
      </c>
      <c r="N567" s="39">
        <f t="shared" ca="1" si="28"/>
        <v>47.222023949410556</v>
      </c>
      <c r="P567" s="52">
        <v>3639.5</v>
      </c>
      <c r="Q567" s="52">
        <v>117750.870000077</v>
      </c>
    </row>
    <row r="568" spans="8:17" x14ac:dyDescent="0.3">
      <c r="H568" s="45">
        <v>1</v>
      </c>
      <c r="I568" s="52" t="s">
        <v>175</v>
      </c>
      <c r="J568" s="25">
        <v>2017</v>
      </c>
      <c r="K568" s="52">
        <v>3634.69</v>
      </c>
      <c r="L568" s="38">
        <f t="shared" ca="1" si="26"/>
        <v>114834.80939999246</v>
      </c>
      <c r="M568" s="38">
        <f t="shared" ca="1" si="27"/>
        <v>113679.90409996978</v>
      </c>
      <c r="N568" s="39">
        <f t="shared" ca="1" si="28"/>
        <v>52.974835310585924</v>
      </c>
      <c r="P568" s="52">
        <v>3640</v>
      </c>
      <c r="Q568" s="52">
        <v>118053.999999997</v>
      </c>
    </row>
    <row r="569" spans="8:17" x14ac:dyDescent="0.3">
      <c r="H569" s="45">
        <v>1</v>
      </c>
      <c r="I569" s="52" t="s">
        <v>176</v>
      </c>
      <c r="J569" s="25">
        <v>2017</v>
      </c>
      <c r="K569" s="52">
        <v>3630.88</v>
      </c>
      <c r="L569" s="38">
        <f t="shared" ca="1" si="26"/>
        <v>112524.99879994709</v>
      </c>
      <c r="M569" s="38">
        <f t="shared" ca="1" si="27"/>
        <v>111745.96659998584</v>
      </c>
      <c r="N569" s="39">
        <f t="shared" ca="1" si="28"/>
        <v>53.414572034793231</v>
      </c>
      <c r="P569" s="52">
        <v>3640.5</v>
      </c>
      <c r="Q569" s="52">
        <v>118375.119999908</v>
      </c>
    </row>
    <row r="570" spans="8:17" x14ac:dyDescent="0.3">
      <c r="H570" s="45">
        <v>1</v>
      </c>
      <c r="I570" s="52" t="s">
        <v>177</v>
      </c>
      <c r="J570" s="25">
        <v>2017</v>
      </c>
      <c r="K570" s="52">
        <v>3628.31</v>
      </c>
      <c r="L570" s="38">
        <f t="shared" ca="1" si="26"/>
        <v>110966.93440002459</v>
      </c>
      <c r="M570" s="38">
        <f t="shared" ca="1" si="27"/>
        <v>110597.12300002133</v>
      </c>
      <c r="N570" s="39">
        <f t="shared" ca="1" si="28"/>
        <v>45.897806045008842</v>
      </c>
      <c r="P570" s="52">
        <v>3641</v>
      </c>
      <c r="Q570" s="52">
        <v>118696.24999992699</v>
      </c>
    </row>
    <row r="571" spans="8:17" x14ac:dyDescent="0.3">
      <c r="H571" s="45">
        <v>1</v>
      </c>
      <c r="I571" s="52" t="s">
        <v>178</v>
      </c>
      <c r="J571" s="25">
        <v>2017</v>
      </c>
      <c r="K571" s="52">
        <v>3627.09</v>
      </c>
      <c r="L571" s="38">
        <f t="shared" ca="1" si="26"/>
        <v>110227.31160001806</v>
      </c>
      <c r="M571" s="38">
        <f t="shared" ca="1" si="27"/>
        <v>109681.68560004991</v>
      </c>
      <c r="N571" s="39">
        <f t="shared" ca="1" si="28"/>
        <v>41.130632100018715</v>
      </c>
      <c r="P571" s="52">
        <v>3641.5</v>
      </c>
      <c r="Q571" s="52">
        <v>119017.37000008499</v>
      </c>
    </row>
    <row r="572" spans="8:17" x14ac:dyDescent="0.3">
      <c r="H572" s="45">
        <v>1</v>
      </c>
      <c r="I572" s="52" t="s">
        <v>179</v>
      </c>
      <c r="J572" s="25">
        <v>2017</v>
      </c>
      <c r="K572" s="52">
        <v>3625.29</v>
      </c>
      <c r="L572" s="38">
        <f t="shared" ca="1" si="26"/>
        <v>109136.05960008176</v>
      </c>
      <c r="M572" s="38">
        <f t="shared" ca="1" si="27"/>
        <v>108396.43530005869</v>
      </c>
      <c r="N572" s="39">
        <f t="shared" ca="1" si="28"/>
        <v>33.819687813618309</v>
      </c>
      <c r="P572" s="52">
        <v>3642</v>
      </c>
      <c r="Q572" s="52">
        <v>119338.500000103</v>
      </c>
    </row>
    <row r="573" spans="8:17" x14ac:dyDescent="0.3">
      <c r="H573" s="45">
        <v>1</v>
      </c>
      <c r="I573" s="52" t="s">
        <v>180</v>
      </c>
      <c r="J573" s="25">
        <v>2017</v>
      </c>
      <c r="K573" s="52">
        <v>3622.85</v>
      </c>
      <c r="L573" s="38">
        <f t="shared" ca="1" si="26"/>
        <v>107656.81100003561</v>
      </c>
      <c r="M573" s="38">
        <f t="shared" ca="1" si="27"/>
        <v>106566.25249999331</v>
      </c>
      <c r="N573" s="39">
        <f t="shared" ca="1" si="28"/>
        <v>27.813791902498256</v>
      </c>
      <c r="P573" s="52">
        <v>3642.5</v>
      </c>
      <c r="Q573" s="52">
        <v>119659.62000001399</v>
      </c>
    </row>
    <row r="574" spans="8:17" x14ac:dyDescent="0.3">
      <c r="H574" s="45">
        <v>1</v>
      </c>
      <c r="I574" s="52" t="s">
        <v>170</v>
      </c>
      <c r="J574" s="25">
        <v>2018</v>
      </c>
      <c r="K574" s="52">
        <v>3619.14</v>
      </c>
      <c r="L574" s="38">
        <f t="shared" ca="1" si="26"/>
        <v>105475.69399995101</v>
      </c>
      <c r="M574" s="38">
        <f t="shared" ca="1" si="27"/>
        <v>104653.41799992777</v>
      </c>
      <c r="N574" s="39">
        <f t="shared" ca="1" si="28"/>
        <v>20.721376763985699</v>
      </c>
      <c r="P574" s="52">
        <v>3643</v>
      </c>
      <c r="Q574" s="52">
        <v>119980.750000032</v>
      </c>
    </row>
    <row r="575" spans="8:17" x14ac:dyDescent="0.3">
      <c r="H575" s="45">
        <v>1</v>
      </c>
      <c r="I575" s="52" t="s">
        <v>171</v>
      </c>
      <c r="J575" s="25">
        <v>2018</v>
      </c>
      <c r="K575" s="52">
        <v>3616.02</v>
      </c>
      <c r="L575" s="38">
        <f t="shared" ca="1" si="26"/>
        <v>103831.14199990453</v>
      </c>
      <c r="M575" s="38">
        <f t="shared" ca="1" si="27"/>
        <v>102832.28749994852</v>
      </c>
      <c r="N575" s="39">
        <f t="shared" ca="1" si="28"/>
        <v>19.126805474990427</v>
      </c>
      <c r="P575" s="52">
        <v>3643.5</v>
      </c>
      <c r="Q575" s="52">
        <v>120301.869999943</v>
      </c>
    </row>
    <row r="576" spans="8:17" x14ac:dyDescent="0.3">
      <c r="H576" s="45">
        <v>1</v>
      </c>
      <c r="I576" s="52" t="s">
        <v>172</v>
      </c>
      <c r="J576" s="25">
        <v>2018</v>
      </c>
      <c r="K576" s="52">
        <v>3612.23</v>
      </c>
      <c r="L576" s="38">
        <f t="shared" ca="1" si="26"/>
        <v>101833.43299999251</v>
      </c>
      <c r="M576" s="38">
        <f t="shared" ca="1" si="27"/>
        <v>101084.95100002224</v>
      </c>
      <c r="N576" s="39">
        <f t="shared" ca="1" si="28"/>
        <v>23.552793583005183</v>
      </c>
      <c r="P576" s="52">
        <v>3644</v>
      </c>
      <c r="Q576" s="52">
        <v>120622.999999961</v>
      </c>
    </row>
    <row r="577" spans="8:17" x14ac:dyDescent="0.3">
      <c r="H577" s="45">
        <v>1</v>
      </c>
      <c r="I577" s="52" t="s">
        <v>173</v>
      </c>
      <c r="J577" s="25">
        <v>2018</v>
      </c>
      <c r="K577" s="52">
        <v>3609.39</v>
      </c>
      <c r="L577" s="38">
        <f t="shared" ca="1" si="26"/>
        <v>100336.46900005196</v>
      </c>
      <c r="M577" s="38">
        <f t="shared" ca="1" si="27"/>
        <v>100903.10149998625</v>
      </c>
      <c r="N577" s="39">
        <f t="shared" ca="1" si="28"/>
        <v>26.739321897496357</v>
      </c>
      <c r="P577" s="52">
        <v>3644.5</v>
      </c>
      <c r="Q577" s="52">
        <v>120944.120000119</v>
      </c>
    </row>
    <row r="578" spans="8:17" x14ac:dyDescent="0.3">
      <c r="H578" s="45">
        <v>1</v>
      </c>
      <c r="I578" s="52" t="s">
        <v>164</v>
      </c>
      <c r="J578" s="25">
        <v>2018</v>
      </c>
      <c r="K578" s="52">
        <v>3611.54</v>
      </c>
      <c r="L578" s="38">
        <f t="shared" ca="1" si="26"/>
        <v>101469.73399992054</v>
      </c>
      <c r="M578" s="38">
        <f t="shared" ca="1" si="27"/>
        <v>101058.59599996847</v>
      </c>
      <c r="N578" s="39">
        <f t="shared" ca="1" si="28"/>
        <v>36.280035963988681</v>
      </c>
      <c r="P578" s="52">
        <v>3645</v>
      </c>
      <c r="Q578" s="52">
        <v>121265.24999989101</v>
      </c>
    </row>
    <row r="579" spans="8:17" x14ac:dyDescent="0.3">
      <c r="H579" s="45">
        <v>1</v>
      </c>
      <c r="I579" s="52" t="s">
        <v>174</v>
      </c>
      <c r="J579" s="25">
        <v>2018</v>
      </c>
      <c r="K579" s="52">
        <v>3609.98</v>
      </c>
      <c r="L579" s="38">
        <f t="shared" ca="1" si="26"/>
        <v>100647.4580000164</v>
      </c>
      <c r="M579" s="38">
        <f t="shared" ca="1" si="27"/>
        <v>99018.718999957899</v>
      </c>
      <c r="N579" s="39">
        <f t="shared" ca="1" si="28"/>
        <v>40.696693508982698</v>
      </c>
      <c r="P579" s="52">
        <v>3645.5</v>
      </c>
      <c r="Q579" s="52">
        <v>121586.37000004901</v>
      </c>
    </row>
    <row r="580" spans="8:17" x14ac:dyDescent="0.3">
      <c r="H580" s="45">
        <v>1</v>
      </c>
      <c r="I580" s="52" t="s">
        <v>175</v>
      </c>
      <c r="J580" s="25">
        <v>2018</v>
      </c>
      <c r="K580" s="52">
        <v>3603.8</v>
      </c>
      <c r="L580" s="38">
        <f t="shared" ca="1" si="26"/>
        <v>97389.979999899399</v>
      </c>
      <c r="M580" s="38">
        <f t="shared" ca="1" si="27"/>
        <v>95688.649999978719</v>
      </c>
      <c r="N580" s="39">
        <f t="shared" ca="1" si="28"/>
        <v>44.590910899990085</v>
      </c>
      <c r="P580" s="52">
        <v>3646</v>
      </c>
      <c r="Q580" s="52">
        <v>121907.500000067</v>
      </c>
    </row>
    <row r="581" spans="8:17" x14ac:dyDescent="0.3">
      <c r="H581" s="45">
        <v>1</v>
      </c>
      <c r="I581" s="52" t="s">
        <v>176</v>
      </c>
      <c r="J581" s="25">
        <v>2018</v>
      </c>
      <c r="K581" s="52">
        <v>3597.12</v>
      </c>
      <c r="L581" s="38">
        <f t="shared" ca="1" si="26"/>
        <v>93987.32000005804</v>
      </c>
      <c r="M581" s="38">
        <f t="shared" ca="1" si="27"/>
        <v>92811.200000031735</v>
      </c>
      <c r="N581" s="39">
        <f t="shared" ca="1" si="28"/>
        <v>44.363753600015166</v>
      </c>
      <c r="P581" s="52">
        <v>3646.5</v>
      </c>
      <c r="Q581" s="52">
        <v>122228.61999997799</v>
      </c>
    </row>
    <row r="582" spans="8:17" x14ac:dyDescent="0.3">
      <c r="H582" s="45">
        <v>1</v>
      </c>
      <c r="I582" s="52" t="s">
        <v>177</v>
      </c>
      <c r="J582" s="25">
        <v>2018</v>
      </c>
      <c r="K582" s="52">
        <v>3592.28</v>
      </c>
      <c r="L582" s="38">
        <f t="shared" ca="1" si="26"/>
        <v>91635.08000000543</v>
      </c>
      <c r="M582" s="38">
        <f t="shared" ca="1" si="27"/>
        <v>91192.819999978412</v>
      </c>
      <c r="N582" s="39">
        <f t="shared" ca="1" si="28"/>
        <v>37.845020299991042</v>
      </c>
      <c r="P582" s="52">
        <v>3647</v>
      </c>
      <c r="Q582" s="52">
        <v>122549.749999996</v>
      </c>
    </row>
    <row r="583" spans="8:17" x14ac:dyDescent="0.3">
      <c r="H583" s="45">
        <v>1</v>
      </c>
      <c r="I583" s="52" t="s">
        <v>178</v>
      </c>
      <c r="J583" s="25">
        <v>2018</v>
      </c>
      <c r="K583" s="52">
        <v>3590.46</v>
      </c>
      <c r="L583" s="38">
        <f t="shared" ca="1" si="26"/>
        <v>90750.559999951394</v>
      </c>
      <c r="M583" s="38">
        <f t="shared" ca="1" si="27"/>
        <v>89788.279999963008</v>
      </c>
      <c r="N583" s="39">
        <f t="shared" ca="1" si="28"/>
        <v>33.670604999986125</v>
      </c>
      <c r="P583" s="52">
        <v>3647.5</v>
      </c>
      <c r="Q583" s="52">
        <v>122870.86999990699</v>
      </c>
    </row>
    <row r="584" spans="8:17" x14ac:dyDescent="0.3">
      <c r="H584" s="45">
        <v>1</v>
      </c>
      <c r="I584" s="52" t="s">
        <v>179</v>
      </c>
      <c r="J584" s="25">
        <v>2018</v>
      </c>
      <c r="K584" s="52">
        <v>3586.5</v>
      </c>
      <c r="L584" s="38">
        <f t="shared" ca="1" si="26"/>
        <v>88825.999999974621</v>
      </c>
      <c r="M584" s="38">
        <f t="shared" ca="1" si="27"/>
        <v>87696.04999997234</v>
      </c>
      <c r="N584" s="39">
        <f t="shared" ca="1" si="28"/>
        <v>27.361167599991372</v>
      </c>
      <c r="P584" s="52">
        <v>3648</v>
      </c>
      <c r="Q584" s="52">
        <v>123191.999999926</v>
      </c>
    </row>
    <row r="585" spans="8:17" x14ac:dyDescent="0.3">
      <c r="H585" s="45">
        <v>1</v>
      </c>
      <c r="I585" s="52" t="s">
        <v>180</v>
      </c>
      <c r="J585" s="25">
        <v>2018</v>
      </c>
      <c r="K585" s="52">
        <v>3581.85</v>
      </c>
      <c r="L585" s="38">
        <f t="shared" ca="1" si="26"/>
        <v>86566.099999970058</v>
      </c>
      <c r="M585" s="38">
        <f t="shared" ca="1" si="27"/>
        <v>85230.280999978422</v>
      </c>
      <c r="N585" s="39">
        <f t="shared" ca="1" si="28"/>
        <v>22.245103340994369</v>
      </c>
      <c r="P585" s="52">
        <v>3648.5</v>
      </c>
      <c r="Q585" s="52">
        <v>123513.120000083</v>
      </c>
    </row>
    <row r="586" spans="8:17" x14ac:dyDescent="0.3">
      <c r="H586" s="45">
        <v>1</v>
      </c>
      <c r="I586" s="52" t="s">
        <v>170</v>
      </c>
      <c r="J586" s="25">
        <v>2019</v>
      </c>
      <c r="K586" s="52">
        <v>3576.34</v>
      </c>
      <c r="L586" s="38">
        <f t="shared" ca="1" si="26"/>
        <v>83894.461999986786</v>
      </c>
      <c r="M586" s="38"/>
      <c r="P586" s="52">
        <v>3649</v>
      </c>
      <c r="Q586" s="52">
        <v>123834.25000010199</v>
      </c>
    </row>
    <row r="587" spans="8:17" x14ac:dyDescent="0.3">
      <c r="P587" s="52">
        <v>3649.5</v>
      </c>
      <c r="Q587" s="52">
        <v>124155.370000013</v>
      </c>
    </row>
    <row r="588" spans="8:17" x14ac:dyDescent="0.3">
      <c r="P588" s="52">
        <v>3650</v>
      </c>
      <c r="Q588" s="52">
        <v>124476.500000031</v>
      </c>
    </row>
    <row r="589" spans="8:17" x14ac:dyDescent="0.3">
      <c r="P589" s="52">
        <v>3650.5</v>
      </c>
      <c r="Q589" s="52">
        <v>124797.61999994201</v>
      </c>
    </row>
    <row r="590" spans="8:17" x14ac:dyDescent="0.3">
      <c r="P590" s="52">
        <v>3651</v>
      </c>
      <c r="Q590" s="52">
        <v>125118.74999996</v>
      </c>
    </row>
    <row r="591" spans="8:17" x14ac:dyDescent="0.3">
      <c r="P591" s="52">
        <v>3651.5</v>
      </c>
      <c r="Q591" s="52">
        <v>125439.870000118</v>
      </c>
    </row>
    <row r="592" spans="8:17" x14ac:dyDescent="0.3">
      <c r="P592" s="52">
        <v>3652</v>
      </c>
      <c r="Q592" s="52">
        <v>125760.99999989</v>
      </c>
    </row>
    <row r="593" spans="16:17" x14ac:dyDescent="0.3">
      <c r="P593" s="52">
        <v>3652.5</v>
      </c>
      <c r="Q593" s="52">
        <v>126082.120000047</v>
      </c>
    </row>
    <row r="594" spans="16:17" x14ac:dyDescent="0.3">
      <c r="P594" s="52">
        <v>3653</v>
      </c>
      <c r="Q594" s="52">
        <v>126403.25000006599</v>
      </c>
    </row>
    <row r="595" spans="16:17" x14ac:dyDescent="0.3">
      <c r="P595" s="52">
        <v>3653.5</v>
      </c>
      <c r="Q595" s="52">
        <v>126724.369999977</v>
      </c>
    </row>
    <row r="596" spans="16:17" x14ac:dyDescent="0.3">
      <c r="P596" s="52">
        <v>3654</v>
      </c>
      <c r="Q596" s="52">
        <v>127045.49999999499</v>
      </c>
    </row>
    <row r="597" spans="16:17" x14ac:dyDescent="0.3">
      <c r="P597" s="52">
        <v>3654.5</v>
      </c>
      <c r="Q597" s="52">
        <v>127366.619999906</v>
      </c>
    </row>
    <row r="598" spans="16:17" x14ac:dyDescent="0.3">
      <c r="P598" s="52">
        <v>3655</v>
      </c>
      <c r="Q598" s="52">
        <v>127687.749999924</v>
      </c>
    </row>
    <row r="599" spans="16:17" x14ac:dyDescent="0.3">
      <c r="P599" s="52">
        <v>3655.5</v>
      </c>
      <c r="Q599" s="52">
        <v>128008.870000082</v>
      </c>
    </row>
    <row r="600" spans="16:17" x14ac:dyDescent="0.3">
      <c r="P600" s="52">
        <v>3656</v>
      </c>
      <c r="Q600" s="52">
        <v>128330.000000101</v>
      </c>
    </row>
    <row r="601" spans="16:17" x14ac:dyDescent="0.3">
      <c r="P601" s="52">
        <v>3656.5</v>
      </c>
      <c r="Q601" s="52">
        <v>128651.120000011</v>
      </c>
    </row>
    <row r="602" spans="16:17" x14ac:dyDescent="0.3">
      <c r="P602" s="52">
        <v>3657</v>
      </c>
      <c r="Q602" s="52">
        <v>128972.25000003001</v>
      </c>
    </row>
    <row r="603" spans="16:17" x14ac:dyDescent="0.3">
      <c r="P603" s="52">
        <v>3657.5</v>
      </c>
      <c r="Q603" s="52">
        <v>129293.369999941</v>
      </c>
    </row>
    <row r="604" spans="16:17" x14ac:dyDescent="0.3">
      <c r="P604" s="52">
        <v>3658</v>
      </c>
      <c r="Q604" s="52">
        <v>129614.49999995901</v>
      </c>
    </row>
    <row r="605" spans="16:17" x14ac:dyDescent="0.3">
      <c r="P605" s="52">
        <v>3658.5</v>
      </c>
      <c r="Q605" s="52">
        <v>129935.62000011699</v>
      </c>
    </row>
    <row r="606" spans="16:17" x14ac:dyDescent="0.3">
      <c r="P606" s="52">
        <v>3659</v>
      </c>
      <c r="Q606" s="52">
        <v>130256.74999988799</v>
      </c>
    </row>
    <row r="607" spans="16:17" x14ac:dyDescent="0.3">
      <c r="P607" s="52">
        <v>3659.5</v>
      </c>
      <c r="Q607" s="52">
        <v>130577.87000004599</v>
      </c>
    </row>
    <row r="608" spans="16:17" x14ac:dyDescent="0.3">
      <c r="P608" s="52">
        <v>3660</v>
      </c>
      <c r="Q608" s="52">
        <v>130899.000000065</v>
      </c>
    </row>
    <row r="609" spans="16:17" x14ac:dyDescent="0.3">
      <c r="P609" s="52">
        <v>3660.5</v>
      </c>
      <c r="Q609" s="52">
        <v>131267.70000007999</v>
      </c>
    </row>
    <row r="610" spans="16:17" x14ac:dyDescent="0.3">
      <c r="P610" s="52">
        <v>3661</v>
      </c>
      <c r="Q610" s="52">
        <v>131636.40000009499</v>
      </c>
    </row>
    <row r="611" spans="16:17" x14ac:dyDescent="0.3">
      <c r="P611" s="52">
        <v>3661.5</v>
      </c>
      <c r="Q611" s="52">
        <v>132005.10000010999</v>
      </c>
    </row>
    <row r="612" spans="16:17" x14ac:dyDescent="0.3">
      <c r="P612" s="52">
        <v>3662</v>
      </c>
      <c r="Q612" s="52">
        <v>132373.79999987801</v>
      </c>
    </row>
    <row r="613" spans="16:17" x14ac:dyDescent="0.3">
      <c r="P613" s="52">
        <v>3662.5</v>
      </c>
      <c r="Q613" s="52">
        <v>132742.49999989301</v>
      </c>
    </row>
    <row r="614" spans="16:17" x14ac:dyDescent="0.3">
      <c r="P614" s="52">
        <v>3663</v>
      </c>
      <c r="Q614" s="52">
        <v>133111.19999990801</v>
      </c>
    </row>
    <row r="615" spans="16:17" x14ac:dyDescent="0.3">
      <c r="P615" s="52">
        <v>3663.5</v>
      </c>
      <c r="Q615" s="52">
        <v>133479.89999992301</v>
      </c>
    </row>
    <row r="616" spans="16:17" x14ac:dyDescent="0.3">
      <c r="P616" s="52">
        <v>3664</v>
      </c>
      <c r="Q616" s="52">
        <v>133848.59999993799</v>
      </c>
    </row>
    <row r="617" spans="16:17" x14ac:dyDescent="0.3">
      <c r="P617" s="52">
        <v>3664.5</v>
      </c>
      <c r="Q617" s="52">
        <v>134217.29999995299</v>
      </c>
    </row>
    <row r="618" spans="16:17" x14ac:dyDescent="0.3">
      <c r="P618" s="52">
        <v>3665</v>
      </c>
      <c r="Q618" s="52">
        <v>134585.999999969</v>
      </c>
    </row>
    <row r="619" spans="16:17" x14ac:dyDescent="0.3">
      <c r="P619" s="52">
        <v>3665.5</v>
      </c>
      <c r="Q619" s="52">
        <v>134954.699999984</v>
      </c>
    </row>
    <row r="620" spans="16:17" x14ac:dyDescent="0.3">
      <c r="P620" s="52">
        <v>3666</v>
      </c>
      <c r="Q620" s="52">
        <v>135323.399999999</v>
      </c>
    </row>
    <row r="621" spans="16:17" x14ac:dyDescent="0.3">
      <c r="P621" s="52">
        <v>3666.5</v>
      </c>
      <c r="Q621" s="52">
        <v>135692.100000014</v>
      </c>
    </row>
    <row r="622" spans="16:17" x14ac:dyDescent="0.3">
      <c r="P622" s="52">
        <v>3667</v>
      </c>
      <c r="Q622" s="52">
        <v>136060.800000029</v>
      </c>
    </row>
    <row r="623" spans="16:17" x14ac:dyDescent="0.3">
      <c r="P623" s="52">
        <v>3667.5</v>
      </c>
      <c r="Q623" s="52">
        <v>136429.500000044</v>
      </c>
    </row>
    <row r="624" spans="16:17" x14ac:dyDescent="0.3">
      <c r="P624" s="52">
        <v>3668</v>
      </c>
      <c r="Q624" s="52">
        <v>136798.20000005901</v>
      </c>
    </row>
    <row r="625" spans="16:17" x14ac:dyDescent="0.3">
      <c r="P625" s="52">
        <v>3668.5</v>
      </c>
      <c r="Q625" s="52">
        <v>137166.90000007401</v>
      </c>
    </row>
    <row r="626" spans="16:17" x14ac:dyDescent="0.3">
      <c r="P626" s="52">
        <v>3669</v>
      </c>
      <c r="Q626" s="52">
        <v>137535.60000008901</v>
      </c>
    </row>
    <row r="627" spans="16:17" x14ac:dyDescent="0.3">
      <c r="P627" s="52">
        <v>3669.5</v>
      </c>
      <c r="Q627" s="52">
        <v>137904.30000010499</v>
      </c>
    </row>
    <row r="628" spans="16:17" x14ac:dyDescent="0.3">
      <c r="P628" s="52">
        <v>3670</v>
      </c>
      <c r="Q628" s="52">
        <v>138273.00000012</v>
      </c>
    </row>
    <row r="629" spans="16:17" x14ac:dyDescent="0.3">
      <c r="P629" s="52">
        <v>3670.5</v>
      </c>
      <c r="Q629" s="52">
        <v>138641.69999988799</v>
      </c>
    </row>
    <row r="630" spans="16:17" x14ac:dyDescent="0.3">
      <c r="P630" s="52">
        <v>3671</v>
      </c>
      <c r="Q630" s="52">
        <v>139010.39999990299</v>
      </c>
    </row>
    <row r="631" spans="16:17" x14ac:dyDescent="0.3">
      <c r="P631" s="52">
        <v>3671.5</v>
      </c>
      <c r="Q631" s="52">
        <v>139379.09999991799</v>
      </c>
    </row>
    <row r="632" spans="16:17" x14ac:dyDescent="0.3">
      <c r="P632" s="52">
        <v>3672</v>
      </c>
      <c r="Q632" s="52">
        <v>139747.79999993299</v>
      </c>
    </row>
    <row r="633" spans="16:17" x14ac:dyDescent="0.3">
      <c r="P633" s="52">
        <v>3672.5</v>
      </c>
      <c r="Q633" s="52">
        <v>140116.49999994799</v>
      </c>
    </row>
    <row r="634" spans="16:17" x14ac:dyDescent="0.3">
      <c r="P634" s="52">
        <v>3673</v>
      </c>
      <c r="Q634" s="52">
        <v>140485.19999996299</v>
      </c>
    </row>
    <row r="635" spans="16:17" x14ac:dyDescent="0.3">
      <c r="P635" s="52">
        <v>3673.5</v>
      </c>
      <c r="Q635" s="52">
        <v>140853.89999997799</v>
      </c>
    </row>
    <row r="636" spans="16:17" x14ac:dyDescent="0.3">
      <c r="P636" s="52">
        <v>3674</v>
      </c>
      <c r="Q636" s="52">
        <v>141222.59999999299</v>
      </c>
    </row>
    <row r="637" spans="16:17" x14ac:dyDescent="0.3">
      <c r="P637" s="52">
        <v>3674.5</v>
      </c>
      <c r="Q637" s="52">
        <v>141591.30000000799</v>
      </c>
    </row>
    <row r="638" spans="16:17" x14ac:dyDescent="0.3">
      <c r="P638" s="52">
        <v>3675</v>
      </c>
      <c r="Q638" s="52">
        <v>141960.00000002401</v>
      </c>
    </row>
    <row r="639" spans="16:17" x14ac:dyDescent="0.3">
      <c r="P639" s="52">
        <v>3675.5</v>
      </c>
      <c r="Q639" s="52">
        <v>142328.70000003901</v>
      </c>
    </row>
    <row r="640" spans="16:17" x14ac:dyDescent="0.3">
      <c r="P640" s="52">
        <v>3676</v>
      </c>
      <c r="Q640" s="52">
        <v>142697.40000005401</v>
      </c>
    </row>
    <row r="641" spans="16:17" x14ac:dyDescent="0.3">
      <c r="P641" s="52">
        <v>3676.5</v>
      </c>
      <c r="Q641" s="52">
        <v>143066.10000006901</v>
      </c>
    </row>
    <row r="642" spans="16:17" x14ac:dyDescent="0.3">
      <c r="P642" s="52">
        <v>3677</v>
      </c>
      <c r="Q642" s="52">
        <v>143434.80000008401</v>
      </c>
    </row>
    <row r="643" spans="16:17" x14ac:dyDescent="0.3">
      <c r="P643" s="52">
        <v>3677.5</v>
      </c>
      <c r="Q643" s="52">
        <v>143803.50000009901</v>
      </c>
    </row>
    <row r="644" spans="16:17" x14ac:dyDescent="0.3">
      <c r="P644" s="52">
        <v>3678</v>
      </c>
      <c r="Q644" s="52">
        <v>144172.20000011401</v>
      </c>
    </row>
    <row r="645" spans="16:17" x14ac:dyDescent="0.3">
      <c r="P645" s="52">
        <v>3678.5</v>
      </c>
      <c r="Q645" s="52">
        <v>144540.89999988201</v>
      </c>
    </row>
    <row r="646" spans="16:17" x14ac:dyDescent="0.3">
      <c r="P646" s="52">
        <v>3679</v>
      </c>
      <c r="Q646" s="52">
        <v>144909.59999989701</v>
      </c>
    </row>
    <row r="647" spans="16:17" x14ac:dyDescent="0.3">
      <c r="P647" s="52">
        <v>3679.5</v>
      </c>
      <c r="Q647" s="52">
        <v>145278.29999991201</v>
      </c>
    </row>
    <row r="648" spans="16:17" x14ac:dyDescent="0.3">
      <c r="P648" s="52">
        <v>3680</v>
      </c>
      <c r="Q648" s="52">
        <v>145646.99999992701</v>
      </c>
    </row>
    <row r="649" spans="16:17" x14ac:dyDescent="0.3">
      <c r="P649" s="52">
        <v>3680.5</v>
      </c>
      <c r="Q649" s="52">
        <v>146025.42000008401</v>
      </c>
    </row>
    <row r="650" spans="16:17" x14ac:dyDescent="0.3">
      <c r="P650" s="52">
        <v>3681</v>
      </c>
      <c r="Q650" s="52">
        <v>146403.85000010199</v>
      </c>
    </row>
    <row r="651" spans="16:17" x14ac:dyDescent="0.3">
      <c r="P651" s="52">
        <v>3681.5</v>
      </c>
      <c r="Q651" s="52">
        <v>146782.27000001201</v>
      </c>
    </row>
    <row r="652" spans="16:17" x14ac:dyDescent="0.3">
      <c r="P652" s="52">
        <v>3682</v>
      </c>
      <c r="Q652" s="52">
        <v>147160.70000002999</v>
      </c>
    </row>
    <row r="653" spans="16:17" x14ac:dyDescent="0.3">
      <c r="P653" s="52">
        <v>3682.5</v>
      </c>
      <c r="Q653" s="52">
        <v>147539.11999993899</v>
      </c>
    </row>
    <row r="654" spans="16:17" x14ac:dyDescent="0.3">
      <c r="P654" s="52">
        <v>3683</v>
      </c>
      <c r="Q654" s="52">
        <v>147917.549999957</v>
      </c>
    </row>
    <row r="655" spans="16:17" x14ac:dyDescent="0.3">
      <c r="P655" s="52">
        <v>3683.5</v>
      </c>
      <c r="Q655" s="52">
        <v>148295.970000114</v>
      </c>
    </row>
    <row r="656" spans="16:17" x14ac:dyDescent="0.3">
      <c r="P656" s="52">
        <v>3684</v>
      </c>
      <c r="Q656" s="52">
        <v>148674.39999988399</v>
      </c>
    </row>
    <row r="657" spans="16:17" x14ac:dyDescent="0.3">
      <c r="P657" s="52">
        <v>3684.5</v>
      </c>
      <c r="Q657" s="52">
        <v>149052.820000042</v>
      </c>
    </row>
    <row r="658" spans="16:17" x14ac:dyDescent="0.3">
      <c r="P658" s="52">
        <v>3685</v>
      </c>
      <c r="Q658" s="52">
        <v>149431.25000005899</v>
      </c>
    </row>
    <row r="659" spans="16:17" x14ac:dyDescent="0.3">
      <c r="P659" s="52">
        <v>3685.5</v>
      </c>
      <c r="Q659" s="52">
        <v>149809.66999996899</v>
      </c>
    </row>
    <row r="660" spans="16:17" x14ac:dyDescent="0.3">
      <c r="P660" s="52">
        <v>3686</v>
      </c>
      <c r="Q660" s="52">
        <v>150188.099999987</v>
      </c>
    </row>
    <row r="661" spans="16:17" x14ac:dyDescent="0.3">
      <c r="P661" s="52">
        <v>3686.5</v>
      </c>
      <c r="Q661" s="52">
        <v>150566.519999896</v>
      </c>
    </row>
    <row r="662" spans="16:17" x14ac:dyDescent="0.3">
      <c r="P662" s="52">
        <v>3687</v>
      </c>
      <c r="Q662" s="52">
        <v>150944.94999991401</v>
      </c>
    </row>
    <row r="663" spans="16:17" x14ac:dyDescent="0.3">
      <c r="P663" s="52">
        <v>3687.5</v>
      </c>
      <c r="Q663" s="52">
        <v>151323.37000007101</v>
      </c>
    </row>
    <row r="664" spans="16:17" x14ac:dyDescent="0.3">
      <c r="P664" s="52">
        <v>3688</v>
      </c>
      <c r="Q664" s="52">
        <v>151701.80000008899</v>
      </c>
    </row>
    <row r="665" spans="16:17" x14ac:dyDescent="0.3">
      <c r="P665" s="52">
        <v>3688.5</v>
      </c>
      <c r="Q665" s="52">
        <v>152080.21999999901</v>
      </c>
    </row>
    <row r="666" spans="16:17" x14ac:dyDescent="0.3">
      <c r="P666" s="52">
        <v>3689</v>
      </c>
      <c r="Q666" s="52">
        <v>152458.650000016</v>
      </c>
    </row>
    <row r="667" spans="16:17" x14ac:dyDescent="0.3">
      <c r="P667" s="52">
        <v>3689.5</v>
      </c>
      <c r="Q667" s="52">
        <v>152837.069999926</v>
      </c>
    </row>
    <row r="668" spans="16:17" x14ac:dyDescent="0.3">
      <c r="P668" s="52">
        <v>3690</v>
      </c>
      <c r="Q668" s="52">
        <v>153215.499999944</v>
      </c>
    </row>
    <row r="669" spans="16:17" x14ac:dyDescent="0.3">
      <c r="P669" s="52">
        <v>3690.5</v>
      </c>
      <c r="Q669" s="52">
        <v>153593.920000101</v>
      </c>
    </row>
    <row r="670" spans="16:17" x14ac:dyDescent="0.3">
      <c r="P670" s="52">
        <v>3691</v>
      </c>
      <c r="Q670" s="52">
        <v>153972.35000011799</v>
      </c>
    </row>
    <row r="671" spans="16:17" x14ac:dyDescent="0.3">
      <c r="P671" s="52">
        <v>3691.5</v>
      </c>
      <c r="Q671" s="52">
        <v>154350.77000002799</v>
      </c>
    </row>
    <row r="672" spans="16:17" x14ac:dyDescent="0.3">
      <c r="P672" s="52">
        <v>3692</v>
      </c>
      <c r="Q672" s="52">
        <v>154729.200000046</v>
      </c>
    </row>
    <row r="673" spans="16:17" x14ac:dyDescent="0.3">
      <c r="P673" s="52">
        <v>3692.5</v>
      </c>
      <c r="Q673" s="52">
        <v>155107.61999995599</v>
      </c>
    </row>
    <row r="674" spans="16:17" x14ac:dyDescent="0.3">
      <c r="P674" s="52">
        <v>3693</v>
      </c>
      <c r="Q674" s="52">
        <v>155486.04999997301</v>
      </c>
    </row>
    <row r="675" spans="16:17" x14ac:dyDescent="0.3">
      <c r="P675" s="52">
        <v>3693.5</v>
      </c>
      <c r="Q675" s="52">
        <v>155864.469999883</v>
      </c>
    </row>
    <row r="676" spans="16:17" x14ac:dyDescent="0.3">
      <c r="P676" s="52">
        <v>3694</v>
      </c>
      <c r="Q676" s="52">
        <v>156242.89999990101</v>
      </c>
    </row>
    <row r="677" spans="16:17" x14ac:dyDescent="0.3">
      <c r="P677" s="52">
        <v>3694.5</v>
      </c>
      <c r="Q677" s="52">
        <v>156621.32000005801</v>
      </c>
    </row>
    <row r="678" spans="16:17" x14ac:dyDescent="0.3">
      <c r="P678" s="52">
        <v>3695</v>
      </c>
      <c r="Q678" s="52">
        <v>156999.750000075</v>
      </c>
    </row>
    <row r="679" spans="16:17" x14ac:dyDescent="0.3">
      <c r="P679" s="52">
        <v>3695.5</v>
      </c>
      <c r="Q679" s="52">
        <v>157378.169999985</v>
      </c>
    </row>
    <row r="680" spans="16:17" x14ac:dyDescent="0.3">
      <c r="P680" s="52">
        <v>3696</v>
      </c>
      <c r="Q680" s="52">
        <v>157756.600000003</v>
      </c>
    </row>
    <row r="681" spans="16:17" x14ac:dyDescent="0.3">
      <c r="P681" s="52">
        <v>3696.5</v>
      </c>
      <c r="Q681" s="52">
        <v>158135.019999913</v>
      </c>
    </row>
    <row r="682" spans="16:17" x14ac:dyDescent="0.3">
      <c r="P682" s="52">
        <v>3697</v>
      </c>
      <c r="Q682" s="52">
        <v>158513.44999992999</v>
      </c>
    </row>
    <row r="683" spans="16:17" x14ac:dyDescent="0.3">
      <c r="P683" s="52">
        <v>3697.5</v>
      </c>
      <c r="Q683" s="52">
        <v>158891.87000008699</v>
      </c>
    </row>
    <row r="684" spans="16:17" x14ac:dyDescent="0.3">
      <c r="P684" s="52">
        <v>3698</v>
      </c>
      <c r="Q684" s="52">
        <v>159270.30000010499</v>
      </c>
    </row>
    <row r="685" spans="16:17" x14ac:dyDescent="0.3">
      <c r="P685" s="52">
        <v>3698.5</v>
      </c>
      <c r="Q685" s="52">
        <v>159648.72000001499</v>
      </c>
    </row>
    <row r="686" spans="16:17" x14ac:dyDescent="0.3">
      <c r="P686" s="52">
        <v>3699</v>
      </c>
      <c r="Q686" s="52">
        <v>160027.15000003201</v>
      </c>
    </row>
    <row r="687" spans="16:17" x14ac:dyDescent="0.3">
      <c r="P687" s="52">
        <v>3699.5</v>
      </c>
      <c r="Q687" s="52">
        <v>160405.569999942</v>
      </c>
    </row>
    <row r="688" spans="16:17" x14ac:dyDescent="0.3">
      <c r="P688" s="52">
        <v>3700</v>
      </c>
      <c r="Q688" s="52">
        <v>160783.99999996001</v>
      </c>
    </row>
    <row r="689" spans="16:17" x14ac:dyDescent="0.3">
      <c r="P689" s="52">
        <v>3700.5</v>
      </c>
      <c r="Q689" s="52">
        <v>161191.12000003699</v>
      </c>
    </row>
    <row r="690" spans="16:17" x14ac:dyDescent="0.3">
      <c r="P690" s="52">
        <v>3701</v>
      </c>
      <c r="Q690" s="52">
        <v>161598.249999975</v>
      </c>
    </row>
    <row r="691" spans="16:17" x14ac:dyDescent="0.3">
      <c r="P691" s="52">
        <v>3701.5</v>
      </c>
      <c r="Q691" s="52">
        <v>162005.370000052</v>
      </c>
    </row>
    <row r="692" spans="16:17" x14ac:dyDescent="0.3">
      <c r="P692" s="52">
        <v>3702</v>
      </c>
      <c r="Q692" s="52">
        <v>162412.49999998999</v>
      </c>
    </row>
    <row r="693" spans="16:17" x14ac:dyDescent="0.3">
      <c r="P693" s="52">
        <v>3702.5</v>
      </c>
      <c r="Q693" s="52">
        <v>162819.62000006699</v>
      </c>
    </row>
    <row r="694" spans="16:17" x14ac:dyDescent="0.3">
      <c r="P694" s="52">
        <v>3703</v>
      </c>
      <c r="Q694" s="52">
        <v>163226.75000000501</v>
      </c>
    </row>
    <row r="695" spans="16:17" x14ac:dyDescent="0.3">
      <c r="P695" s="52">
        <v>3703.5</v>
      </c>
      <c r="Q695" s="52">
        <v>163633.87000008201</v>
      </c>
    </row>
    <row r="696" spans="16:17" x14ac:dyDescent="0.3">
      <c r="P696" s="52">
        <v>3704</v>
      </c>
      <c r="Q696" s="52">
        <v>164041.00000001999</v>
      </c>
    </row>
    <row r="697" spans="16:17" x14ac:dyDescent="0.3">
      <c r="P697" s="52">
        <v>3704.5</v>
      </c>
      <c r="Q697" s="52">
        <v>164448.120000097</v>
      </c>
    </row>
    <row r="698" spans="16:17" x14ac:dyDescent="0.3">
      <c r="P698" s="52">
        <v>3705</v>
      </c>
      <c r="Q698" s="52">
        <v>164855.25000003501</v>
      </c>
    </row>
    <row r="699" spans="16:17" x14ac:dyDescent="0.3">
      <c r="P699" s="52">
        <v>3705.5</v>
      </c>
      <c r="Q699" s="52">
        <v>165262.37000011199</v>
      </c>
    </row>
    <row r="700" spans="16:17" x14ac:dyDescent="0.3">
      <c r="P700" s="52">
        <v>3706</v>
      </c>
      <c r="Q700" s="52">
        <v>165669.50000005</v>
      </c>
    </row>
    <row r="701" spans="16:17" x14ac:dyDescent="0.3">
      <c r="P701" s="52">
        <v>3706.5</v>
      </c>
      <c r="Q701" s="52">
        <v>166076.61999988</v>
      </c>
    </row>
    <row r="702" spans="16:17" x14ac:dyDescent="0.3">
      <c r="P702" s="52">
        <v>3707</v>
      </c>
      <c r="Q702" s="52">
        <v>166483.75000006499</v>
      </c>
    </row>
    <row r="703" spans="16:17" x14ac:dyDescent="0.3">
      <c r="P703" s="52">
        <v>3707.5</v>
      </c>
      <c r="Q703" s="52">
        <v>166890.86999989499</v>
      </c>
    </row>
    <row r="704" spans="16:17" x14ac:dyDescent="0.3">
      <c r="P704" s="52">
        <v>3708</v>
      </c>
      <c r="Q704" s="52">
        <v>167298.00000008001</v>
      </c>
    </row>
    <row r="705" spans="16:17" x14ac:dyDescent="0.3">
      <c r="P705" s="52">
        <v>3708.5</v>
      </c>
      <c r="Q705" s="52">
        <v>167705.11999991001</v>
      </c>
    </row>
    <row r="706" spans="16:17" x14ac:dyDescent="0.3">
      <c r="P706" s="52">
        <v>3709</v>
      </c>
      <c r="Q706" s="52">
        <v>168112.25000009499</v>
      </c>
    </row>
    <row r="707" spans="16:17" x14ac:dyDescent="0.3">
      <c r="P707" s="52">
        <v>3709.5</v>
      </c>
      <c r="Q707" s="52">
        <v>168519.36999992499</v>
      </c>
    </row>
    <row r="708" spans="16:17" x14ac:dyDescent="0.3">
      <c r="P708" s="52">
        <v>3710</v>
      </c>
      <c r="Q708" s="52">
        <v>168926.50000011001</v>
      </c>
    </row>
    <row r="709" spans="16:17" x14ac:dyDescent="0.3">
      <c r="P709" s="52">
        <v>3710.5</v>
      </c>
      <c r="Q709" s="52">
        <v>169333.61999994001</v>
      </c>
    </row>
    <row r="710" spans="16:17" x14ac:dyDescent="0.3">
      <c r="P710" s="52">
        <v>3711</v>
      </c>
      <c r="Q710" s="52">
        <v>169740.749999878</v>
      </c>
    </row>
    <row r="711" spans="16:17" x14ac:dyDescent="0.3">
      <c r="P711" s="52">
        <v>3711.5</v>
      </c>
      <c r="Q711" s="52">
        <v>170147.869999955</v>
      </c>
    </row>
    <row r="712" spans="16:17" x14ac:dyDescent="0.3">
      <c r="P712" s="52">
        <v>3800</v>
      </c>
      <c r="Q712" s="52">
        <v>250000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723D9-323F-4B53-AB7C-053844388DC7}">
  <dimension ref="A1:AN712"/>
  <sheetViews>
    <sheetView workbookViewId="0">
      <selection activeCell="K8" sqref="K8:M8"/>
    </sheetView>
  </sheetViews>
  <sheetFormatPr defaultRowHeight="14.4" x14ac:dyDescent="0.3"/>
  <cols>
    <col min="1" max="1" width="11.21875" style="25" bestFit="1" customWidth="1"/>
    <col min="2" max="5" width="13.109375" style="44" bestFit="1" customWidth="1"/>
    <col min="6" max="6" width="13.109375" bestFit="1" customWidth="1"/>
    <col min="9" max="9" width="6.44140625" style="44" bestFit="1" customWidth="1"/>
    <col min="10" max="10" width="10.77734375" style="25" bestFit="1" customWidth="1"/>
    <col min="11" max="11" width="17.77734375" style="44" bestFit="1" customWidth="1"/>
    <col min="12" max="12" width="15.44140625" style="44" bestFit="1" customWidth="1"/>
    <col min="13" max="13" width="15.88671875" style="44" customWidth="1"/>
    <col min="14" max="14" width="15.5546875" bestFit="1" customWidth="1"/>
    <col min="15" max="16" width="15.44140625" bestFit="1" customWidth="1"/>
    <col min="17" max="18" width="15.44140625" customWidth="1"/>
    <col min="19" max="19" width="16.77734375" bestFit="1" customWidth="1"/>
    <col min="20" max="20" width="20.77734375" bestFit="1" customWidth="1"/>
    <col min="21" max="22" width="15.44140625" bestFit="1" customWidth="1"/>
    <col min="23" max="23" width="17.6640625" bestFit="1" customWidth="1"/>
    <col min="24" max="24" width="16.21875" bestFit="1" customWidth="1"/>
    <col min="25" max="25" width="20.33203125" bestFit="1" customWidth="1"/>
    <col min="26" max="26" width="18.33203125" bestFit="1" customWidth="1"/>
    <col min="27" max="27" width="14.88671875" bestFit="1" customWidth="1"/>
    <col min="28" max="28" width="18.33203125" customWidth="1"/>
    <col min="30" max="30" width="14.88671875" customWidth="1"/>
    <col min="31" max="31" width="19.88671875" bestFit="1" customWidth="1"/>
    <col min="32" max="32" width="19.5546875" bestFit="1" customWidth="1"/>
    <col min="33" max="33" width="19.88671875" customWidth="1"/>
    <col min="34" max="34" width="22.33203125" style="44" bestFit="1" customWidth="1"/>
    <col min="35" max="35" width="21.5546875" style="44" bestFit="1" customWidth="1"/>
    <col min="36" max="36" width="19.33203125" style="44" customWidth="1"/>
    <col min="37" max="37" width="20.109375" style="44" bestFit="1" customWidth="1"/>
    <col min="38" max="38" width="16.88671875" bestFit="1" customWidth="1"/>
    <col min="40" max="40" width="11.44140625" bestFit="1" customWidth="1"/>
  </cols>
  <sheetData>
    <row r="1" spans="1:38" x14ac:dyDescent="0.3">
      <c r="A1" s="42" t="s">
        <v>64</v>
      </c>
      <c r="B1" s="37"/>
      <c r="C1" s="37"/>
      <c r="D1" s="37"/>
      <c r="E1" s="37"/>
      <c r="L1" s="42"/>
    </row>
    <row r="2" spans="1:38" x14ac:dyDescent="0.3">
      <c r="A2" s="42" t="s">
        <v>187</v>
      </c>
      <c r="B2" s="37"/>
      <c r="C2" s="37"/>
      <c r="D2" s="37"/>
      <c r="E2" s="37"/>
      <c r="L2" s="25"/>
      <c r="M2" s="4"/>
    </row>
    <row r="3" spans="1:38" x14ac:dyDescent="0.3">
      <c r="A3" s="42" t="s">
        <v>249</v>
      </c>
      <c r="B3" s="37"/>
      <c r="C3" s="37"/>
      <c r="D3" s="37"/>
      <c r="E3" s="37"/>
      <c r="I3" s="4"/>
    </row>
    <row r="4" spans="1:38" x14ac:dyDescent="0.3">
      <c r="A4" s="42" t="s">
        <v>205</v>
      </c>
      <c r="B4" s="37"/>
      <c r="C4" s="37"/>
      <c r="D4" s="37"/>
      <c r="E4" s="37"/>
    </row>
    <row r="5" spans="1:38" x14ac:dyDescent="0.3">
      <c r="A5" s="42" t="s">
        <v>204</v>
      </c>
      <c r="B5" s="37"/>
      <c r="C5" s="37"/>
      <c r="D5" s="37"/>
      <c r="E5" s="37"/>
    </row>
    <row r="6" spans="1:38" x14ac:dyDescent="0.3">
      <c r="B6" s="37"/>
      <c r="C6" s="37"/>
      <c r="D6" s="37"/>
      <c r="E6" s="37"/>
    </row>
    <row r="7" spans="1:38" x14ac:dyDescent="0.3">
      <c r="A7" s="40" t="s">
        <v>95</v>
      </c>
      <c r="B7" s="44" t="s">
        <v>159</v>
      </c>
      <c r="C7" s="44" t="s">
        <v>160</v>
      </c>
      <c r="D7" s="44" t="s">
        <v>161</v>
      </c>
      <c r="E7" s="44" t="s">
        <v>162</v>
      </c>
      <c r="F7" s="44" t="s">
        <v>183</v>
      </c>
      <c r="H7" s="44" t="s">
        <v>196</v>
      </c>
      <c r="I7" s="44" t="s">
        <v>181</v>
      </c>
      <c r="J7" s="25" t="s">
        <v>54</v>
      </c>
      <c r="K7" s="44" t="s">
        <v>197</v>
      </c>
      <c r="L7" s="44" t="s">
        <v>199</v>
      </c>
      <c r="M7" s="44" t="s">
        <v>201</v>
      </c>
      <c r="N7" s="5" t="s">
        <v>202</v>
      </c>
      <c r="O7" s="44" t="s">
        <v>209</v>
      </c>
      <c r="P7" s="44" t="s">
        <v>217</v>
      </c>
      <c r="Q7" s="5" t="s">
        <v>218</v>
      </c>
      <c r="R7" s="44" t="s">
        <v>220</v>
      </c>
      <c r="S7" s="44" t="s">
        <v>221</v>
      </c>
      <c r="T7" s="5" t="s">
        <v>230</v>
      </c>
      <c r="U7" s="44" t="s">
        <v>231</v>
      </c>
      <c r="V7" s="44" t="s">
        <v>233</v>
      </c>
      <c r="W7" s="5" t="s">
        <v>232</v>
      </c>
      <c r="X7" s="44" t="s">
        <v>234</v>
      </c>
      <c r="Y7" s="5" t="s">
        <v>236</v>
      </c>
      <c r="Z7" s="22" t="s">
        <v>237</v>
      </c>
      <c r="AA7" s="15" t="s">
        <v>95</v>
      </c>
      <c r="AB7" s="5"/>
      <c r="AD7" s="5"/>
    </row>
    <row r="8" spans="1:38" x14ac:dyDescent="0.3">
      <c r="A8" s="25" t="s">
        <v>54</v>
      </c>
      <c r="B8" s="44" t="s">
        <v>182</v>
      </c>
      <c r="C8" s="44" t="s">
        <v>182</v>
      </c>
      <c r="D8" s="44" t="s">
        <v>182</v>
      </c>
      <c r="E8" s="44" t="s">
        <v>182</v>
      </c>
      <c r="F8" s="44" t="s">
        <v>182</v>
      </c>
      <c r="K8" s="44" t="s">
        <v>198</v>
      </c>
      <c r="L8" s="44" t="s">
        <v>208</v>
      </c>
      <c r="M8" s="44" t="s">
        <v>207</v>
      </c>
      <c r="N8" s="44" t="s">
        <v>206</v>
      </c>
      <c r="O8" s="44" t="s">
        <v>208</v>
      </c>
      <c r="P8" s="44" t="s">
        <v>208</v>
      </c>
      <c r="Q8" s="44" t="s">
        <v>206</v>
      </c>
      <c r="R8" s="44" t="s">
        <v>208</v>
      </c>
      <c r="S8" s="44" t="s">
        <v>208</v>
      </c>
      <c r="T8" s="44" t="s">
        <v>206</v>
      </c>
      <c r="U8" s="44" t="s">
        <v>208</v>
      </c>
      <c r="V8" s="44" t="s">
        <v>208</v>
      </c>
      <c r="W8" s="44" t="s">
        <v>206</v>
      </c>
      <c r="X8" s="44" t="s">
        <v>208</v>
      </c>
      <c r="Y8" s="44" t="s">
        <v>206</v>
      </c>
      <c r="Z8" s="44" t="s">
        <v>206</v>
      </c>
      <c r="AA8" s="44" t="s">
        <v>206</v>
      </c>
      <c r="AD8" s="44"/>
      <c r="AE8" s="15" t="s">
        <v>238</v>
      </c>
      <c r="AF8" s="15" t="s">
        <v>239</v>
      </c>
      <c r="AG8" s="5" t="s">
        <v>222</v>
      </c>
      <c r="AH8" s="15" t="s">
        <v>228</v>
      </c>
      <c r="AI8" s="15" t="s">
        <v>227</v>
      </c>
      <c r="AJ8" s="15" t="s">
        <v>235</v>
      </c>
      <c r="AK8" s="5" t="s">
        <v>222</v>
      </c>
      <c r="AL8" s="15" t="s">
        <v>227</v>
      </c>
    </row>
    <row r="9" spans="1:38" x14ac:dyDescent="0.3">
      <c r="A9" s="25">
        <v>1970</v>
      </c>
      <c r="AE9" s="44" t="s">
        <v>219</v>
      </c>
      <c r="AF9" s="44" t="s">
        <v>219</v>
      </c>
      <c r="AG9" s="44" t="s">
        <v>258</v>
      </c>
      <c r="AH9" s="44" t="s">
        <v>229</v>
      </c>
      <c r="AI9" s="44" t="s">
        <v>258</v>
      </c>
      <c r="AJ9" s="44" t="s">
        <v>219</v>
      </c>
      <c r="AK9" s="52" t="s">
        <v>259</v>
      </c>
      <c r="AL9" s="52" t="s">
        <v>259</v>
      </c>
    </row>
    <row r="10" spans="1:38" x14ac:dyDescent="0.3">
      <c r="A10" s="40">
        <v>1971</v>
      </c>
      <c r="B10" s="44">
        <v>68.5</v>
      </c>
      <c r="C10" s="44">
        <v>7.3</v>
      </c>
      <c r="D10" s="44">
        <v>0.8</v>
      </c>
      <c r="E10" s="39">
        <f ca="1">SUMIFS($AA$10:$AA$585,$J$10:$J$585,A10)</f>
        <v>392.66890793430605</v>
      </c>
      <c r="F10" s="39">
        <f ca="1">SUM(B10:E10)</f>
        <v>469.26890793430607</v>
      </c>
      <c r="H10" s="45">
        <v>1</v>
      </c>
      <c r="I10" s="44" t="s">
        <v>170</v>
      </c>
      <c r="J10" s="25">
        <v>1971</v>
      </c>
      <c r="K10" s="44">
        <v>3600.79</v>
      </c>
      <c r="L10" s="47">
        <f t="shared" ref="L10:L73" ca="1" si="0">FORECAST(K10,OFFSET($AE$28:$AE$712,MATCH(K10,$AD$28:$AD$712,1)-1,0,2), OFFSET($AD$28:$AD$712,MATCH(K10,$AD$28:$AD$712,1)-1,0,2))</f>
        <v>95803.409000082873</v>
      </c>
      <c r="M10" s="47">
        <f ca="1">(L10+L11)/2</f>
        <v>96296.247500025784</v>
      </c>
      <c r="N10" s="39">
        <f t="shared" ref="N10:N73" ca="1" si="1">VLOOKUP(I10,$AD$10:$AE$21,2,FALSE)*M10/1000</f>
        <v>16.691349566677076</v>
      </c>
      <c r="O10" s="47">
        <f ca="1">FORECAST(K10,OFFSET($AH$28:$AH$37,MATCH(K10,$AG$28:$AG$37,1)-1,0,2), OFFSET($AG$28:$AG$37,MATCH(K10,$AG$28:$AG$37,1)-1,0,2))</f>
        <v>17811.849999995</v>
      </c>
      <c r="P10" s="47">
        <f ca="1">(O10+O11)/2</f>
        <v>17825.874999994998</v>
      </c>
      <c r="Q10" s="39">
        <f ca="1">VLOOKUP(I10,$AD$10:$AF$21,3,FALSE)*P10/1000</f>
        <v>3.0898183333335654</v>
      </c>
      <c r="R10" s="47">
        <f ca="1">FORECAST(K10,OFFSET($AK$28:$AK$37,MATCH(K10,$AJ$28:$AJ$37,1)-1,0,2), OFFSET($AJ$28:$AJ$37,MATCH(K10,$AJ$28:$AJ$37,1)-1,0,2))</f>
        <v>3294.4694000087652</v>
      </c>
      <c r="S10" s="47">
        <f ca="1">(R10+R11)/2</f>
        <v>3296.2085000083807</v>
      </c>
      <c r="T10" s="39">
        <f ca="1">VLOOKUP(I10,$AD$10:$AH$21,4,FALSE)*VLOOKUP(I10,$AD$10:$AH$21,5,FALSE)*S10/1000</f>
        <v>0.77342785612246245</v>
      </c>
      <c r="U10" s="47">
        <f ca="1">FORECAST(K10,OFFSET($AN$28:$AN$37,MATCH(K10,$AM$28:$AM$37,1)-1,0,2), OFFSET($AM$28:$AM$37,MATCH(K10,$AM$28:$AM$37,1)-1,0,2))</f>
        <v>6050.7899999949714</v>
      </c>
      <c r="V10" s="47">
        <f ca="1">(U10+U11)/2</f>
        <v>6051.724999994879</v>
      </c>
      <c r="W10" s="39">
        <f ca="1">VLOOKUP(I10,$AD$10:$AI$21,5,FALSE)*VLOOKUP(I10,$AD$10:$AI$21,6,FALSE)*V10/1000</f>
        <v>1.1624859414572957</v>
      </c>
      <c r="X10" s="7">
        <f ca="1">M10-P10-S10-V10</f>
        <v>69122.439000027531</v>
      </c>
      <c r="Y10" s="39">
        <f ca="1">VLOOKUP(I10,$AD$10:$AJ$21,7,FALSE)*X10/1000</f>
        <v>3.8017341450028757</v>
      </c>
      <c r="Z10" s="39">
        <f ca="1">Q10+T10+W10+Y10</f>
        <v>8.8274662759161995</v>
      </c>
      <c r="AA10" s="39">
        <f ca="1">N10-Z10</f>
        <v>7.8638832907608762</v>
      </c>
      <c r="AD10" s="44" t="s">
        <v>170</v>
      </c>
      <c r="AE10" s="11">
        <v>0.17333333333339501</v>
      </c>
      <c r="AF10" s="11">
        <v>0.17333333333339501</v>
      </c>
      <c r="AG10" s="54">
        <f>AK10/12</f>
        <v>6.3416666666639004E-3</v>
      </c>
      <c r="AH10" s="44">
        <v>37</v>
      </c>
      <c r="AI10" s="54">
        <f>AL10/12</f>
        <v>5.1916666666664254E-3</v>
      </c>
      <c r="AJ10" s="48">
        <v>5.50000000000197E-2</v>
      </c>
      <c r="AK10" s="52">
        <v>7.6099999999966805E-2</v>
      </c>
      <c r="AL10" s="52">
        <v>6.2299999999997101E-2</v>
      </c>
    </row>
    <row r="11" spans="1:38" x14ac:dyDescent="0.3">
      <c r="A11" s="25">
        <v>1972</v>
      </c>
      <c r="B11" s="44">
        <v>79.099999999999994</v>
      </c>
      <c r="C11" s="44">
        <v>7.2</v>
      </c>
      <c r="D11" s="44">
        <v>0.8</v>
      </c>
      <c r="E11" s="39">
        <f t="shared" ref="E11:E57" ca="1" si="2">SUMIFS($AA$10:$AA$585,$J$10:$J$585,A11)</f>
        <v>383.43866947143391</v>
      </c>
      <c r="F11" s="39">
        <f t="shared" ref="F11:F57" ca="1" si="3">SUM(B11:E11)</f>
        <v>470.53866947143388</v>
      </c>
      <c r="H11" s="45">
        <v>1</v>
      </c>
      <c r="I11" s="44" t="s">
        <v>171</v>
      </c>
      <c r="J11" s="25">
        <v>1971</v>
      </c>
      <c r="K11" s="44">
        <v>3602.66</v>
      </c>
      <c r="L11" s="47">
        <f t="shared" ca="1" si="0"/>
        <v>96789.085999968695</v>
      </c>
      <c r="M11" s="47">
        <f t="shared" ref="M11:M74" ca="1" si="4">(L11+L12)/2</f>
        <v>96841.795999962604</v>
      </c>
      <c r="N11" s="39">
        <f t="shared" ca="1" si="1"/>
        <v>17.108717293332862</v>
      </c>
      <c r="O11" s="47">
        <f t="shared" ref="O11:O74" ca="1" si="5">FORECAST(K11,OFFSET($AH$28:$AH$37,MATCH(K11,$AG$28:$AG$37,1)-1,0,2), OFFSET($AG$28:$AG$37,MATCH(K11,$AG$28:$AG$37,1)-1,0,2))</f>
        <v>17839.899999994996</v>
      </c>
      <c r="P11" s="47">
        <f t="shared" ref="P11:P74" ca="1" si="6">(O11+O12)/2</f>
        <v>17841.399999994999</v>
      </c>
      <c r="Q11" s="39">
        <f t="shared" ref="Q11:Q74" ca="1" si="7">VLOOKUP(I11,$AD$10:$AF$21,3,FALSE)*P11/1000</f>
        <v>3.1519806666669132</v>
      </c>
      <c r="R11" s="47">
        <f t="shared" ref="R11:R74" ca="1" si="8">FORECAST(K11,OFFSET($AK$28:$AK$37,MATCH(K11,$AJ$28:$AJ$37,1)-1,0,2), OFFSET($AJ$28:$AJ$37,MATCH(K11,$AJ$28:$AJ$37,1)-1,0,2))</f>
        <v>3297.9476000079962</v>
      </c>
      <c r="S11" s="47">
        <f t="shared" ref="S11:S74" ca="1" si="9">(R11+R12)/2</f>
        <v>3298.133600007955</v>
      </c>
      <c r="T11" s="39">
        <f t="shared" ref="T11:T74" ca="1" si="10">VLOOKUP(I11,$AD$10:$AH$21,4,FALSE)*VLOOKUP(I11,$AD$10:$AH$21,5,FALSE)*S11/1000</f>
        <v>0.87268615056183141</v>
      </c>
      <c r="U11" s="47">
        <f t="shared" ref="U11:U74" ca="1" si="11">FORECAST(K11,OFFSET($AN$28:$AN$37,MATCH(K11,$AM$28:$AM$37,1)-1,0,2), OFFSET($AM$28:$AM$37,MATCH(K11,$AM$28:$AM$37,1)-1,0,2))</f>
        <v>6052.6599999947866</v>
      </c>
      <c r="V11" s="47">
        <f t="shared" ref="V11:V74" ca="1" si="12">(U11+U12)/2</f>
        <v>6052.759999994777</v>
      </c>
      <c r="W11" s="39">
        <f t="shared" ref="W11:W74" ca="1" si="13">VLOOKUP(I11,$AD$10:$AI$21,5,FALSE)*VLOOKUP(I11,$AD$10:$AI$21,6,FALSE)*V11/1000</f>
        <v>1.3092119879990101</v>
      </c>
      <c r="X11" s="7">
        <f t="shared" ref="X11:X74" ca="1" si="14">M11-P11-S11-V11</f>
        <v>69649.502399964869</v>
      </c>
      <c r="Y11" s="39">
        <f t="shared" ref="Y11:Y74" ca="1" si="15">VLOOKUP(I11,$AD$10:$AJ$21,7,FALSE)*X11/1000</f>
        <v>3.1922688599995301</v>
      </c>
      <c r="Z11" s="39">
        <f t="shared" ref="Z11:Z74" ca="1" si="16">Q11+T11+W11+Y11</f>
        <v>8.5261476652272847</v>
      </c>
      <c r="AA11" s="39">
        <f t="shared" ref="AA11:AA74" ca="1" si="17">N11-Z11</f>
        <v>8.5825696281055777</v>
      </c>
      <c r="AD11" s="44" t="s">
        <v>171</v>
      </c>
      <c r="AE11" s="11">
        <v>0.17666666666673</v>
      </c>
      <c r="AF11" s="11">
        <v>0.17666666666673</v>
      </c>
      <c r="AG11" s="54">
        <f t="shared" ref="AG11:AG21" si="18">AK11/12</f>
        <v>6.2999999999980251E-3</v>
      </c>
      <c r="AH11" s="44">
        <v>42</v>
      </c>
      <c r="AI11" s="54">
        <f t="shared" ref="AI11:AI21" si="19">AL11/12</f>
        <v>5.15000000000055E-3</v>
      </c>
      <c r="AJ11" s="48">
        <v>4.5833333333349699E-2</v>
      </c>
      <c r="AK11" s="52">
        <v>7.5599999999976297E-2</v>
      </c>
      <c r="AL11" s="52">
        <v>6.18000000000066E-2</v>
      </c>
    </row>
    <row r="12" spans="1:38" x14ac:dyDescent="0.3">
      <c r="A12" s="25">
        <v>1973</v>
      </c>
      <c r="B12" s="44">
        <v>77.900000000000006</v>
      </c>
      <c r="C12" s="44">
        <v>8</v>
      </c>
      <c r="D12" s="44">
        <v>0.8</v>
      </c>
      <c r="E12" s="39">
        <f t="shared" ca="1" si="2"/>
        <v>461.85874033646655</v>
      </c>
      <c r="F12" s="39">
        <f t="shared" ca="1" si="3"/>
        <v>548.5587403364666</v>
      </c>
      <c r="H12" s="45">
        <v>1</v>
      </c>
      <c r="I12" s="44" t="s">
        <v>172</v>
      </c>
      <c r="J12" s="25">
        <v>1971</v>
      </c>
      <c r="K12" s="44">
        <v>3602.86</v>
      </c>
      <c r="L12" s="47">
        <f t="shared" ca="1" si="0"/>
        <v>96894.505999956513</v>
      </c>
      <c r="M12" s="47">
        <f t="shared" ca="1" si="4"/>
        <v>97094.803999933298</v>
      </c>
      <c r="N12" s="39">
        <f t="shared" ca="1" si="1"/>
        <v>26.377421753324658</v>
      </c>
      <c r="O12" s="47">
        <f t="shared" ca="1" si="5"/>
        <v>17842.899999995003</v>
      </c>
      <c r="P12" s="47">
        <f t="shared" ca="1" si="6"/>
        <v>17848.599999995</v>
      </c>
      <c r="Q12" s="39">
        <f t="shared" ca="1" si="7"/>
        <v>4.8488696666670448</v>
      </c>
      <c r="R12" s="47">
        <f t="shared" ca="1" si="8"/>
        <v>3298.3196000079138</v>
      </c>
      <c r="S12" s="47">
        <f t="shared" ca="1" si="9"/>
        <v>3299.0264000077573</v>
      </c>
      <c r="T12" s="39">
        <f t="shared" ca="1" si="10"/>
        <v>1.2605030036700278</v>
      </c>
      <c r="U12" s="47">
        <f t="shared" ca="1" si="11"/>
        <v>6052.8599999947673</v>
      </c>
      <c r="V12" s="47">
        <f t="shared" ca="1" si="12"/>
        <v>6053.2399999947302</v>
      </c>
      <c r="W12" s="39">
        <f t="shared" ca="1" si="13"/>
        <v>1.8916374999996395</v>
      </c>
      <c r="X12" s="7">
        <f t="shared" ca="1" si="14"/>
        <v>69893.937599935802</v>
      </c>
      <c r="Y12" s="39">
        <f t="shared" ca="1" si="15"/>
        <v>3.6694317239979437</v>
      </c>
      <c r="Z12" s="39">
        <f t="shared" ca="1" si="16"/>
        <v>11.670441894334656</v>
      </c>
      <c r="AA12" s="39">
        <f t="shared" ca="1" si="17"/>
        <v>14.706979858990001</v>
      </c>
      <c r="AD12" s="44" t="s">
        <v>172</v>
      </c>
      <c r="AE12" s="11">
        <v>0.27166666666676398</v>
      </c>
      <c r="AF12" s="11">
        <v>0.27166666666676398</v>
      </c>
      <c r="AG12" s="54">
        <f t="shared" si="18"/>
        <v>7.6416666666690751E-3</v>
      </c>
      <c r="AH12" s="44">
        <v>50</v>
      </c>
      <c r="AI12" s="54">
        <f t="shared" si="19"/>
        <v>6.2500000000042496E-3</v>
      </c>
      <c r="AJ12" s="48">
        <v>5.2500000000018802E-2</v>
      </c>
      <c r="AK12" s="52">
        <v>9.1700000000028897E-2</v>
      </c>
      <c r="AL12" s="52">
        <v>7.5000000000050998E-2</v>
      </c>
    </row>
    <row r="13" spans="1:38" x14ac:dyDescent="0.3">
      <c r="A13" s="25">
        <v>1974</v>
      </c>
      <c r="B13" s="44">
        <v>83.5</v>
      </c>
      <c r="C13" s="44">
        <v>7.6</v>
      </c>
      <c r="D13" s="44">
        <v>0.8</v>
      </c>
      <c r="E13" s="39">
        <f t="shared" ca="1" si="2"/>
        <v>519.32058316832331</v>
      </c>
      <c r="F13" s="39">
        <f t="shared" ca="1" si="3"/>
        <v>611.22058316832329</v>
      </c>
      <c r="H13" s="45">
        <v>1</v>
      </c>
      <c r="I13" s="44" t="s">
        <v>173</v>
      </c>
      <c r="J13" s="25">
        <v>1971</v>
      </c>
      <c r="K13" s="44">
        <v>3603.62</v>
      </c>
      <c r="L13" s="47">
        <f t="shared" ca="1" si="0"/>
        <v>97295.101999910083</v>
      </c>
      <c r="M13" s="47">
        <f t="shared" ca="1" si="4"/>
        <v>98641.842500001309</v>
      </c>
      <c r="N13" s="39">
        <f t="shared" ca="1" si="1"/>
        <v>36.990690937513712</v>
      </c>
      <c r="O13" s="47">
        <f t="shared" ca="1" si="5"/>
        <v>17854.299999994997</v>
      </c>
      <c r="P13" s="47">
        <f t="shared" ca="1" si="6"/>
        <v>17892.624999994998</v>
      </c>
      <c r="Q13" s="39">
        <f t="shared" ca="1" si="7"/>
        <v>6.7097343750005223</v>
      </c>
      <c r="R13" s="47">
        <f t="shared" ca="1" si="8"/>
        <v>3299.7332000076008</v>
      </c>
      <c r="S13" s="47">
        <f t="shared" ca="1" si="9"/>
        <v>3304.4855000065504</v>
      </c>
      <c r="T13" s="39">
        <f t="shared" ca="1" si="10"/>
        <v>1.5840877365663744</v>
      </c>
      <c r="U13" s="47">
        <f t="shared" ca="1" si="11"/>
        <v>6053.619999994693</v>
      </c>
      <c r="V13" s="47">
        <f t="shared" ca="1" si="12"/>
        <v>6056.1749999944404</v>
      </c>
      <c r="W13" s="39">
        <f t="shared" ca="1" si="13"/>
        <v>2.3761402612472469</v>
      </c>
      <c r="X13" s="7">
        <f t="shared" ca="1" si="14"/>
        <v>71388.557000005327</v>
      </c>
      <c r="Y13" s="39">
        <f t="shared" ca="1" si="15"/>
        <v>2.4391090308343886</v>
      </c>
      <c r="Z13" s="39">
        <f t="shared" ca="1" si="16"/>
        <v>13.109071403648532</v>
      </c>
      <c r="AA13" s="39">
        <f t="shared" ca="1" si="17"/>
        <v>23.88161953386518</v>
      </c>
      <c r="AD13" s="44" t="s">
        <v>173</v>
      </c>
      <c r="AE13" s="11">
        <v>0.375000000000134</v>
      </c>
      <c r="AF13" s="11">
        <v>0.375000000000134</v>
      </c>
      <c r="AG13" s="54">
        <f t="shared" si="18"/>
        <v>8.1250000000037664E-3</v>
      </c>
      <c r="AH13" s="44">
        <v>59</v>
      </c>
      <c r="AI13" s="54">
        <f t="shared" si="19"/>
        <v>6.6499999999984002E-3</v>
      </c>
      <c r="AJ13" s="48">
        <v>3.4166666666678898E-2</v>
      </c>
      <c r="AK13" s="52">
        <v>9.7500000000045203E-2</v>
      </c>
      <c r="AL13" s="52">
        <v>7.9799999999980803E-2</v>
      </c>
    </row>
    <row r="14" spans="1:38" x14ac:dyDescent="0.3">
      <c r="A14" s="25">
        <v>1975</v>
      </c>
      <c r="B14" s="44">
        <v>83.7</v>
      </c>
      <c r="C14" s="44">
        <v>7.4</v>
      </c>
      <c r="D14" s="44">
        <v>0.8</v>
      </c>
      <c r="E14" s="39">
        <f t="shared" ca="1" si="2"/>
        <v>556.66862676756091</v>
      </c>
      <c r="F14" s="39">
        <f t="shared" ca="1" si="3"/>
        <v>648.56862676756089</v>
      </c>
      <c r="H14" s="45">
        <v>1</v>
      </c>
      <c r="I14" s="44" t="s">
        <v>164</v>
      </c>
      <c r="J14" s="25">
        <v>1971</v>
      </c>
      <c r="K14" s="44">
        <v>3608.73</v>
      </c>
      <c r="L14" s="47">
        <f t="shared" ca="1" si="0"/>
        <v>99988.583000092534</v>
      </c>
      <c r="M14" s="47">
        <f t="shared" ca="1" si="4"/>
        <v>103198.25920000218</v>
      </c>
      <c r="N14" s="39">
        <f t="shared" ca="1" si="1"/>
        <v>45.407234048017159</v>
      </c>
      <c r="O14" s="47">
        <f t="shared" ca="1" si="5"/>
        <v>17930.949999994999</v>
      </c>
      <c r="P14" s="47">
        <f t="shared" ca="1" si="6"/>
        <v>18021.399999994999</v>
      </c>
      <c r="Q14" s="39">
        <f t="shared" ca="1" si="7"/>
        <v>7.9294160000006286</v>
      </c>
      <c r="R14" s="47">
        <f t="shared" ca="1" si="8"/>
        <v>3309.2378000055</v>
      </c>
      <c r="S14" s="47">
        <f t="shared" ca="1" si="9"/>
        <v>3320.4536000030207</v>
      </c>
      <c r="T14" s="39">
        <f t="shared" ca="1" si="10"/>
        <v>2.067729468069289</v>
      </c>
      <c r="U14" s="47">
        <f t="shared" ca="1" si="11"/>
        <v>6058.7299999941879</v>
      </c>
      <c r="V14" s="47">
        <f t="shared" ca="1" si="12"/>
        <v>6064.7599999935919</v>
      </c>
      <c r="W14" s="39">
        <f t="shared" ca="1" si="13"/>
        <v>3.0896919819983255</v>
      </c>
      <c r="X14" s="7">
        <f t="shared" ca="1" si="14"/>
        <v>75791.645600010568</v>
      </c>
      <c r="Y14" s="39">
        <f t="shared" ca="1" si="15"/>
        <v>2.3369090726678312</v>
      </c>
      <c r="Z14" s="39">
        <f t="shared" ca="1" si="16"/>
        <v>15.423746522736073</v>
      </c>
      <c r="AA14" s="39">
        <f t="shared" ca="1" si="17"/>
        <v>29.983487525281085</v>
      </c>
      <c r="AD14" s="44" t="s">
        <v>164</v>
      </c>
      <c r="AE14" s="11">
        <v>0.44000000000015699</v>
      </c>
      <c r="AF14" s="11">
        <v>0.44000000000015699</v>
      </c>
      <c r="AG14" s="54">
        <f t="shared" si="18"/>
        <v>9.0250000000323335E-3</v>
      </c>
      <c r="AH14" s="44">
        <v>69</v>
      </c>
      <c r="AI14" s="54">
        <f t="shared" si="19"/>
        <v>7.3833333333371337E-3</v>
      </c>
      <c r="AJ14" s="48">
        <v>3.0833333333344402E-2</v>
      </c>
      <c r="AK14" s="52">
        <v>0.108300000000388</v>
      </c>
      <c r="AL14" s="52">
        <v>8.8600000000045601E-2</v>
      </c>
    </row>
    <row r="15" spans="1:38" x14ac:dyDescent="0.3">
      <c r="A15" s="25">
        <v>1976</v>
      </c>
      <c r="B15" s="44">
        <v>83.6</v>
      </c>
      <c r="C15" s="44">
        <v>8</v>
      </c>
      <c r="D15" s="44">
        <v>0.8</v>
      </c>
      <c r="E15" s="39">
        <f t="shared" ca="1" si="2"/>
        <v>551.99926703491667</v>
      </c>
      <c r="F15" s="39">
        <f t="shared" ca="1" si="3"/>
        <v>644.39926703491665</v>
      </c>
      <c r="H15" s="45">
        <v>1</v>
      </c>
      <c r="I15" s="44" t="s">
        <v>174</v>
      </c>
      <c r="J15" s="25">
        <v>1971</v>
      </c>
      <c r="K15" s="44">
        <v>3620.79</v>
      </c>
      <c r="L15" s="47">
        <f t="shared" ca="1" si="0"/>
        <v>106407.93539991183</v>
      </c>
      <c r="M15" s="47">
        <f t="shared" ca="1" si="4"/>
        <v>106410.96669991128</v>
      </c>
      <c r="N15" s="39">
        <f t="shared" ca="1" si="1"/>
        <v>67.038909020968063</v>
      </c>
      <c r="O15" s="47">
        <f t="shared" ca="1" si="5"/>
        <v>18111.849999995</v>
      </c>
      <c r="P15" s="47">
        <f t="shared" ca="1" si="6"/>
        <v>18111.924999995001</v>
      </c>
      <c r="Q15" s="39">
        <f t="shared" ca="1" si="7"/>
        <v>11.410512750000926</v>
      </c>
      <c r="R15" s="47">
        <f t="shared" ca="1" si="8"/>
        <v>3331.6694000005414</v>
      </c>
      <c r="S15" s="47">
        <f t="shared" ca="1" si="9"/>
        <v>3331.6787000005393</v>
      </c>
      <c r="T15" s="39">
        <f t="shared" ca="1" si="10"/>
        <v>2.4165776170567299</v>
      </c>
      <c r="U15" s="47">
        <f t="shared" ca="1" si="11"/>
        <v>6070.7899999929959</v>
      </c>
      <c r="V15" s="47">
        <f t="shared" ca="1" si="12"/>
        <v>6070.7949999929951</v>
      </c>
      <c r="W15" s="39">
        <f t="shared" ca="1" si="13"/>
        <v>3.6020050333290072</v>
      </c>
      <c r="X15" s="7">
        <f t="shared" ca="1" si="14"/>
        <v>78896.567999922743</v>
      </c>
      <c r="Y15" s="39">
        <f t="shared" ca="1" si="15"/>
        <v>1.380689939999145</v>
      </c>
      <c r="Z15" s="39">
        <f t="shared" ca="1" si="16"/>
        <v>18.809785340385808</v>
      </c>
      <c r="AA15" s="39">
        <f t="shared" ca="1" si="17"/>
        <v>48.229123680582255</v>
      </c>
      <c r="AD15" s="44" t="s">
        <v>174</v>
      </c>
      <c r="AE15" s="11">
        <v>0.63000000000022505</v>
      </c>
      <c r="AF15" s="11">
        <v>0.63000000000022505</v>
      </c>
      <c r="AG15" s="54">
        <f t="shared" si="18"/>
        <v>9.0666666666279171E-3</v>
      </c>
      <c r="AH15" s="44">
        <v>80</v>
      </c>
      <c r="AI15" s="54">
        <f t="shared" si="19"/>
        <v>7.4166666666663173E-3</v>
      </c>
      <c r="AJ15" s="48">
        <v>1.7500000000006299E-2</v>
      </c>
      <c r="AK15" s="52">
        <v>0.108799999999535</v>
      </c>
      <c r="AL15" s="52">
        <v>8.8999999999995805E-2</v>
      </c>
    </row>
    <row r="16" spans="1:38" x14ac:dyDescent="0.3">
      <c r="A16" s="25">
        <v>1977</v>
      </c>
      <c r="B16" s="44">
        <v>62.9</v>
      </c>
      <c r="C16" s="44">
        <v>5.7</v>
      </c>
      <c r="D16" s="44">
        <v>0.8</v>
      </c>
      <c r="E16" s="39">
        <f t="shared" ca="1" si="2"/>
        <v>479.43534071308318</v>
      </c>
      <c r="F16" s="39">
        <f t="shared" ca="1" si="3"/>
        <v>548.83534071308316</v>
      </c>
      <c r="H16" s="45">
        <v>1</v>
      </c>
      <c r="I16" s="44" t="s">
        <v>175</v>
      </c>
      <c r="J16" s="25">
        <v>1971</v>
      </c>
      <c r="K16" s="44">
        <v>3620.8</v>
      </c>
      <c r="L16" s="47">
        <f t="shared" ca="1" si="0"/>
        <v>106413.99799991073</v>
      </c>
      <c r="M16" s="47">
        <f t="shared" ca="1" si="4"/>
        <v>105462.54949998669</v>
      </c>
      <c r="N16" s="39">
        <f t="shared" ca="1" si="1"/>
        <v>81.030392199185414</v>
      </c>
      <c r="O16" s="47">
        <f t="shared" ca="1" si="5"/>
        <v>18111.999999995001</v>
      </c>
      <c r="P16" s="47">
        <f t="shared" ca="1" si="6"/>
        <v>18085.824999995002</v>
      </c>
      <c r="Q16" s="39">
        <f t="shared" ca="1" si="7"/>
        <v>13.895942208334461</v>
      </c>
      <c r="R16" s="47">
        <f t="shared" ca="1" si="8"/>
        <v>3331.6880000005372</v>
      </c>
      <c r="S16" s="47">
        <f t="shared" ca="1" si="9"/>
        <v>3328.4423000012544</v>
      </c>
      <c r="T16" s="39">
        <f t="shared" ca="1" si="10"/>
        <v>2.6358489314145745</v>
      </c>
      <c r="U16" s="47">
        <f t="shared" ca="1" si="11"/>
        <v>6070.7999999929953</v>
      </c>
      <c r="V16" s="47">
        <f t="shared" ca="1" si="12"/>
        <v>6069.0549999931682</v>
      </c>
      <c r="W16" s="39">
        <f t="shared" ca="1" si="13"/>
        <v>3.9319384326636544</v>
      </c>
      <c r="X16" s="7">
        <f t="shared" ca="1" si="14"/>
        <v>77979.227199997258</v>
      </c>
      <c r="Y16" s="39">
        <f t="shared" ca="1" si="15"/>
        <v>3.4440825346677801</v>
      </c>
      <c r="Z16" s="39">
        <f t="shared" ca="1" si="16"/>
        <v>23.907812107080467</v>
      </c>
      <c r="AA16" s="39">
        <f t="shared" ca="1" si="17"/>
        <v>57.122580092104947</v>
      </c>
      <c r="AD16" s="44" t="s">
        <v>175</v>
      </c>
      <c r="AE16" s="11">
        <v>0.76833333333360798</v>
      </c>
      <c r="AF16" s="11">
        <v>0.76833333333360798</v>
      </c>
      <c r="AG16" s="54">
        <f t="shared" si="18"/>
        <v>9.2083333333516666E-3</v>
      </c>
      <c r="AH16" s="44">
        <v>86</v>
      </c>
      <c r="AI16" s="54">
        <f t="shared" si="19"/>
        <v>7.5333333333360416E-3</v>
      </c>
      <c r="AJ16" s="48">
        <v>4.4166666666682501E-2</v>
      </c>
      <c r="AK16" s="52">
        <v>0.11050000000022001</v>
      </c>
      <c r="AL16" s="52">
        <v>9.0400000000032496E-2</v>
      </c>
    </row>
    <row r="17" spans="1:40" x14ac:dyDescent="0.3">
      <c r="A17" s="25">
        <v>1978</v>
      </c>
      <c r="B17" s="44">
        <v>66.7</v>
      </c>
      <c r="C17" s="44">
        <v>7.9</v>
      </c>
      <c r="D17" s="44">
        <v>0.8</v>
      </c>
      <c r="E17" s="39">
        <f t="shared" ca="1" si="2"/>
        <v>469.41195837550242</v>
      </c>
      <c r="F17" s="39">
        <f t="shared" ca="1" si="3"/>
        <v>544.8119583755024</v>
      </c>
      <c r="H17" s="45">
        <v>1</v>
      </c>
      <c r="I17" s="44" t="s">
        <v>176</v>
      </c>
      <c r="J17" s="25">
        <v>1971</v>
      </c>
      <c r="K17" s="44">
        <v>3617.31</v>
      </c>
      <c r="L17" s="47">
        <f t="shared" ca="1" si="0"/>
        <v>104511.10100006266</v>
      </c>
      <c r="M17" s="47">
        <f t="shared" ca="1" si="4"/>
        <v>103704.63800003252</v>
      </c>
      <c r="N17" s="39">
        <f t="shared" ca="1" si="1"/>
        <v>79.334048070053299</v>
      </c>
      <c r="O17" s="47">
        <f t="shared" ca="1" si="5"/>
        <v>18059.649999995003</v>
      </c>
      <c r="P17" s="47">
        <f t="shared" ca="1" si="6"/>
        <v>18036.699999995002</v>
      </c>
      <c r="Q17" s="39">
        <f t="shared" ca="1" si="7"/>
        <v>13.79807550000112</v>
      </c>
      <c r="R17" s="47">
        <f t="shared" ca="1" si="8"/>
        <v>3325.1966000019715</v>
      </c>
      <c r="S17" s="47">
        <f t="shared" ca="1" si="9"/>
        <v>3322.3508000026009</v>
      </c>
      <c r="T17" s="39">
        <f t="shared" ca="1" si="10"/>
        <v>2.3760899196484346</v>
      </c>
      <c r="U17" s="47">
        <f t="shared" ca="1" si="11"/>
        <v>6067.3099999933402</v>
      </c>
      <c r="V17" s="47">
        <f t="shared" ca="1" si="12"/>
        <v>6065.7799999934914</v>
      </c>
      <c r="W17" s="39">
        <f t="shared" ca="1" si="13"/>
        <v>3.5661731583280969</v>
      </c>
      <c r="X17" s="7">
        <f t="shared" ca="1" si="14"/>
        <v>76279.80720004141</v>
      </c>
      <c r="Y17" s="39">
        <f t="shared" ca="1" si="15"/>
        <v>3.7504238540033734</v>
      </c>
      <c r="Z17" s="39">
        <f t="shared" ca="1" si="16"/>
        <v>23.490762431981025</v>
      </c>
      <c r="AA17" s="39">
        <f t="shared" ca="1" si="17"/>
        <v>55.843285638072274</v>
      </c>
      <c r="AD17" s="44" t="s">
        <v>176</v>
      </c>
      <c r="AE17" s="11">
        <v>0.76500000000027402</v>
      </c>
      <c r="AF17" s="11">
        <v>0.76500000000027402</v>
      </c>
      <c r="AG17" s="54">
        <f t="shared" si="18"/>
        <v>8.6166666666663335E-3</v>
      </c>
      <c r="AH17" s="44">
        <v>83</v>
      </c>
      <c r="AI17" s="54">
        <f t="shared" si="19"/>
        <v>7.0833333333305331E-3</v>
      </c>
      <c r="AJ17" s="48">
        <v>4.9166666666684199E-2</v>
      </c>
      <c r="AK17" s="52">
        <v>0.103399999999996</v>
      </c>
      <c r="AL17" s="52">
        <v>8.4999999999966394E-2</v>
      </c>
    </row>
    <row r="18" spans="1:40" x14ac:dyDescent="0.3">
      <c r="A18" s="25">
        <v>1979</v>
      </c>
      <c r="B18" s="44">
        <v>67.099999999999994</v>
      </c>
      <c r="C18" s="44">
        <v>8</v>
      </c>
      <c r="D18" s="44">
        <v>0.8</v>
      </c>
      <c r="E18" s="39">
        <f t="shared" ca="1" si="2"/>
        <v>581.91954209829521</v>
      </c>
      <c r="F18" s="39">
        <f t="shared" ca="1" si="3"/>
        <v>657.81954209829519</v>
      </c>
      <c r="H18" s="45">
        <v>1</v>
      </c>
      <c r="I18" s="44" t="s">
        <v>177</v>
      </c>
      <c r="J18" s="25">
        <v>1971</v>
      </c>
      <c r="K18" s="44">
        <v>3614.25</v>
      </c>
      <c r="L18" s="47">
        <f t="shared" ca="1" si="0"/>
        <v>102898.17500000237</v>
      </c>
      <c r="M18" s="47">
        <f t="shared" ca="1" si="4"/>
        <v>102871.82000000554</v>
      </c>
      <c r="N18" s="39">
        <f t="shared" ca="1" si="1"/>
        <v>73.553351300030286</v>
      </c>
      <c r="O18" s="47">
        <f t="shared" ca="1" si="5"/>
        <v>18013.749999995001</v>
      </c>
      <c r="P18" s="47">
        <f t="shared" ca="1" si="6"/>
        <v>18012.999999995001</v>
      </c>
      <c r="Q18" s="39">
        <f t="shared" ca="1" si="7"/>
        <v>12.879295000001036</v>
      </c>
      <c r="R18" s="47">
        <f t="shared" ca="1" si="8"/>
        <v>3319.5050000032302</v>
      </c>
      <c r="S18" s="47">
        <f t="shared" ca="1" si="9"/>
        <v>3319.4120000032508</v>
      </c>
      <c r="T18" s="39">
        <f t="shared" ca="1" si="10"/>
        <v>1.8852600454014186</v>
      </c>
      <c r="U18" s="47">
        <f t="shared" ca="1" si="11"/>
        <v>6064.2499999936426</v>
      </c>
      <c r="V18" s="47">
        <f t="shared" ca="1" si="12"/>
        <v>6064.199999993647</v>
      </c>
      <c r="W18" s="39">
        <f t="shared" ca="1" si="13"/>
        <v>3.1001201099954097</v>
      </c>
      <c r="X18" s="7">
        <f t="shared" ca="1" si="14"/>
        <v>75475.208000013634</v>
      </c>
      <c r="Y18" s="39">
        <f t="shared" ca="1" si="15"/>
        <v>4.5914084866691383</v>
      </c>
      <c r="Z18" s="39">
        <f t="shared" ca="1" si="16"/>
        <v>22.456083642067004</v>
      </c>
      <c r="AA18" s="39">
        <f t="shared" ca="1" si="17"/>
        <v>51.097267657963286</v>
      </c>
      <c r="AD18" s="44" t="s">
        <v>177</v>
      </c>
      <c r="AE18" s="11">
        <v>0.71500000000025599</v>
      </c>
      <c r="AF18" s="11">
        <v>0.71500000000025599</v>
      </c>
      <c r="AG18" s="54">
        <f t="shared" si="18"/>
        <v>7.6749999999982587E-3</v>
      </c>
      <c r="AH18" s="44">
        <v>74</v>
      </c>
      <c r="AI18" s="54">
        <f t="shared" si="19"/>
        <v>6.9083333333303416E-3</v>
      </c>
      <c r="AJ18" s="48">
        <v>6.0833333333355097E-2</v>
      </c>
      <c r="AK18" s="52">
        <v>9.2099999999979101E-2</v>
      </c>
      <c r="AL18" s="52">
        <v>8.28999999999641E-2</v>
      </c>
    </row>
    <row r="19" spans="1:40" x14ac:dyDescent="0.3">
      <c r="A19" s="25">
        <v>1980</v>
      </c>
      <c r="B19" s="44">
        <v>72.3</v>
      </c>
      <c r="C19" s="44">
        <v>8.3000000000000007</v>
      </c>
      <c r="D19" s="44">
        <v>0.8</v>
      </c>
      <c r="E19" s="39">
        <f t="shared" ca="1" si="2"/>
        <v>639.38978212486222</v>
      </c>
      <c r="F19" s="39">
        <f t="shared" ca="1" si="3"/>
        <v>720.7897821248622</v>
      </c>
      <c r="H19" s="45">
        <v>1</v>
      </c>
      <c r="I19" s="44" t="s">
        <v>178</v>
      </c>
      <c r="J19" s="25">
        <v>1971</v>
      </c>
      <c r="K19" s="44">
        <v>3614.15</v>
      </c>
      <c r="L19" s="47">
        <f t="shared" ca="1" si="0"/>
        <v>102845.4650000087</v>
      </c>
      <c r="M19" s="47">
        <f t="shared" ca="1" si="4"/>
        <v>102389.52350004169</v>
      </c>
      <c r="N19" s="39">
        <f t="shared" ca="1" si="1"/>
        <v>54.437096660874985</v>
      </c>
      <c r="O19" s="47">
        <f t="shared" ca="1" si="5"/>
        <v>18012.249999995001</v>
      </c>
      <c r="P19" s="47">
        <f t="shared" ca="1" si="6"/>
        <v>17999.274999995003</v>
      </c>
      <c r="Q19" s="39">
        <f t="shared" ca="1" si="7"/>
        <v>9.5696145416674359</v>
      </c>
      <c r="R19" s="47">
        <f t="shared" ca="1" si="8"/>
        <v>3319.3190000032714</v>
      </c>
      <c r="S19" s="47">
        <f t="shared" ca="1" si="9"/>
        <v>3317.7101000036273</v>
      </c>
      <c r="T19" s="39">
        <f t="shared" ca="1" si="10"/>
        <v>1.45207876801888</v>
      </c>
      <c r="U19" s="47">
        <f t="shared" ca="1" si="11"/>
        <v>6064.1499999936523</v>
      </c>
      <c r="V19" s="47">
        <f t="shared" ca="1" si="12"/>
        <v>6063.2849999937371</v>
      </c>
      <c r="W19" s="39">
        <f t="shared" ca="1" si="13"/>
        <v>2.3886816531226405</v>
      </c>
      <c r="X19" s="7">
        <f t="shared" ca="1" si="14"/>
        <v>75009.253400049332</v>
      </c>
      <c r="Y19" s="39">
        <f t="shared" ca="1" si="15"/>
        <v>5.7507094273391735</v>
      </c>
      <c r="Z19" s="39">
        <f t="shared" ca="1" si="16"/>
        <v>19.16108439014813</v>
      </c>
      <c r="AA19" s="39">
        <f t="shared" ca="1" si="17"/>
        <v>35.276012270726852</v>
      </c>
      <c r="AD19" s="44" t="s">
        <v>178</v>
      </c>
      <c r="AE19" s="11">
        <v>0.53166666666685702</v>
      </c>
      <c r="AF19" s="11">
        <v>0.53166666666685702</v>
      </c>
      <c r="AG19" s="54">
        <f t="shared" si="18"/>
        <v>7.1749999999989747E-3</v>
      </c>
      <c r="AH19" s="44">
        <v>61</v>
      </c>
      <c r="AI19" s="54">
        <f t="shared" si="19"/>
        <v>6.4583333333336247E-3</v>
      </c>
      <c r="AJ19" s="48">
        <v>7.6666666666694097E-2</v>
      </c>
      <c r="AK19" s="52">
        <v>8.60999999999877E-2</v>
      </c>
      <c r="AL19" s="52">
        <v>7.7500000000003497E-2</v>
      </c>
    </row>
    <row r="20" spans="1:40" x14ac:dyDescent="0.3">
      <c r="A20" s="25">
        <v>1981</v>
      </c>
      <c r="B20" s="44">
        <v>74</v>
      </c>
      <c r="C20" s="44">
        <v>6.8</v>
      </c>
      <c r="D20" s="44">
        <v>0.8</v>
      </c>
      <c r="E20" s="39">
        <f t="shared" ca="1" si="2"/>
        <v>587.35422689256723</v>
      </c>
      <c r="F20" s="39">
        <f t="shared" ca="1" si="3"/>
        <v>668.95422689256725</v>
      </c>
      <c r="H20" s="45">
        <v>1</v>
      </c>
      <c r="I20" s="44" t="s">
        <v>179</v>
      </c>
      <c r="J20" s="25">
        <v>1971</v>
      </c>
      <c r="K20" s="44">
        <v>3612.42</v>
      </c>
      <c r="L20" s="47">
        <f t="shared" ca="1" si="0"/>
        <v>101933.58200007468</v>
      </c>
      <c r="M20" s="47">
        <f t="shared" ca="1" si="4"/>
        <v>101179.82900005812</v>
      </c>
      <c r="N20" s="39">
        <f t="shared" ca="1" si="1"/>
        <v>49.746749258379751</v>
      </c>
      <c r="O20" s="47">
        <f t="shared" ca="1" si="5"/>
        <v>17986.299999995004</v>
      </c>
      <c r="P20" s="47">
        <f t="shared" ca="1" si="6"/>
        <v>17964.849999995004</v>
      </c>
      <c r="Q20" s="39">
        <f t="shared" ca="1" si="7"/>
        <v>8.8327179166673773</v>
      </c>
      <c r="R20" s="47">
        <f t="shared" ca="1" si="8"/>
        <v>3316.1012000039832</v>
      </c>
      <c r="S20" s="47">
        <f t="shared" ca="1" si="9"/>
        <v>3313.4414000045708</v>
      </c>
      <c r="T20" s="39">
        <f t="shared" ca="1" si="10"/>
        <v>0.98240776308990407</v>
      </c>
      <c r="U20" s="47">
        <f t="shared" ca="1" si="11"/>
        <v>6062.4199999938228</v>
      </c>
      <c r="V20" s="47">
        <f t="shared" ca="1" si="12"/>
        <v>6060.9899999939644</v>
      </c>
      <c r="W20" s="39">
        <f t="shared" ca="1" si="13"/>
        <v>1.6166175577487083</v>
      </c>
      <c r="X20" s="7">
        <f t="shared" ca="1" si="14"/>
        <v>73840.547600064587</v>
      </c>
      <c r="Y20" s="39">
        <f t="shared" ca="1" si="15"/>
        <v>4.7381018043391716</v>
      </c>
      <c r="Z20" s="39">
        <f t="shared" ca="1" si="16"/>
        <v>16.169845041845164</v>
      </c>
      <c r="AA20" s="39">
        <f t="shared" ca="1" si="17"/>
        <v>33.576904216534587</v>
      </c>
      <c r="AD20" s="44" t="s">
        <v>179</v>
      </c>
      <c r="AE20" s="11">
        <v>0.491666666666843</v>
      </c>
      <c r="AF20" s="11">
        <v>0.491666666666843</v>
      </c>
      <c r="AG20" s="54">
        <f t="shared" si="18"/>
        <v>6.3083333333347168E-3</v>
      </c>
      <c r="AH20" s="44">
        <v>47</v>
      </c>
      <c r="AI20" s="54">
        <f t="shared" si="19"/>
        <v>5.6750000000011167E-3</v>
      </c>
      <c r="AJ20" s="48">
        <v>6.4166666666689604E-2</v>
      </c>
      <c r="AK20" s="52">
        <v>7.5700000000016601E-2</v>
      </c>
      <c r="AL20" s="52">
        <v>6.81000000000134E-2</v>
      </c>
    </row>
    <row r="21" spans="1:40" x14ac:dyDescent="0.3">
      <c r="A21" s="25">
        <v>1982</v>
      </c>
      <c r="B21" s="44">
        <v>78.3</v>
      </c>
      <c r="C21" s="44">
        <v>7.6</v>
      </c>
      <c r="D21" s="44">
        <v>0.8</v>
      </c>
      <c r="E21" s="39">
        <f t="shared" ca="1" si="2"/>
        <v>620.09939556156951</v>
      </c>
      <c r="F21" s="39">
        <f t="shared" ca="1" si="3"/>
        <v>706.79939556156955</v>
      </c>
      <c r="H21" s="45">
        <v>1</v>
      </c>
      <c r="I21" s="44" t="s">
        <v>180</v>
      </c>
      <c r="J21" s="25">
        <v>1971</v>
      </c>
      <c r="K21" s="44">
        <v>3609.56</v>
      </c>
      <c r="L21" s="47">
        <f t="shared" ca="1" si="0"/>
        <v>100426.07600004156</v>
      </c>
      <c r="M21" s="47">
        <f t="shared" ca="1" si="4"/>
        <v>99980.676499969675</v>
      </c>
      <c r="N21" s="39">
        <f t="shared" ca="1" si="1"/>
        <v>38.2426087612521</v>
      </c>
      <c r="O21" s="47">
        <f t="shared" ca="1" si="5"/>
        <v>17943.399999995003</v>
      </c>
      <c r="P21" s="47">
        <f t="shared" ca="1" si="6"/>
        <v>17930.724999995</v>
      </c>
      <c r="Q21" s="39">
        <f t="shared" ca="1" si="7"/>
        <v>6.8585023125005442</v>
      </c>
      <c r="R21" s="47">
        <f t="shared" ca="1" si="8"/>
        <v>3310.7816000051585</v>
      </c>
      <c r="S21" s="47">
        <f t="shared" ca="1" si="9"/>
        <v>3309.2099000055059</v>
      </c>
      <c r="T21" s="39">
        <f t="shared" ca="1" si="10"/>
        <v>0.750970033308062</v>
      </c>
      <c r="U21" s="47">
        <f t="shared" ca="1" si="11"/>
        <v>6059.559999994106</v>
      </c>
      <c r="V21" s="47">
        <f t="shared" ca="1" si="12"/>
        <v>6058.7149999941894</v>
      </c>
      <c r="W21" s="39">
        <f t="shared" ca="1" si="13"/>
        <v>1.1600924546242983</v>
      </c>
      <c r="X21" s="7">
        <f t="shared" ca="1" si="14"/>
        <v>72682.026599974983</v>
      </c>
      <c r="Y21" s="39">
        <f t="shared" ca="1" si="15"/>
        <v>2.9678494195000371</v>
      </c>
      <c r="Z21" s="39">
        <f t="shared" ca="1" si="16"/>
        <v>11.737414219932942</v>
      </c>
      <c r="AA21" s="39">
        <f t="shared" ca="1" si="17"/>
        <v>26.505194541319156</v>
      </c>
      <c r="AD21" s="44" t="s">
        <v>180</v>
      </c>
      <c r="AE21" s="11">
        <v>0.38250000000013701</v>
      </c>
      <c r="AF21" s="11">
        <v>0.38250000000013701</v>
      </c>
      <c r="AG21" s="54">
        <f t="shared" si="18"/>
        <v>6.1333333333345253E-3</v>
      </c>
      <c r="AH21" s="44">
        <v>37</v>
      </c>
      <c r="AI21" s="54">
        <f t="shared" si="19"/>
        <v>5.1750000000018335E-3</v>
      </c>
      <c r="AJ21" s="48">
        <v>4.0833333333347897E-2</v>
      </c>
      <c r="AK21" s="52">
        <v>7.3600000000014307E-2</v>
      </c>
      <c r="AL21" s="52">
        <v>6.2100000000021999E-2</v>
      </c>
    </row>
    <row r="22" spans="1:40" x14ac:dyDescent="0.3">
      <c r="A22" s="25">
        <v>1983</v>
      </c>
      <c r="B22" s="44">
        <v>85.7</v>
      </c>
      <c r="C22" s="44">
        <v>8.6</v>
      </c>
      <c r="D22" s="44">
        <v>0.8</v>
      </c>
      <c r="E22" s="39">
        <f t="shared" ca="1" si="2"/>
        <v>673.29220359297335</v>
      </c>
      <c r="F22" s="39">
        <f t="shared" ca="1" si="3"/>
        <v>768.39220359297337</v>
      </c>
      <c r="H22" s="45">
        <v>1</v>
      </c>
      <c r="I22" s="44" t="s">
        <v>170</v>
      </c>
      <c r="J22" s="25">
        <v>1972</v>
      </c>
      <c r="K22" s="44">
        <v>3607.87</v>
      </c>
      <c r="L22" s="47">
        <f t="shared" ca="1" si="0"/>
        <v>99535.276999897789</v>
      </c>
      <c r="M22" s="47">
        <f t="shared" ca="1" si="4"/>
        <v>99967.498999971198</v>
      </c>
      <c r="N22" s="39">
        <f t="shared" ca="1" si="1"/>
        <v>17.327699826667843</v>
      </c>
      <c r="O22" s="47">
        <f t="shared" ca="1" si="5"/>
        <v>17918.049999994997</v>
      </c>
      <c r="P22" s="47">
        <f t="shared" ca="1" si="6"/>
        <v>17930.349999995</v>
      </c>
      <c r="Q22" s="39">
        <f t="shared" ca="1" si="7"/>
        <v>3.1079273333335729</v>
      </c>
      <c r="R22" s="47">
        <f t="shared" ca="1" si="8"/>
        <v>3307.6382000058534</v>
      </c>
      <c r="S22" s="47">
        <f t="shared" ca="1" si="9"/>
        <v>3309.1634000055165</v>
      </c>
      <c r="T22" s="39">
        <f t="shared" ca="1" si="10"/>
        <v>0.77646761544928899</v>
      </c>
      <c r="U22" s="47">
        <f t="shared" ca="1" si="11"/>
        <v>6057.8699999942728</v>
      </c>
      <c r="V22" s="47">
        <f t="shared" ca="1" si="12"/>
        <v>6058.6899999941916</v>
      </c>
      <c r="W22" s="39">
        <f t="shared" ca="1" si="13"/>
        <v>1.1638238599154971</v>
      </c>
      <c r="X22" s="7">
        <f t="shared" ca="1" si="14"/>
        <v>72669.295599976482</v>
      </c>
      <c r="Y22" s="39">
        <f t="shared" ca="1" si="15"/>
        <v>3.9968112580001378</v>
      </c>
      <c r="Z22" s="39">
        <f t="shared" ca="1" si="16"/>
        <v>9.045030066698498</v>
      </c>
      <c r="AA22" s="39">
        <f t="shared" ca="1" si="17"/>
        <v>8.2826697599693446</v>
      </c>
    </row>
    <row r="23" spans="1:40" x14ac:dyDescent="0.3">
      <c r="A23" s="25">
        <v>1984</v>
      </c>
      <c r="B23" s="44">
        <v>84.1</v>
      </c>
      <c r="C23" s="44">
        <v>8.3000000000000007</v>
      </c>
      <c r="D23" s="44">
        <v>0.8</v>
      </c>
      <c r="E23" s="39">
        <f t="shared" ca="1" si="2"/>
        <v>657.14366159207282</v>
      </c>
      <c r="F23" s="39">
        <f t="shared" ca="1" si="3"/>
        <v>750.34366159207275</v>
      </c>
      <c r="H23" s="45">
        <v>1</v>
      </c>
      <c r="I23" s="44" t="s">
        <v>171</v>
      </c>
      <c r="J23" s="25">
        <v>1972</v>
      </c>
      <c r="K23" s="44">
        <v>3609.51</v>
      </c>
      <c r="L23" s="47">
        <f t="shared" ca="1" si="0"/>
        <v>100399.72100004461</v>
      </c>
      <c r="M23" s="47">
        <f t="shared" ca="1" si="4"/>
        <v>101250.98750006955</v>
      </c>
      <c r="N23" s="39">
        <f t="shared" ca="1" si="1"/>
        <v>17.887674458352034</v>
      </c>
      <c r="O23" s="47">
        <f t="shared" ca="1" si="5"/>
        <v>17942.649999995003</v>
      </c>
      <c r="P23" s="47">
        <f t="shared" ca="1" si="6"/>
        <v>17966.874999995001</v>
      </c>
      <c r="Q23" s="39">
        <f t="shared" ca="1" si="7"/>
        <v>3.1741479166669215</v>
      </c>
      <c r="R23" s="47">
        <f t="shared" ca="1" si="8"/>
        <v>3310.6886000051795</v>
      </c>
      <c r="S23" s="47">
        <f t="shared" ca="1" si="9"/>
        <v>3313.6925000045153</v>
      </c>
      <c r="T23" s="39">
        <f t="shared" ca="1" si="10"/>
        <v>0.87680303550091987</v>
      </c>
      <c r="U23" s="47">
        <f t="shared" ca="1" si="11"/>
        <v>6059.5099999941103</v>
      </c>
      <c r="V23" s="47">
        <f t="shared" ca="1" si="12"/>
        <v>6061.124999993951</v>
      </c>
      <c r="W23" s="39">
        <f t="shared" ca="1" si="13"/>
        <v>1.3110213374988315</v>
      </c>
      <c r="X23" s="7">
        <f t="shared" ca="1" si="14"/>
        <v>73909.29500007609</v>
      </c>
      <c r="Y23" s="39">
        <f t="shared" ca="1" si="15"/>
        <v>3.3875093541713635</v>
      </c>
      <c r="Z23" s="39">
        <f t="shared" ca="1" si="16"/>
        <v>8.7494816438380365</v>
      </c>
      <c r="AA23" s="39">
        <f t="shared" ca="1" si="17"/>
        <v>9.1381928145139977</v>
      </c>
    </row>
    <row r="24" spans="1:40" x14ac:dyDescent="0.3">
      <c r="A24" s="25">
        <v>1985</v>
      </c>
      <c r="B24" s="44">
        <v>80.400000000000006</v>
      </c>
      <c r="C24" s="44">
        <v>8.4</v>
      </c>
      <c r="D24" s="44">
        <v>0.8</v>
      </c>
      <c r="E24" s="39">
        <f t="shared" ca="1" si="2"/>
        <v>645.73184333856761</v>
      </c>
      <c r="F24" s="39">
        <f t="shared" ca="1" si="3"/>
        <v>735.33184333856764</v>
      </c>
      <c r="H24" s="45">
        <v>1</v>
      </c>
      <c r="I24" s="44" t="s">
        <v>172</v>
      </c>
      <c r="J24" s="25">
        <v>1972</v>
      </c>
      <c r="K24" s="44">
        <v>3612.74</v>
      </c>
      <c r="L24" s="47">
        <f t="shared" ca="1" si="0"/>
        <v>102102.25400009449</v>
      </c>
      <c r="M24" s="47">
        <f t="shared" ca="1" si="4"/>
        <v>101532.98600003682</v>
      </c>
      <c r="N24" s="39">
        <f t="shared" ca="1" si="1"/>
        <v>27.583127863353216</v>
      </c>
      <c r="O24" s="47">
        <f t="shared" ca="1" si="5"/>
        <v>17991.099999995</v>
      </c>
      <c r="P24" s="47">
        <f t="shared" ca="1" si="6"/>
        <v>17974.899999994999</v>
      </c>
      <c r="Q24" s="39">
        <f t="shared" ca="1" si="7"/>
        <v>4.8831811666670575</v>
      </c>
      <c r="R24" s="47">
        <f t="shared" ca="1" si="8"/>
        <v>3316.6964000038511</v>
      </c>
      <c r="S24" s="47">
        <f t="shared" ca="1" si="9"/>
        <v>3314.6876000042953</v>
      </c>
      <c r="T24" s="39">
        <f t="shared" ca="1" si="10"/>
        <v>1.2664868871687069</v>
      </c>
      <c r="U24" s="47">
        <f t="shared" ca="1" si="11"/>
        <v>6062.7399999937916</v>
      </c>
      <c r="V24" s="47">
        <f t="shared" ca="1" si="12"/>
        <v>6061.6599999938981</v>
      </c>
      <c r="W24" s="39">
        <f t="shared" ca="1" si="13"/>
        <v>1.8942687499993813</v>
      </c>
      <c r="X24" s="7">
        <f t="shared" ca="1" si="14"/>
        <v>74181.738400043629</v>
      </c>
      <c r="Y24" s="39">
        <f t="shared" ca="1" si="15"/>
        <v>3.8945412660036856</v>
      </c>
      <c r="Z24" s="39">
        <f t="shared" ca="1" si="16"/>
        <v>11.938478069838832</v>
      </c>
      <c r="AA24" s="39">
        <f t="shared" ca="1" si="17"/>
        <v>15.644649793514384</v>
      </c>
      <c r="AD24" s="6" t="s">
        <v>216</v>
      </c>
    </row>
    <row r="25" spans="1:40" x14ac:dyDescent="0.3">
      <c r="A25" s="25">
        <v>1986</v>
      </c>
      <c r="B25" s="44">
        <v>81.2</v>
      </c>
      <c r="C25" s="44">
        <v>8.3000000000000007</v>
      </c>
      <c r="D25" s="44">
        <v>0.8</v>
      </c>
      <c r="E25" s="39">
        <f t="shared" ca="1" si="2"/>
        <v>647.33258763886101</v>
      </c>
      <c r="F25" s="39">
        <f t="shared" ca="1" si="3"/>
        <v>737.63258763886097</v>
      </c>
      <c r="H25" s="45">
        <v>1</v>
      </c>
      <c r="I25" s="44" t="s">
        <v>173</v>
      </c>
      <c r="J25" s="25">
        <v>1972</v>
      </c>
      <c r="K25" s="44">
        <v>3610.58</v>
      </c>
      <c r="L25" s="47">
        <f t="shared" ca="1" si="0"/>
        <v>100963.71799997916</v>
      </c>
      <c r="M25" s="47">
        <f t="shared" ca="1" si="4"/>
        <v>101316.87499993853</v>
      </c>
      <c r="N25" s="39">
        <f t="shared" ca="1" si="1"/>
        <v>37.993828124990529</v>
      </c>
      <c r="O25" s="47">
        <f t="shared" ca="1" si="5"/>
        <v>17958.699999994999</v>
      </c>
      <c r="P25" s="47">
        <f t="shared" ca="1" si="6"/>
        <v>17968.749999995001</v>
      </c>
      <c r="Q25" s="39">
        <f t="shared" ca="1" si="7"/>
        <v>6.7382812500005329</v>
      </c>
      <c r="R25" s="47">
        <f t="shared" ca="1" si="8"/>
        <v>3312.6788000047395</v>
      </c>
      <c r="S25" s="47">
        <f t="shared" ca="1" si="9"/>
        <v>3313.925000004464</v>
      </c>
      <c r="T25" s="39">
        <f t="shared" ca="1" si="10"/>
        <v>1.5886127968778763</v>
      </c>
      <c r="U25" s="47">
        <f t="shared" ca="1" si="11"/>
        <v>6060.5799999940045</v>
      </c>
      <c r="V25" s="47">
        <f t="shared" ca="1" si="12"/>
        <v>6061.2499999939391</v>
      </c>
      <c r="W25" s="39">
        <f t="shared" ca="1" si="13"/>
        <v>2.3781314374970499</v>
      </c>
      <c r="X25" s="7">
        <f t="shared" ca="1" si="14"/>
        <v>73972.949999945122</v>
      </c>
      <c r="Y25" s="39">
        <f t="shared" ca="1" si="15"/>
        <v>2.5274091249990298</v>
      </c>
      <c r="Z25" s="39">
        <f t="shared" ca="1" si="16"/>
        <v>13.23243460937449</v>
      </c>
      <c r="AA25" s="39">
        <f t="shared" ca="1" si="17"/>
        <v>24.761393515616039</v>
      </c>
      <c r="AD25" s="6" t="s">
        <v>215</v>
      </c>
      <c r="AE25" s="44"/>
      <c r="AG25" s="5" t="s">
        <v>214</v>
      </c>
      <c r="AJ25" s="6" t="s">
        <v>223</v>
      </c>
      <c r="AM25" s="5" t="s">
        <v>226</v>
      </c>
    </row>
    <row r="26" spans="1:40" x14ac:dyDescent="0.3">
      <c r="A26" s="25">
        <v>1987</v>
      </c>
      <c r="B26" s="44">
        <v>81.900000000000006</v>
      </c>
      <c r="C26" s="44">
        <v>8.3000000000000007</v>
      </c>
      <c r="D26" s="44">
        <v>0.8</v>
      </c>
      <c r="E26" s="39">
        <f t="shared" ca="1" si="2"/>
        <v>646.42137001864683</v>
      </c>
      <c r="F26" s="39">
        <f t="shared" ca="1" si="3"/>
        <v>737.42137001864683</v>
      </c>
      <c r="H26" s="45">
        <v>1</v>
      </c>
      <c r="I26" s="44" t="s">
        <v>164</v>
      </c>
      <c r="J26" s="25">
        <v>1972</v>
      </c>
      <c r="K26" s="44">
        <v>3611.92</v>
      </c>
      <c r="L26" s="47">
        <f t="shared" ca="1" si="0"/>
        <v>101670.03199989791</v>
      </c>
      <c r="M26" s="47">
        <f t="shared" ca="1" si="4"/>
        <v>103686.18949991127</v>
      </c>
      <c r="N26" s="39">
        <f t="shared" ca="1" si="1"/>
        <v>45.621923379977233</v>
      </c>
      <c r="O26" s="47">
        <f t="shared" ca="1" si="5"/>
        <v>17978.799999995004</v>
      </c>
      <c r="P26" s="47">
        <f t="shared" ca="1" si="6"/>
        <v>18036.174999995004</v>
      </c>
      <c r="Q26" s="39">
        <f t="shared" ca="1" si="7"/>
        <v>7.9359170000006332</v>
      </c>
      <c r="R26" s="47">
        <f t="shared" ca="1" si="8"/>
        <v>3315.1712000041884</v>
      </c>
      <c r="S26" s="47">
        <f t="shared" ca="1" si="9"/>
        <v>3322.2857000026156</v>
      </c>
      <c r="T26" s="39">
        <f t="shared" ca="1" si="10"/>
        <v>2.0688703625415403</v>
      </c>
      <c r="U26" s="47">
        <f t="shared" ca="1" si="11"/>
        <v>6061.9199999938728</v>
      </c>
      <c r="V26" s="47">
        <f t="shared" ca="1" si="12"/>
        <v>6065.7449999934943</v>
      </c>
      <c r="W26" s="39">
        <f t="shared" ca="1" si="13"/>
        <v>3.0901937902482759</v>
      </c>
      <c r="X26" s="7">
        <f t="shared" ca="1" si="14"/>
        <v>76261.983799920155</v>
      </c>
      <c r="Y26" s="39">
        <f t="shared" ca="1" si="15"/>
        <v>2.3514111671650491</v>
      </c>
      <c r="Z26" s="39">
        <f t="shared" ca="1" si="16"/>
        <v>15.446392319955498</v>
      </c>
      <c r="AA26" s="39">
        <f t="shared" ca="1" si="17"/>
        <v>30.175531060021733</v>
      </c>
      <c r="AD26" s="44" t="s">
        <v>211</v>
      </c>
      <c r="AE26" s="44" t="s">
        <v>212</v>
      </c>
      <c r="AG26" s="44" t="s">
        <v>211</v>
      </c>
      <c r="AH26" s="44" t="s">
        <v>213</v>
      </c>
      <c r="AJ26" s="44" t="s">
        <v>211</v>
      </c>
      <c r="AK26" s="44" t="s">
        <v>224</v>
      </c>
      <c r="AM26" s="44" t="s">
        <v>211</v>
      </c>
      <c r="AN26" s="44" t="s">
        <v>225</v>
      </c>
    </row>
    <row r="27" spans="1:40" x14ac:dyDescent="0.3">
      <c r="A27" s="25">
        <v>1988</v>
      </c>
      <c r="B27" s="44">
        <v>77.2</v>
      </c>
      <c r="C27" s="44">
        <v>7.2</v>
      </c>
      <c r="D27" s="44">
        <v>0.8</v>
      </c>
      <c r="E27" s="39">
        <f t="shared" ca="1" si="2"/>
        <v>631.93092398134115</v>
      </c>
      <c r="F27" s="39">
        <f t="shared" ca="1" si="3"/>
        <v>717.1309239813412</v>
      </c>
      <c r="H27" s="45">
        <v>1</v>
      </c>
      <c r="I27" s="44" t="s">
        <v>174</v>
      </c>
      <c r="J27" s="25">
        <v>1972</v>
      </c>
      <c r="K27" s="44">
        <v>3619.57</v>
      </c>
      <c r="L27" s="47">
        <f t="shared" ca="1" si="0"/>
        <v>105702.34699992463</v>
      </c>
      <c r="M27" s="47">
        <f t="shared" ca="1" si="4"/>
        <v>104611.24999992747</v>
      </c>
      <c r="N27" s="39">
        <f t="shared" ca="1" si="1"/>
        <v>65.905087499977853</v>
      </c>
      <c r="O27" s="47">
        <f t="shared" ca="1" si="5"/>
        <v>18093.549999995004</v>
      </c>
      <c r="P27" s="47">
        <f t="shared" ca="1" si="6"/>
        <v>18062.499999995001</v>
      </c>
      <c r="Q27" s="39">
        <f t="shared" ca="1" si="7"/>
        <v>11.379375000000914</v>
      </c>
      <c r="R27" s="47">
        <f t="shared" ca="1" si="8"/>
        <v>3329.4002000010428</v>
      </c>
      <c r="S27" s="47">
        <f t="shared" ca="1" si="9"/>
        <v>3325.5500000018937</v>
      </c>
      <c r="T27" s="39">
        <f t="shared" ca="1" si="10"/>
        <v>2.4121322666577312</v>
      </c>
      <c r="U27" s="47">
        <f t="shared" ca="1" si="11"/>
        <v>6069.5699999931167</v>
      </c>
      <c r="V27" s="47">
        <f t="shared" ca="1" si="12"/>
        <v>6067.4999999933207</v>
      </c>
      <c r="W27" s="39">
        <f t="shared" ca="1" si="13"/>
        <v>3.6000499999958673</v>
      </c>
      <c r="X27" s="7">
        <f t="shared" ca="1" si="14"/>
        <v>77155.699999937264</v>
      </c>
      <c r="Y27" s="39">
        <f t="shared" ca="1" si="15"/>
        <v>1.350224749999388</v>
      </c>
      <c r="Z27" s="39">
        <f t="shared" ca="1" si="16"/>
        <v>18.7417820166539</v>
      </c>
      <c r="AA27" s="39">
        <f t="shared" ca="1" si="17"/>
        <v>47.163305483323953</v>
      </c>
      <c r="AD27" s="44" t="s">
        <v>210</v>
      </c>
      <c r="AE27" s="44" t="s">
        <v>200</v>
      </c>
      <c r="AG27" s="44" t="s">
        <v>210</v>
      </c>
      <c r="AH27" s="44" t="s">
        <v>200</v>
      </c>
      <c r="AJ27" s="44" t="s">
        <v>210</v>
      </c>
      <c r="AK27" s="44" t="s">
        <v>200</v>
      </c>
      <c r="AM27" s="44" t="s">
        <v>210</v>
      </c>
      <c r="AN27" s="44" t="s">
        <v>200</v>
      </c>
    </row>
    <row r="28" spans="1:40" x14ac:dyDescent="0.3">
      <c r="A28" s="25">
        <v>1989</v>
      </c>
      <c r="B28" s="44">
        <v>73.5</v>
      </c>
      <c r="C28" s="44">
        <v>8.1999999999999993</v>
      </c>
      <c r="D28" s="44">
        <v>0.8</v>
      </c>
      <c r="E28" s="39">
        <f t="shared" ca="1" si="2"/>
        <v>568.0521567229506</v>
      </c>
      <c r="F28" s="39">
        <f t="shared" ca="1" si="3"/>
        <v>650.5521567229506</v>
      </c>
      <c r="H28" s="45">
        <v>1</v>
      </c>
      <c r="I28" s="44" t="s">
        <v>175</v>
      </c>
      <c r="J28" s="25">
        <v>1972</v>
      </c>
      <c r="K28" s="44">
        <v>3615.43</v>
      </c>
      <c r="L28" s="47">
        <f t="shared" ca="1" si="0"/>
        <v>103520.15299993032</v>
      </c>
      <c r="M28" s="47">
        <f t="shared" ca="1" si="4"/>
        <v>101857.1524999995</v>
      </c>
      <c r="N28" s="39">
        <f t="shared" ca="1" si="1"/>
        <v>78.260245504194259</v>
      </c>
      <c r="O28" s="47">
        <f t="shared" ca="1" si="5"/>
        <v>18031.449999994999</v>
      </c>
      <c r="P28" s="47">
        <f t="shared" ca="1" si="6"/>
        <v>17984.124999994998</v>
      </c>
      <c r="Q28" s="39">
        <f t="shared" ca="1" si="7"/>
        <v>13.81780270833443</v>
      </c>
      <c r="R28" s="47">
        <f t="shared" ca="1" si="8"/>
        <v>3321.6998000027447</v>
      </c>
      <c r="S28" s="47">
        <f t="shared" ca="1" si="9"/>
        <v>3315.831500004042</v>
      </c>
      <c r="T28" s="39">
        <f t="shared" ca="1" si="10"/>
        <v>2.6258622287167621</v>
      </c>
      <c r="U28" s="47">
        <f t="shared" ca="1" si="11"/>
        <v>6065.4299999935256</v>
      </c>
      <c r="V28" s="47">
        <f t="shared" ca="1" si="12"/>
        <v>6062.2749999938369</v>
      </c>
      <c r="W28" s="39">
        <f t="shared" ca="1" si="13"/>
        <v>3.9275458966640864</v>
      </c>
      <c r="X28" s="7">
        <f t="shared" ca="1" si="14"/>
        <v>74494.921000006623</v>
      </c>
      <c r="Y28" s="39">
        <f t="shared" ca="1" si="15"/>
        <v>3.2901923441681387</v>
      </c>
      <c r="Z28" s="39">
        <f t="shared" ca="1" si="16"/>
        <v>23.661403177883415</v>
      </c>
      <c r="AA28" s="39">
        <f t="shared" ca="1" si="17"/>
        <v>54.598842326310844</v>
      </c>
      <c r="AD28" s="44">
        <v>3370</v>
      </c>
      <c r="AE28" s="44">
        <v>20303.0000000031</v>
      </c>
      <c r="AG28" s="44">
        <v>3350</v>
      </c>
      <c r="AH28" s="44">
        <v>10549.999999995</v>
      </c>
      <c r="AJ28" s="44">
        <v>3350</v>
      </c>
      <c r="AK28" s="44">
        <v>1980.99999999891</v>
      </c>
      <c r="AM28" s="44">
        <v>3350</v>
      </c>
      <c r="AN28" s="44">
        <v>3499.99999999999</v>
      </c>
    </row>
    <row r="29" spans="1:40" x14ac:dyDescent="0.3">
      <c r="A29" s="25">
        <v>1990</v>
      </c>
      <c r="B29" s="44">
        <v>75.400000000000006</v>
      </c>
      <c r="C29" s="44">
        <v>8.4</v>
      </c>
      <c r="D29" s="44">
        <v>0.8</v>
      </c>
      <c r="E29" s="39">
        <f t="shared" ca="1" si="2"/>
        <v>478.05871020912292</v>
      </c>
      <c r="F29" s="39">
        <f t="shared" ca="1" si="3"/>
        <v>562.65871020912289</v>
      </c>
      <c r="H29" s="45">
        <v>1</v>
      </c>
      <c r="I29" s="44" t="s">
        <v>176</v>
      </c>
      <c r="J29" s="25">
        <v>1972</v>
      </c>
      <c r="K29" s="44">
        <v>3609.12</v>
      </c>
      <c r="L29" s="47">
        <f t="shared" ca="1" si="0"/>
        <v>100194.15200006869</v>
      </c>
      <c r="M29" s="47">
        <f t="shared" ca="1" si="4"/>
        <v>98686.645999996108</v>
      </c>
      <c r="N29" s="39">
        <f t="shared" ca="1" si="1"/>
        <v>75.495284190024066</v>
      </c>
      <c r="O29" s="47">
        <f t="shared" ca="1" si="5"/>
        <v>17936.799999994997</v>
      </c>
      <c r="P29" s="47">
        <f t="shared" ca="1" si="6"/>
        <v>17893.899999994999</v>
      </c>
      <c r="Q29" s="39">
        <f t="shared" ca="1" si="7"/>
        <v>13.688833500001078</v>
      </c>
      <c r="R29" s="47">
        <f t="shared" ca="1" si="8"/>
        <v>3309.9632000053393</v>
      </c>
      <c r="S29" s="47">
        <f t="shared" ca="1" si="9"/>
        <v>3304.6436000065155</v>
      </c>
      <c r="T29" s="39">
        <f t="shared" ca="1" si="10"/>
        <v>2.3634260253312349</v>
      </c>
      <c r="U29" s="47">
        <f t="shared" ca="1" si="11"/>
        <v>6059.1199999941491</v>
      </c>
      <c r="V29" s="47">
        <f t="shared" ca="1" si="12"/>
        <v>6056.2599999944314</v>
      </c>
      <c r="W29" s="39">
        <f t="shared" ca="1" si="13"/>
        <v>3.5605761916619856</v>
      </c>
      <c r="X29" s="7">
        <f t="shared" ca="1" si="14"/>
        <v>71431.842400000154</v>
      </c>
      <c r="Y29" s="39">
        <f t="shared" ca="1" si="15"/>
        <v>3.5120655846679263</v>
      </c>
      <c r="Z29" s="39">
        <f t="shared" ca="1" si="16"/>
        <v>23.124901301662227</v>
      </c>
      <c r="AA29" s="39">
        <f t="shared" ca="1" si="17"/>
        <v>52.370382888361839</v>
      </c>
      <c r="AD29" s="44">
        <v>3370.5</v>
      </c>
      <c r="AE29" s="44">
        <v>20392.950000004399</v>
      </c>
      <c r="AG29" s="44">
        <v>3400</v>
      </c>
      <c r="AH29" s="44">
        <v>12000</v>
      </c>
      <c r="AJ29" s="44">
        <v>3400</v>
      </c>
      <c r="AK29" s="44">
        <v>2458.0000000001901</v>
      </c>
      <c r="AM29" s="44">
        <v>3400</v>
      </c>
      <c r="AN29" s="44">
        <v>4650.0000000098798</v>
      </c>
    </row>
    <row r="30" spans="1:40" x14ac:dyDescent="0.3">
      <c r="A30" s="25">
        <v>1991</v>
      </c>
      <c r="B30" s="44">
        <v>80.3</v>
      </c>
      <c r="C30" s="44">
        <v>9</v>
      </c>
      <c r="D30" s="44">
        <v>0.8</v>
      </c>
      <c r="E30" s="39">
        <f t="shared" ca="1" si="2"/>
        <v>440.36146019350514</v>
      </c>
      <c r="F30" s="39">
        <f t="shared" ca="1" si="3"/>
        <v>530.4614601935051</v>
      </c>
      <c r="H30" s="45">
        <v>1</v>
      </c>
      <c r="I30" s="44" t="s">
        <v>177</v>
      </c>
      <c r="J30" s="25">
        <v>1972</v>
      </c>
      <c r="K30" s="44">
        <v>3603.4</v>
      </c>
      <c r="L30" s="47">
        <f t="shared" ca="1" si="0"/>
        <v>97179.139999923529</v>
      </c>
      <c r="M30" s="47">
        <f t="shared" ca="1" si="4"/>
        <v>98678.739499997115</v>
      </c>
      <c r="N30" s="39">
        <f t="shared" ca="1" si="1"/>
        <v>70.555298742523192</v>
      </c>
      <c r="O30" s="47">
        <f t="shared" ca="1" si="5"/>
        <v>17850.999999995001</v>
      </c>
      <c r="P30" s="47">
        <f t="shared" ca="1" si="6"/>
        <v>17893.674999995004</v>
      </c>
      <c r="Q30" s="39">
        <f t="shared" ca="1" si="7"/>
        <v>12.793977625001009</v>
      </c>
      <c r="R30" s="47">
        <f t="shared" ca="1" si="8"/>
        <v>3299.3240000076917</v>
      </c>
      <c r="S30" s="47">
        <f t="shared" ca="1" si="9"/>
        <v>3304.6157000065218</v>
      </c>
      <c r="T30" s="39">
        <f t="shared" ca="1" si="10"/>
        <v>1.8768564868182784</v>
      </c>
      <c r="U30" s="47">
        <f t="shared" ca="1" si="11"/>
        <v>6053.3999999947137</v>
      </c>
      <c r="V30" s="47">
        <f t="shared" ca="1" si="12"/>
        <v>6056.2449999944329</v>
      </c>
      <c r="W30" s="39">
        <f t="shared" ca="1" si="13"/>
        <v>3.0960533814124798</v>
      </c>
      <c r="X30" s="7">
        <f t="shared" ca="1" si="14"/>
        <v>71424.203800001138</v>
      </c>
      <c r="Y30" s="39">
        <f t="shared" ca="1" si="15"/>
        <v>4.3449723978349564</v>
      </c>
      <c r="Z30" s="39">
        <f t="shared" ca="1" si="16"/>
        <v>22.111859891066722</v>
      </c>
      <c r="AA30" s="39">
        <f t="shared" ca="1" si="17"/>
        <v>48.44343885145647</v>
      </c>
      <c r="AD30" s="44">
        <v>3371</v>
      </c>
      <c r="AE30" s="44">
        <v>20482.900000005699</v>
      </c>
      <c r="AG30" s="44">
        <v>3450</v>
      </c>
      <c r="AH30" s="44">
        <v>13599.999999990099</v>
      </c>
      <c r="AJ30" s="44">
        <v>3450</v>
      </c>
      <c r="AK30" s="44">
        <v>2934.9999999891202</v>
      </c>
      <c r="AM30" s="44">
        <v>3450</v>
      </c>
      <c r="AN30" s="44">
        <v>5749.99999999999</v>
      </c>
    </row>
    <row r="31" spans="1:40" x14ac:dyDescent="0.3">
      <c r="A31" s="25">
        <v>1992</v>
      </c>
      <c r="B31" s="44">
        <v>78.5</v>
      </c>
      <c r="C31" s="44">
        <v>8.4</v>
      </c>
      <c r="D31" s="44">
        <v>0.8</v>
      </c>
      <c r="E31" s="39">
        <f t="shared" ca="1" si="2"/>
        <v>422.84521365752067</v>
      </c>
      <c r="F31" s="39">
        <f t="shared" ca="1" si="3"/>
        <v>510.54521365752066</v>
      </c>
      <c r="H31" s="45">
        <v>1</v>
      </c>
      <c r="I31" s="44" t="s">
        <v>178</v>
      </c>
      <c r="J31" s="25">
        <v>1972</v>
      </c>
      <c r="K31" s="44">
        <v>3609.09</v>
      </c>
      <c r="L31" s="47">
        <f t="shared" ca="1" si="0"/>
        <v>100178.3390000707</v>
      </c>
      <c r="M31" s="47">
        <f t="shared" ca="1" si="4"/>
        <v>100289.03000005765</v>
      </c>
      <c r="N31" s="39">
        <f t="shared" ca="1" si="1"/>
        <v>53.320334283383076</v>
      </c>
      <c r="O31" s="47">
        <f t="shared" ca="1" si="5"/>
        <v>17936.349999995007</v>
      </c>
      <c r="P31" s="47">
        <f t="shared" ca="1" si="6"/>
        <v>17939.499999995005</v>
      </c>
      <c r="Q31" s="39">
        <f t="shared" ca="1" si="7"/>
        <v>9.5378341666674267</v>
      </c>
      <c r="R31" s="47">
        <f t="shared" ca="1" si="8"/>
        <v>3309.907400005352</v>
      </c>
      <c r="S31" s="47">
        <f t="shared" ca="1" si="9"/>
        <v>3310.2980000052657</v>
      </c>
      <c r="T31" s="39">
        <f t="shared" ca="1" si="10"/>
        <v>1.4488346771520979</v>
      </c>
      <c r="U31" s="47">
        <f t="shared" ca="1" si="11"/>
        <v>6059.0899999941521</v>
      </c>
      <c r="V31" s="47">
        <f t="shared" ca="1" si="12"/>
        <v>6059.2999999941312</v>
      </c>
      <c r="W31" s="39">
        <f t="shared" ca="1" si="13"/>
        <v>2.3871117291644621</v>
      </c>
      <c r="X31" s="7">
        <f t="shared" ca="1" si="14"/>
        <v>72979.932000063243</v>
      </c>
      <c r="Y31" s="39">
        <f t="shared" ca="1" si="15"/>
        <v>5.5951281200068506</v>
      </c>
      <c r="Z31" s="39">
        <f t="shared" ca="1" si="16"/>
        <v>18.968908692990837</v>
      </c>
      <c r="AA31" s="39">
        <f t="shared" ca="1" si="17"/>
        <v>34.351425590392239</v>
      </c>
      <c r="AD31" s="44">
        <v>3371.5</v>
      </c>
      <c r="AE31" s="44">
        <v>20572.8500000069</v>
      </c>
      <c r="AG31" s="44">
        <v>3500</v>
      </c>
      <c r="AH31" s="44">
        <v>14849.999999990099</v>
      </c>
      <c r="AJ31" s="44">
        <v>3500</v>
      </c>
      <c r="AK31" s="44">
        <v>3105.0000000118598</v>
      </c>
      <c r="AM31" s="44">
        <v>3500</v>
      </c>
      <c r="AN31" s="44">
        <v>5849.9999999901102</v>
      </c>
    </row>
    <row r="32" spans="1:40" x14ac:dyDescent="0.3">
      <c r="A32" s="25">
        <v>1993</v>
      </c>
      <c r="B32" s="44">
        <v>80.5</v>
      </c>
      <c r="C32" s="44">
        <v>8.5</v>
      </c>
      <c r="D32" s="44">
        <v>0.8</v>
      </c>
      <c r="E32" s="39">
        <f t="shared" ca="1" si="2"/>
        <v>525.99081518882747</v>
      </c>
      <c r="F32" s="39">
        <f t="shared" ca="1" si="3"/>
        <v>615.79081518882742</v>
      </c>
      <c r="H32" s="45">
        <v>1</v>
      </c>
      <c r="I32" s="44" t="s">
        <v>179</v>
      </c>
      <c r="J32" s="25">
        <v>1972</v>
      </c>
      <c r="K32" s="44">
        <v>3609.51</v>
      </c>
      <c r="L32" s="47">
        <f t="shared" ca="1" si="0"/>
        <v>100399.72100004461</v>
      </c>
      <c r="M32" s="47">
        <f t="shared" ca="1" si="4"/>
        <v>99527.370500022196</v>
      </c>
      <c r="N32" s="39">
        <f t="shared" ca="1" si="1"/>
        <v>48.934290495861795</v>
      </c>
      <c r="O32" s="47">
        <f t="shared" ca="1" si="5"/>
        <v>17942.649999995003</v>
      </c>
      <c r="P32" s="47">
        <f t="shared" ca="1" si="6"/>
        <v>17917.824999995002</v>
      </c>
      <c r="Q32" s="39">
        <f t="shared" ca="1" si="7"/>
        <v>8.8095972916673695</v>
      </c>
      <c r="R32" s="47">
        <f t="shared" ca="1" si="8"/>
        <v>3310.6886000051795</v>
      </c>
      <c r="S32" s="47">
        <f t="shared" ca="1" si="9"/>
        <v>3307.6103000058597</v>
      </c>
      <c r="T32" s="39">
        <f t="shared" ca="1" si="10"/>
        <v>0.9806788905327859</v>
      </c>
      <c r="U32" s="47">
        <f t="shared" ca="1" si="11"/>
        <v>6059.5099999941103</v>
      </c>
      <c r="V32" s="47">
        <f t="shared" ca="1" si="12"/>
        <v>6057.8549999942734</v>
      </c>
      <c r="W32" s="39">
        <f t="shared" ca="1" si="13"/>
        <v>1.6157813748737906</v>
      </c>
      <c r="X32" s="7">
        <f t="shared" ca="1" si="14"/>
        <v>72244.080200027049</v>
      </c>
      <c r="Y32" s="39">
        <f t="shared" ca="1" si="15"/>
        <v>4.6356618128367266</v>
      </c>
      <c r="Z32" s="39">
        <f t="shared" ca="1" si="16"/>
        <v>16.041719369910673</v>
      </c>
      <c r="AA32" s="39">
        <f t="shared" ca="1" si="17"/>
        <v>32.892571125951122</v>
      </c>
      <c r="AD32" s="44">
        <v>3372</v>
      </c>
      <c r="AE32" s="44">
        <v>20662.800000008199</v>
      </c>
      <c r="AG32" s="44">
        <v>3550</v>
      </c>
      <c r="AH32" s="44">
        <v>16500</v>
      </c>
      <c r="AJ32" s="44">
        <v>3550</v>
      </c>
      <c r="AK32" s="44">
        <v>3199.0000000104701</v>
      </c>
      <c r="AM32" s="44">
        <v>3550</v>
      </c>
      <c r="AN32" s="44">
        <v>5950.0000000049304</v>
      </c>
    </row>
    <row r="33" spans="1:40" x14ac:dyDescent="0.3">
      <c r="A33" s="25">
        <v>1994</v>
      </c>
      <c r="B33" s="44">
        <v>75.5</v>
      </c>
      <c r="C33" s="44">
        <v>8.5</v>
      </c>
      <c r="D33" s="44">
        <v>0.8</v>
      </c>
      <c r="E33" s="39">
        <f t="shared" ca="1" si="2"/>
        <v>523.55802577677355</v>
      </c>
      <c r="F33" s="39">
        <f t="shared" ca="1" si="3"/>
        <v>608.3580257767735</v>
      </c>
      <c r="H33" s="45">
        <v>1</v>
      </c>
      <c r="I33" s="44" t="s">
        <v>180</v>
      </c>
      <c r="J33" s="25">
        <v>1972</v>
      </c>
      <c r="K33" s="44">
        <v>3606.2</v>
      </c>
      <c r="L33" s="47">
        <f t="shared" ca="1" si="0"/>
        <v>98655.019999999786</v>
      </c>
      <c r="M33" s="47">
        <f t="shared" ca="1" si="4"/>
        <v>97295.102000033716</v>
      </c>
      <c r="N33" s="39">
        <f t="shared" ca="1" si="1"/>
        <v>37.215376515026229</v>
      </c>
      <c r="O33" s="47">
        <f t="shared" ca="1" si="5"/>
        <v>17892.999999995001</v>
      </c>
      <c r="P33" s="47">
        <f t="shared" ca="1" si="6"/>
        <v>17854.299999995001</v>
      </c>
      <c r="Q33" s="39">
        <f t="shared" ca="1" si="7"/>
        <v>6.8292697500005346</v>
      </c>
      <c r="R33" s="47">
        <f t="shared" ca="1" si="8"/>
        <v>3304.5320000065399</v>
      </c>
      <c r="S33" s="47">
        <f t="shared" ca="1" si="9"/>
        <v>3299.7332000076012</v>
      </c>
      <c r="T33" s="39">
        <f t="shared" ca="1" si="10"/>
        <v>0.74881945418853713</v>
      </c>
      <c r="U33" s="47">
        <f t="shared" ca="1" si="11"/>
        <v>6056.1999999944373</v>
      </c>
      <c r="V33" s="47">
        <f t="shared" ca="1" si="12"/>
        <v>6053.619999994693</v>
      </c>
      <c r="W33" s="39">
        <f t="shared" ca="1" si="13"/>
        <v>1.1591168894993946</v>
      </c>
      <c r="X33" s="7">
        <f t="shared" ca="1" si="14"/>
        <v>70087.448800036422</v>
      </c>
      <c r="Y33" s="39">
        <f t="shared" ca="1" si="15"/>
        <v>2.861904159335841</v>
      </c>
      <c r="Z33" s="39">
        <f t="shared" ca="1" si="16"/>
        <v>11.599110253024307</v>
      </c>
      <c r="AA33" s="39">
        <f t="shared" ca="1" si="17"/>
        <v>25.616266262001922</v>
      </c>
      <c r="AD33" s="44">
        <v>3372.5</v>
      </c>
      <c r="AE33" s="44">
        <v>20752.750000009499</v>
      </c>
      <c r="AG33" s="44">
        <v>3600</v>
      </c>
      <c r="AH33" s="44">
        <v>17799.999999995001</v>
      </c>
      <c r="AJ33" s="44">
        <v>3600</v>
      </c>
      <c r="AK33" s="44">
        <v>3293.0000000090899</v>
      </c>
      <c r="AM33" s="44">
        <v>3600</v>
      </c>
      <c r="AN33" s="44">
        <v>6049.9999999950496</v>
      </c>
    </row>
    <row r="34" spans="1:40" x14ac:dyDescent="0.3">
      <c r="A34" s="40">
        <v>1995</v>
      </c>
      <c r="B34" s="44">
        <v>79.3</v>
      </c>
      <c r="C34" s="44">
        <v>8.6</v>
      </c>
      <c r="D34" s="44">
        <v>0.8</v>
      </c>
      <c r="E34" s="39">
        <f t="shared" ca="1" si="2"/>
        <v>607.85249472311693</v>
      </c>
      <c r="F34" s="39">
        <f t="shared" ca="1" si="3"/>
        <v>696.55249472311698</v>
      </c>
      <c r="H34" s="45">
        <v>1</v>
      </c>
      <c r="I34" s="44" t="s">
        <v>170</v>
      </c>
      <c r="J34" s="25">
        <v>1973</v>
      </c>
      <c r="K34" s="44">
        <v>3601.04</v>
      </c>
      <c r="L34" s="47">
        <f t="shared" ca="1" si="0"/>
        <v>95935.184000067646</v>
      </c>
      <c r="M34" s="47">
        <f t="shared" ca="1" si="4"/>
        <v>95840.306000078563</v>
      </c>
      <c r="N34" s="39">
        <f t="shared" ca="1" si="1"/>
        <v>16.612319706686193</v>
      </c>
      <c r="O34" s="47">
        <f t="shared" ca="1" si="5"/>
        <v>17815.599999995</v>
      </c>
      <c r="P34" s="47">
        <f t="shared" ca="1" si="6"/>
        <v>17812.899999994999</v>
      </c>
      <c r="Q34" s="39">
        <f t="shared" ca="1" si="7"/>
        <v>3.0875693333335654</v>
      </c>
      <c r="R34" s="47">
        <f t="shared" ca="1" si="8"/>
        <v>3294.9344000086626</v>
      </c>
      <c r="S34" s="47">
        <f t="shared" ca="1" si="9"/>
        <v>3294.5996000087362</v>
      </c>
      <c r="T34" s="39">
        <f t="shared" ca="1" si="10"/>
        <v>0.773050341145046</v>
      </c>
      <c r="U34" s="47">
        <f t="shared" ca="1" si="11"/>
        <v>6051.0399999949477</v>
      </c>
      <c r="V34" s="47">
        <f t="shared" ca="1" si="12"/>
        <v>6050.8599999949656</v>
      </c>
      <c r="W34" s="39">
        <f t="shared" ca="1" si="13"/>
        <v>1.1623197821656457</v>
      </c>
      <c r="X34" s="7">
        <f t="shared" ca="1" si="14"/>
        <v>68681.946400079862</v>
      </c>
      <c r="Y34" s="39">
        <f t="shared" ca="1" si="15"/>
        <v>3.777507052005745</v>
      </c>
      <c r="Z34" s="39">
        <f t="shared" ca="1" si="16"/>
        <v>8.800446508650003</v>
      </c>
      <c r="AA34" s="39">
        <f t="shared" ca="1" si="17"/>
        <v>7.8118731980361904</v>
      </c>
      <c r="AD34" s="44">
        <v>3373</v>
      </c>
      <c r="AE34" s="44">
        <v>20842.7000000107</v>
      </c>
      <c r="AG34" s="44">
        <v>3650</v>
      </c>
      <c r="AH34" s="44">
        <v>18549.999999995001</v>
      </c>
      <c r="AJ34" s="44">
        <v>3650</v>
      </c>
      <c r="AK34" s="44">
        <v>3385.9999999885299</v>
      </c>
      <c r="AM34" s="44">
        <v>3650</v>
      </c>
      <c r="AN34" s="44">
        <v>6099.9999999901102</v>
      </c>
    </row>
    <row r="35" spans="1:40" x14ac:dyDescent="0.3">
      <c r="A35" s="25">
        <v>1996</v>
      </c>
      <c r="B35" s="44">
        <v>79.900000000000006</v>
      </c>
      <c r="C35" s="44">
        <v>8.6999999999999993</v>
      </c>
      <c r="D35" s="44">
        <v>0.8</v>
      </c>
      <c r="E35" s="39">
        <f t="shared" ca="1" si="2"/>
        <v>609.14910170753853</v>
      </c>
      <c r="F35" s="39">
        <f t="shared" ca="1" si="3"/>
        <v>698.54910170753851</v>
      </c>
      <c r="H35" s="45">
        <v>1</v>
      </c>
      <c r="I35" s="44" t="s">
        <v>171</v>
      </c>
      <c r="J35" s="25">
        <v>1973</v>
      </c>
      <c r="K35" s="44">
        <v>3600.68</v>
      </c>
      <c r="L35" s="47">
        <f t="shared" ca="1" si="0"/>
        <v>95745.42800008948</v>
      </c>
      <c r="M35" s="47">
        <f t="shared" ca="1" si="4"/>
        <v>95109.374000068055</v>
      </c>
      <c r="N35" s="39">
        <f t="shared" ca="1" si="1"/>
        <v>16.802656073351379</v>
      </c>
      <c r="O35" s="47">
        <f t="shared" ca="1" si="5"/>
        <v>17810.199999994999</v>
      </c>
      <c r="P35" s="47">
        <f t="shared" ca="1" si="6"/>
        <v>17780.659999995096</v>
      </c>
      <c r="Q35" s="39">
        <f t="shared" ca="1" si="7"/>
        <v>3.1412499333335933</v>
      </c>
      <c r="R35" s="47">
        <f t="shared" ca="1" si="8"/>
        <v>3294.2648000088097</v>
      </c>
      <c r="S35" s="47">
        <f t="shared" ca="1" si="9"/>
        <v>3291.8652000089751</v>
      </c>
      <c r="T35" s="39">
        <f t="shared" ca="1" si="10"/>
        <v>0.87102753192210181</v>
      </c>
      <c r="U35" s="47">
        <f t="shared" ca="1" si="11"/>
        <v>6050.6799999949826</v>
      </c>
      <c r="V35" s="47">
        <f t="shared" ca="1" si="12"/>
        <v>6048.4599999952015</v>
      </c>
      <c r="W35" s="39">
        <f t="shared" ca="1" si="13"/>
        <v>1.3082818979991018</v>
      </c>
      <c r="X35" s="7">
        <f t="shared" ca="1" si="14"/>
        <v>67988.388800068773</v>
      </c>
      <c r="Y35" s="39">
        <f t="shared" ca="1" si="15"/>
        <v>3.1161344866709313</v>
      </c>
      <c r="Z35" s="39">
        <f t="shared" ca="1" si="16"/>
        <v>8.436693849925728</v>
      </c>
      <c r="AA35" s="39">
        <f t="shared" ca="1" si="17"/>
        <v>8.365962223425651</v>
      </c>
      <c r="AD35" s="44">
        <v>3373.5</v>
      </c>
      <c r="AE35" s="44">
        <v>20932.650000012</v>
      </c>
      <c r="AG35" s="44">
        <v>3700</v>
      </c>
      <c r="AH35" s="44">
        <v>19000</v>
      </c>
      <c r="AJ35" s="44">
        <v>3700</v>
      </c>
      <c r="AK35" s="44">
        <v>3480.0000000118598</v>
      </c>
      <c r="AM35" s="44">
        <v>3700</v>
      </c>
      <c r="AN35" s="44">
        <v>6249.99999999999</v>
      </c>
    </row>
    <row r="36" spans="1:40" x14ac:dyDescent="0.3">
      <c r="A36" s="25">
        <v>1997</v>
      </c>
      <c r="B36" s="44">
        <v>82.6</v>
      </c>
      <c r="C36" s="44">
        <v>8.4</v>
      </c>
      <c r="D36" s="44">
        <v>0.8</v>
      </c>
      <c r="E36" s="39">
        <f t="shared" ca="1" si="2"/>
        <v>631.00376289701626</v>
      </c>
      <c r="F36" s="39">
        <f t="shared" ca="1" si="3"/>
        <v>722.80376289701621</v>
      </c>
      <c r="H36" s="45">
        <v>1</v>
      </c>
      <c r="I36" s="44" t="s">
        <v>172</v>
      </c>
      <c r="J36" s="25">
        <v>1973</v>
      </c>
      <c r="K36" s="44">
        <v>3598.12</v>
      </c>
      <c r="L36" s="47">
        <f t="shared" ca="1" si="0"/>
        <v>94473.320000046631</v>
      </c>
      <c r="M36" s="47">
        <f t="shared" ca="1" si="4"/>
        <v>92653.250000004191</v>
      </c>
      <c r="N36" s="39">
        <f t="shared" ca="1" si="1"/>
        <v>25.170799583343488</v>
      </c>
      <c r="O36" s="47">
        <f t="shared" ca="1" si="5"/>
        <v>17751.119999995193</v>
      </c>
      <c r="P36" s="47">
        <f t="shared" ca="1" si="6"/>
        <v>17653.749999995569</v>
      </c>
      <c r="Q36" s="39">
        <f t="shared" ca="1" si="7"/>
        <v>4.7959354166671808</v>
      </c>
      <c r="R36" s="47">
        <f t="shared" ca="1" si="8"/>
        <v>3289.4656000091409</v>
      </c>
      <c r="S36" s="47">
        <f t="shared" ca="1" si="9"/>
        <v>3282.4250000092447</v>
      </c>
      <c r="T36" s="39">
        <f t="shared" ca="1" si="10"/>
        <v>1.254159885420594</v>
      </c>
      <c r="U36" s="47">
        <f t="shared" ca="1" si="11"/>
        <v>6046.2399999954205</v>
      </c>
      <c r="V36" s="47">
        <f t="shared" ca="1" si="12"/>
        <v>6038.749999996161</v>
      </c>
      <c r="W36" s="39">
        <f t="shared" ca="1" si="13"/>
        <v>1.8871093750000834</v>
      </c>
      <c r="X36" s="7">
        <f t="shared" ca="1" si="14"/>
        <v>65678.325000003213</v>
      </c>
      <c r="Y36" s="39">
        <f t="shared" ca="1" si="15"/>
        <v>3.4481120625014037</v>
      </c>
      <c r="Z36" s="39">
        <f t="shared" ca="1" si="16"/>
        <v>11.385316739589262</v>
      </c>
      <c r="AA36" s="39">
        <f t="shared" ca="1" si="17"/>
        <v>13.785482843754226</v>
      </c>
      <c r="AD36" s="44">
        <v>3374</v>
      </c>
      <c r="AE36" s="44">
        <v>21022.599999988499</v>
      </c>
      <c r="AG36" s="44">
        <v>3710</v>
      </c>
      <c r="AH36" s="44">
        <v>19099.999999990101</v>
      </c>
      <c r="AJ36" s="44">
        <v>3710</v>
      </c>
      <c r="AK36" s="44">
        <v>3499.0000000055302</v>
      </c>
      <c r="AM36" s="44">
        <v>3710</v>
      </c>
      <c r="AN36" s="44">
        <v>6254.9999999970296</v>
      </c>
    </row>
    <row r="37" spans="1:40" x14ac:dyDescent="0.3">
      <c r="A37" s="25">
        <v>1998</v>
      </c>
      <c r="B37" s="44">
        <v>83</v>
      </c>
      <c r="C37" s="44">
        <v>8.1999999999999993</v>
      </c>
      <c r="D37" s="44">
        <v>0.8</v>
      </c>
      <c r="E37" s="39">
        <f t="shared" ca="1" si="2"/>
        <v>638.25049201576235</v>
      </c>
      <c r="F37" s="39">
        <f t="shared" ca="1" si="3"/>
        <v>730.25049201576235</v>
      </c>
      <c r="H37" s="45">
        <v>1</v>
      </c>
      <c r="I37" s="44" t="s">
        <v>173</v>
      </c>
      <c r="J37" s="25">
        <v>1973</v>
      </c>
      <c r="K37" s="44">
        <v>3590.63</v>
      </c>
      <c r="L37" s="47">
        <f t="shared" ca="1" si="0"/>
        <v>90833.179999961751</v>
      </c>
      <c r="M37" s="47">
        <f t="shared" ca="1" si="4"/>
        <v>97463.936000036192</v>
      </c>
      <c r="N37" s="39">
        <f t="shared" ca="1" si="1"/>
        <v>36.548976000026634</v>
      </c>
      <c r="O37" s="47">
        <f t="shared" ca="1" si="5"/>
        <v>17556.379999995945</v>
      </c>
      <c r="P37" s="47">
        <f t="shared" ca="1" si="6"/>
        <v>17802.089999995474</v>
      </c>
      <c r="Q37" s="39">
        <f t="shared" ca="1" si="7"/>
        <v>6.6757837500006882</v>
      </c>
      <c r="R37" s="47">
        <f t="shared" ca="1" si="8"/>
        <v>3275.3844000093486</v>
      </c>
      <c r="S37" s="47">
        <f t="shared" ca="1" si="9"/>
        <v>3299.5558000058227</v>
      </c>
      <c r="T37" s="39">
        <f t="shared" ca="1" si="10"/>
        <v>1.5817245616285245</v>
      </c>
      <c r="U37" s="47">
        <f t="shared" ca="1" si="11"/>
        <v>6031.2599999969016</v>
      </c>
      <c r="V37" s="47">
        <f t="shared" ca="1" si="12"/>
        <v>6048.8899999951591</v>
      </c>
      <c r="W37" s="39">
        <f t="shared" ca="1" si="13"/>
        <v>2.3732819914975298</v>
      </c>
      <c r="X37" s="7">
        <f t="shared" ca="1" si="14"/>
        <v>70313.400200039745</v>
      </c>
      <c r="Y37" s="39">
        <f t="shared" ca="1" si="15"/>
        <v>2.4023745068355513</v>
      </c>
      <c r="Z37" s="39">
        <f t="shared" ca="1" si="16"/>
        <v>13.033164809962294</v>
      </c>
      <c r="AA37" s="39">
        <f t="shared" ca="1" si="17"/>
        <v>23.515811190064341</v>
      </c>
      <c r="AD37" s="44">
        <v>3374.5</v>
      </c>
      <c r="AE37" s="44">
        <v>21112.549999989798</v>
      </c>
      <c r="AG37" s="44">
        <v>3720</v>
      </c>
      <c r="AH37" s="44">
        <v>19150.000000009899</v>
      </c>
      <c r="AJ37" s="44">
        <v>3720</v>
      </c>
      <c r="AK37" s="44">
        <v>3509.9999999940601</v>
      </c>
      <c r="AM37" s="44">
        <v>3720</v>
      </c>
      <c r="AN37" s="44">
        <v>6259.9999999940601</v>
      </c>
    </row>
    <row r="38" spans="1:40" x14ac:dyDescent="0.3">
      <c r="A38" s="25">
        <v>1999</v>
      </c>
      <c r="B38" s="44">
        <v>81.2</v>
      </c>
      <c r="C38" s="44">
        <v>8.6999999999999993</v>
      </c>
      <c r="D38" s="44">
        <v>0.8</v>
      </c>
      <c r="E38" s="39">
        <f t="shared" ca="1" si="2"/>
        <v>639.29844997936664</v>
      </c>
      <c r="F38" s="39">
        <f t="shared" ca="1" si="3"/>
        <v>729.99844997936668</v>
      </c>
      <c r="H38" s="45">
        <v>1</v>
      </c>
      <c r="I38" s="44" t="s">
        <v>164</v>
      </c>
      <c r="J38" s="25">
        <v>1973</v>
      </c>
      <c r="K38" s="44">
        <v>3616.52</v>
      </c>
      <c r="L38" s="47">
        <f t="shared" ca="1" si="0"/>
        <v>104094.69200011063</v>
      </c>
      <c r="M38" s="47">
        <f t="shared" ca="1" si="4"/>
        <v>109970.96920002636</v>
      </c>
      <c r="N38" s="39">
        <f t="shared" ca="1" si="1"/>
        <v>48.387226448028862</v>
      </c>
      <c r="O38" s="47">
        <f t="shared" ca="1" si="5"/>
        <v>18047.799999995004</v>
      </c>
      <c r="P38" s="47">
        <f t="shared" ca="1" si="6"/>
        <v>18196.599999995004</v>
      </c>
      <c r="Q38" s="39">
        <f t="shared" ca="1" si="7"/>
        <v>8.0065040000006586</v>
      </c>
      <c r="R38" s="47">
        <f t="shared" ca="1" si="8"/>
        <v>3323.7272000022972</v>
      </c>
      <c r="S38" s="47">
        <f t="shared" ca="1" si="9"/>
        <v>3342.1783999982181</v>
      </c>
      <c r="T38" s="39">
        <f t="shared" ca="1" si="10"/>
        <v>2.0812580441463466</v>
      </c>
      <c r="U38" s="47">
        <f t="shared" ca="1" si="11"/>
        <v>6066.5199999934175</v>
      </c>
      <c r="V38" s="47">
        <f t="shared" ca="1" si="12"/>
        <v>6076.4399999924381</v>
      </c>
      <c r="W38" s="39">
        <f t="shared" ca="1" si="13"/>
        <v>3.095642357997741</v>
      </c>
      <c r="X38" s="7">
        <f t="shared" ca="1" si="14"/>
        <v>82355.750800040711</v>
      </c>
      <c r="Y38" s="39">
        <f t="shared" ca="1" si="15"/>
        <v>2.5393023163355002</v>
      </c>
      <c r="Z38" s="39">
        <f t="shared" ca="1" si="16"/>
        <v>15.722706718480246</v>
      </c>
      <c r="AA38" s="39">
        <f t="shared" ca="1" si="17"/>
        <v>32.664519729548616</v>
      </c>
      <c r="AD38" s="44">
        <v>3375</v>
      </c>
      <c r="AE38" s="44">
        <v>21202.499999991102</v>
      </c>
    </row>
    <row r="39" spans="1:40" x14ac:dyDescent="0.3">
      <c r="A39" s="25">
        <v>2000</v>
      </c>
      <c r="B39" s="44">
        <v>76.2</v>
      </c>
      <c r="C39" s="44">
        <v>8.4</v>
      </c>
      <c r="D39" s="44">
        <v>0.8</v>
      </c>
      <c r="E39" s="39">
        <f t="shared" ca="1" si="2"/>
        <v>600.4990498797373</v>
      </c>
      <c r="F39" s="39">
        <f t="shared" ca="1" si="3"/>
        <v>685.89904987973728</v>
      </c>
      <c r="H39" s="45">
        <v>1</v>
      </c>
      <c r="I39" s="44" t="s">
        <v>174</v>
      </c>
      <c r="J39" s="25">
        <v>1973</v>
      </c>
      <c r="K39" s="44">
        <v>3636.36</v>
      </c>
      <c r="L39" s="47">
        <f t="shared" ca="1" si="0"/>
        <v>115847.24639994209</v>
      </c>
      <c r="M39" s="47">
        <f t="shared" ca="1" si="4"/>
        <v>118251.1791999595</v>
      </c>
      <c r="N39" s="39">
        <f t="shared" ca="1" si="1"/>
        <v>74.498242896001102</v>
      </c>
      <c r="O39" s="47">
        <f t="shared" ca="1" si="5"/>
        <v>18345.399999995003</v>
      </c>
      <c r="P39" s="47">
        <f t="shared" ca="1" si="6"/>
        <v>18403.074999995002</v>
      </c>
      <c r="Q39" s="39">
        <f t="shared" ca="1" si="7"/>
        <v>11.593937250000993</v>
      </c>
      <c r="R39" s="47">
        <f t="shared" ca="1" si="8"/>
        <v>3360.629599994139</v>
      </c>
      <c r="S39" s="47">
        <f t="shared" ca="1" si="9"/>
        <v>3367.7812999925577</v>
      </c>
      <c r="T39" s="39">
        <f t="shared" ca="1" si="10"/>
        <v>2.4427640362508285</v>
      </c>
      <c r="U39" s="47">
        <f t="shared" ca="1" si="11"/>
        <v>6086.3599999914586</v>
      </c>
      <c r="V39" s="47">
        <f t="shared" ca="1" si="12"/>
        <v>6090.2049999910787</v>
      </c>
      <c r="W39" s="39">
        <f t="shared" ca="1" si="13"/>
        <v>3.6135216333278701</v>
      </c>
      <c r="X39" s="7">
        <f t="shared" ca="1" si="14"/>
        <v>90390.117899980862</v>
      </c>
      <c r="Y39" s="39">
        <f t="shared" ca="1" si="15"/>
        <v>1.5818270632502345</v>
      </c>
      <c r="Z39" s="39">
        <f t="shared" ca="1" si="16"/>
        <v>19.232049982829924</v>
      </c>
      <c r="AA39" s="39">
        <f t="shared" ca="1" si="17"/>
        <v>55.266192913171182</v>
      </c>
      <c r="AD39" s="44">
        <v>3375.5</v>
      </c>
      <c r="AE39" s="44">
        <v>21292.449999992299</v>
      </c>
    </row>
    <row r="40" spans="1:40" x14ac:dyDescent="0.3">
      <c r="A40" s="25">
        <v>2001</v>
      </c>
      <c r="B40" s="44">
        <v>74.400000000000006</v>
      </c>
      <c r="C40" s="44">
        <v>8.1</v>
      </c>
      <c r="D40" s="44">
        <v>0.8</v>
      </c>
      <c r="E40" s="39">
        <f t="shared" ca="1" si="2"/>
        <v>552.79280578100861</v>
      </c>
      <c r="F40" s="39">
        <f t="shared" ca="1" si="3"/>
        <v>636.09280578100856</v>
      </c>
      <c r="H40" s="45">
        <v>1</v>
      </c>
      <c r="I40" s="44" t="s">
        <v>175</v>
      </c>
      <c r="J40" s="25">
        <v>1973</v>
      </c>
      <c r="K40" s="44">
        <v>3644.05</v>
      </c>
      <c r="L40" s="47">
        <f t="shared" ca="1" si="0"/>
        <v>120655.11199997691</v>
      </c>
      <c r="M40" s="47">
        <f t="shared" ca="1" si="4"/>
        <v>121040.46099997335</v>
      </c>
      <c r="N40" s="39">
        <f t="shared" ca="1" si="1"/>
        <v>92.999420868346107</v>
      </c>
      <c r="O40" s="47">
        <f t="shared" ca="1" si="5"/>
        <v>18460.749999995001</v>
      </c>
      <c r="P40" s="47">
        <f t="shared" ca="1" si="6"/>
        <v>18469.749999995001</v>
      </c>
      <c r="Q40" s="39">
        <f t="shared" ca="1" si="7"/>
        <v>14.190924583334565</v>
      </c>
      <c r="R40" s="47">
        <f t="shared" ca="1" si="8"/>
        <v>3374.9329999909764</v>
      </c>
      <c r="S40" s="47">
        <f t="shared" ca="1" si="9"/>
        <v>3376.04899999073</v>
      </c>
      <c r="T40" s="39">
        <f t="shared" ca="1" si="10"/>
        <v>2.6735494705813152</v>
      </c>
      <c r="U40" s="47">
        <f t="shared" ca="1" si="11"/>
        <v>6094.0499999906988</v>
      </c>
      <c r="V40" s="47">
        <f t="shared" ca="1" si="12"/>
        <v>6094.6499999906391</v>
      </c>
      <c r="W40" s="39">
        <f t="shared" ca="1" si="13"/>
        <v>3.9485205799953551</v>
      </c>
      <c r="X40" s="7">
        <f t="shared" ca="1" si="14"/>
        <v>93100.01199999699</v>
      </c>
      <c r="Y40" s="39">
        <f t="shared" ca="1" si="15"/>
        <v>4.1119171966680081</v>
      </c>
      <c r="Z40" s="39">
        <f t="shared" ca="1" si="16"/>
        <v>24.924911830579248</v>
      </c>
      <c r="AA40" s="39">
        <f t="shared" ca="1" si="17"/>
        <v>68.074509037766859</v>
      </c>
      <c r="AD40" s="44">
        <v>3376</v>
      </c>
      <c r="AE40" s="44">
        <v>21382.399999993599</v>
      </c>
    </row>
    <row r="41" spans="1:40" x14ac:dyDescent="0.3">
      <c r="A41" s="25">
        <v>2002</v>
      </c>
      <c r="B41" s="44">
        <v>69.8</v>
      </c>
      <c r="C41" s="44">
        <v>6.5</v>
      </c>
      <c r="D41" s="44">
        <v>0.8</v>
      </c>
      <c r="E41" s="39">
        <f t="shared" ca="1" si="2"/>
        <v>444.97065696141448</v>
      </c>
      <c r="F41" s="39">
        <f t="shared" ca="1" si="3"/>
        <v>522.07065696141444</v>
      </c>
      <c r="H41" s="45">
        <v>1</v>
      </c>
      <c r="I41" s="44" t="s">
        <v>176</v>
      </c>
      <c r="J41" s="25">
        <v>1973</v>
      </c>
      <c r="K41" s="44">
        <v>3645.25</v>
      </c>
      <c r="L41" s="47">
        <f t="shared" ca="1" si="0"/>
        <v>121425.80999996979</v>
      </c>
      <c r="M41" s="47">
        <f t="shared" ca="1" si="4"/>
        <v>121673.0774000166</v>
      </c>
      <c r="N41" s="39">
        <f t="shared" ca="1" si="1"/>
        <v>93.079904211046042</v>
      </c>
      <c r="O41" s="47">
        <f t="shared" ca="1" si="5"/>
        <v>18478.749999995001</v>
      </c>
      <c r="P41" s="47">
        <f t="shared" ca="1" si="6"/>
        <v>18484.524999995003</v>
      </c>
      <c r="Q41" s="39">
        <f t="shared" ca="1" si="7"/>
        <v>14.140661625001243</v>
      </c>
      <c r="R41" s="47">
        <f t="shared" ca="1" si="8"/>
        <v>3377.1649999904835</v>
      </c>
      <c r="S41" s="47">
        <f t="shared" ca="1" si="9"/>
        <v>3377.8810999903249</v>
      </c>
      <c r="T41" s="39">
        <f t="shared" ca="1" si="10"/>
        <v>2.4158042646946538</v>
      </c>
      <c r="U41" s="47">
        <f t="shared" ca="1" si="11"/>
        <v>6095.2499999905795</v>
      </c>
      <c r="V41" s="47">
        <f t="shared" ca="1" si="12"/>
        <v>6095.6349999905415</v>
      </c>
      <c r="W41" s="39">
        <f t="shared" ca="1" si="13"/>
        <v>3.5837254104096892</v>
      </c>
      <c r="X41" s="7">
        <f t="shared" ca="1" si="14"/>
        <v>93715.036300040738</v>
      </c>
      <c r="Y41" s="39">
        <f t="shared" ca="1" si="15"/>
        <v>4.6076559514203126</v>
      </c>
      <c r="Z41" s="39">
        <f t="shared" ca="1" si="16"/>
        <v>24.747847251525897</v>
      </c>
      <c r="AA41" s="39">
        <f t="shared" ca="1" si="17"/>
        <v>68.332056959520145</v>
      </c>
      <c r="AD41" s="44">
        <v>3376.5</v>
      </c>
      <c r="AE41" s="44">
        <v>21472.349999994902</v>
      </c>
    </row>
    <row r="42" spans="1:40" x14ac:dyDescent="0.3">
      <c r="A42" s="25">
        <v>2003</v>
      </c>
      <c r="B42" s="44">
        <v>68.2</v>
      </c>
      <c r="C42" s="44">
        <v>6.4</v>
      </c>
      <c r="D42" s="44">
        <v>0.8</v>
      </c>
      <c r="E42" s="39">
        <f t="shared" ca="1" si="2"/>
        <v>371.46881596387556</v>
      </c>
      <c r="F42" s="39">
        <f t="shared" ca="1" si="3"/>
        <v>446.86881596387559</v>
      </c>
      <c r="H42" s="45">
        <v>1</v>
      </c>
      <c r="I42" s="44" t="s">
        <v>177</v>
      </c>
      <c r="J42" s="25">
        <v>1973</v>
      </c>
      <c r="K42" s="44">
        <v>3646.02</v>
      </c>
      <c r="L42" s="47">
        <f t="shared" ca="1" si="0"/>
        <v>121920.34480006341</v>
      </c>
      <c r="M42" s="47">
        <f t="shared" ca="1" si="4"/>
        <v>121849.69640006148</v>
      </c>
      <c r="N42" s="39">
        <f t="shared" ca="1" si="1"/>
        <v>87.122532926075152</v>
      </c>
      <c r="O42" s="47">
        <f t="shared" ca="1" si="5"/>
        <v>18490.299999995004</v>
      </c>
      <c r="P42" s="47">
        <f t="shared" ca="1" si="6"/>
        <v>18488.649999995003</v>
      </c>
      <c r="Q42" s="39">
        <f t="shared" ca="1" si="7"/>
        <v>13.21938475000116</v>
      </c>
      <c r="R42" s="47">
        <f t="shared" ca="1" si="8"/>
        <v>3378.5971999901662</v>
      </c>
      <c r="S42" s="47">
        <f t="shared" ca="1" si="9"/>
        <v>3378.3925999902117</v>
      </c>
      <c r="T42" s="39">
        <f t="shared" ca="1" si="10"/>
        <v>1.9187580771640056</v>
      </c>
      <c r="U42" s="47">
        <f t="shared" ca="1" si="11"/>
        <v>6096.0199999905035</v>
      </c>
      <c r="V42" s="47">
        <f t="shared" ca="1" si="12"/>
        <v>6095.9099999905147</v>
      </c>
      <c r="W42" s="39">
        <f t="shared" ca="1" si="13"/>
        <v>3.1163307904938016</v>
      </c>
      <c r="X42" s="7">
        <f t="shared" ca="1" si="14"/>
        <v>93886.743800085751</v>
      </c>
      <c r="Y42" s="39">
        <f t="shared" ca="1" si="15"/>
        <v>5.7114435811739268</v>
      </c>
      <c r="Z42" s="39">
        <f t="shared" ca="1" si="16"/>
        <v>23.965917198832894</v>
      </c>
      <c r="AA42" s="39">
        <f t="shared" ca="1" si="17"/>
        <v>63.156615727242254</v>
      </c>
      <c r="AD42" s="44">
        <v>3377</v>
      </c>
      <c r="AE42" s="44">
        <v>21562.299999996099</v>
      </c>
    </row>
    <row r="43" spans="1:40" x14ac:dyDescent="0.3">
      <c r="A43" s="25">
        <v>2004</v>
      </c>
      <c r="B43" s="44">
        <v>68.2</v>
      </c>
      <c r="C43" s="44">
        <v>7.8</v>
      </c>
      <c r="D43" s="44">
        <v>0.8</v>
      </c>
      <c r="E43" s="39">
        <f t="shared" ca="1" si="2"/>
        <v>299.10111708607428</v>
      </c>
      <c r="F43" s="39">
        <f t="shared" ca="1" si="3"/>
        <v>375.90111708607429</v>
      </c>
      <c r="H43" s="45">
        <v>1</v>
      </c>
      <c r="I43" s="44" t="s">
        <v>178</v>
      </c>
      <c r="J43" s="25">
        <v>1973</v>
      </c>
      <c r="K43" s="44">
        <v>3645.8</v>
      </c>
      <c r="L43" s="47">
        <f t="shared" ca="1" si="0"/>
        <v>121779.04800005956</v>
      </c>
      <c r="M43" s="47">
        <f t="shared" ca="1" si="4"/>
        <v>122116.22950002505</v>
      </c>
      <c r="N43" s="39">
        <f t="shared" ca="1" si="1"/>
        <v>64.92512868420323</v>
      </c>
      <c r="O43" s="47">
        <f t="shared" ca="1" si="5"/>
        <v>18486.999999995001</v>
      </c>
      <c r="P43" s="47">
        <f t="shared" ca="1" si="6"/>
        <v>18494.874999995001</v>
      </c>
      <c r="Q43" s="39">
        <f t="shared" ca="1" si="7"/>
        <v>9.8331085416675297</v>
      </c>
      <c r="R43" s="47">
        <f t="shared" ca="1" si="8"/>
        <v>3378.1879999902571</v>
      </c>
      <c r="S43" s="47">
        <f t="shared" ca="1" si="9"/>
        <v>3379.1644999900409</v>
      </c>
      <c r="T43" s="39">
        <f t="shared" ca="1" si="10"/>
        <v>1.4789758225329299</v>
      </c>
      <c r="U43" s="47">
        <f t="shared" ca="1" si="11"/>
        <v>6095.799999990526</v>
      </c>
      <c r="V43" s="47">
        <f t="shared" ca="1" si="12"/>
        <v>6096.3249999904738</v>
      </c>
      <c r="W43" s="39">
        <f t="shared" ca="1" si="13"/>
        <v>2.4016980364546887</v>
      </c>
      <c r="X43" s="7">
        <f t="shared" ca="1" si="14"/>
        <v>94145.865000049525</v>
      </c>
      <c r="Y43" s="39">
        <f t="shared" ca="1" si="15"/>
        <v>7.2178496500063796</v>
      </c>
      <c r="Z43" s="39">
        <f t="shared" ca="1" si="16"/>
        <v>20.931632050661527</v>
      </c>
      <c r="AA43" s="39">
        <f t="shared" ca="1" si="17"/>
        <v>43.993496633541703</v>
      </c>
      <c r="AD43" s="44">
        <v>3377.5</v>
      </c>
      <c r="AE43" s="44">
        <v>21652.249999997399</v>
      </c>
    </row>
    <row r="44" spans="1:40" x14ac:dyDescent="0.3">
      <c r="A44" s="41">
        <v>2005</v>
      </c>
      <c r="B44" s="44">
        <v>76.400000000000006</v>
      </c>
      <c r="C44" s="44">
        <v>7.8</v>
      </c>
      <c r="D44" s="44">
        <v>0.8</v>
      </c>
      <c r="E44" s="39">
        <f t="shared" ca="1" si="2"/>
        <v>349.21652657146433</v>
      </c>
      <c r="F44" s="39">
        <f t="shared" ca="1" si="3"/>
        <v>434.21652657146433</v>
      </c>
      <c r="H44" s="45">
        <v>1</v>
      </c>
      <c r="I44" s="44" t="s">
        <v>179</v>
      </c>
      <c r="J44" s="25">
        <v>1973</v>
      </c>
      <c r="K44" s="44">
        <v>3646.85</v>
      </c>
      <c r="L44" s="47">
        <f t="shared" ca="1" si="0"/>
        <v>122453.41099999053</v>
      </c>
      <c r="M44" s="47">
        <f t="shared" ca="1" si="4"/>
        <v>123092.44970004307</v>
      </c>
      <c r="N44" s="39">
        <f t="shared" ca="1" si="1"/>
        <v>60.520454435876211</v>
      </c>
      <c r="O44" s="47">
        <f t="shared" ca="1" si="5"/>
        <v>18502.749999995001</v>
      </c>
      <c r="P44" s="47">
        <f t="shared" ca="1" si="6"/>
        <v>18517.674999995004</v>
      </c>
      <c r="Q44" s="39">
        <f t="shared" ca="1" si="7"/>
        <v>9.1045235416674757</v>
      </c>
      <c r="R44" s="47">
        <f t="shared" ca="1" si="8"/>
        <v>3380.1409999898246</v>
      </c>
      <c r="S44" s="47">
        <f t="shared" ca="1" si="9"/>
        <v>3381.9916999894158</v>
      </c>
      <c r="T44" s="39">
        <f t="shared" ca="1" si="10"/>
        <v>1.0027323557829151</v>
      </c>
      <c r="U44" s="47">
        <f t="shared" ca="1" si="11"/>
        <v>6096.8499999904216</v>
      </c>
      <c r="V44" s="47">
        <f t="shared" ca="1" si="12"/>
        <v>6097.8449999903232</v>
      </c>
      <c r="W44" s="39">
        <f t="shared" ca="1" si="13"/>
        <v>1.626447707622739</v>
      </c>
      <c r="X44" s="7">
        <f t="shared" ca="1" si="14"/>
        <v>95094.938000068316</v>
      </c>
      <c r="Y44" s="39">
        <f t="shared" ca="1" si="15"/>
        <v>6.1019251883398979</v>
      </c>
      <c r="Z44" s="39">
        <f t="shared" ca="1" si="16"/>
        <v>17.835628793413029</v>
      </c>
      <c r="AA44" s="39">
        <f t="shared" ca="1" si="17"/>
        <v>42.684825642463181</v>
      </c>
      <c r="AD44" s="44">
        <v>3378</v>
      </c>
      <c r="AE44" s="44">
        <v>21742.199999998698</v>
      </c>
    </row>
    <row r="45" spans="1:40" x14ac:dyDescent="0.3">
      <c r="A45" s="25">
        <v>2006</v>
      </c>
      <c r="B45" s="44">
        <v>76.5</v>
      </c>
      <c r="C45" s="44">
        <v>8.8000000000000007</v>
      </c>
      <c r="D45" s="44">
        <v>0.8</v>
      </c>
      <c r="E45" s="39">
        <f t="shared" ca="1" si="2"/>
        <v>366.33882308499739</v>
      </c>
      <c r="F45" s="39">
        <f t="shared" ca="1" si="3"/>
        <v>452.43882308499735</v>
      </c>
      <c r="H45" s="45">
        <v>1</v>
      </c>
      <c r="I45" s="44" t="s">
        <v>180</v>
      </c>
      <c r="J45" s="25">
        <v>1973</v>
      </c>
      <c r="K45" s="44">
        <v>3648.84</v>
      </c>
      <c r="L45" s="47">
        <f t="shared" ca="1" si="0"/>
        <v>123731.48840009561</v>
      </c>
      <c r="M45" s="47">
        <f t="shared" ca="1" si="4"/>
        <v>123169.52000003797</v>
      </c>
      <c r="N45" s="39">
        <f t="shared" ca="1" si="1"/>
        <v>47.112341400031397</v>
      </c>
      <c r="O45" s="47">
        <f t="shared" ca="1" si="5"/>
        <v>18532.599999995007</v>
      </c>
      <c r="P45" s="47">
        <f t="shared" ca="1" si="6"/>
        <v>18519.474999995007</v>
      </c>
      <c r="Q45" s="39">
        <f t="shared" ca="1" si="7"/>
        <v>7.0836991875006277</v>
      </c>
      <c r="R45" s="47">
        <f t="shared" ca="1" si="8"/>
        <v>3383.8423999890069</v>
      </c>
      <c r="S45" s="47">
        <f t="shared" ca="1" si="9"/>
        <v>3382.214899989367</v>
      </c>
      <c r="T45" s="39">
        <f t="shared" ca="1" si="10"/>
        <v>0.76753730130440279</v>
      </c>
      <c r="U45" s="47">
        <f t="shared" ca="1" si="11"/>
        <v>6098.8399999902249</v>
      </c>
      <c r="V45" s="47">
        <f t="shared" ca="1" si="12"/>
        <v>6097.9649999903113</v>
      </c>
      <c r="W45" s="39">
        <f t="shared" ca="1" si="13"/>
        <v>1.1676078483735584</v>
      </c>
      <c r="X45" s="7">
        <f t="shared" ca="1" si="14"/>
        <v>95169.865100063296</v>
      </c>
      <c r="Y45" s="39">
        <f t="shared" ca="1" si="15"/>
        <v>3.8861028249206373</v>
      </c>
      <c r="Z45" s="39">
        <f t="shared" ca="1" si="16"/>
        <v>12.904947162099226</v>
      </c>
      <c r="AA45" s="39">
        <f t="shared" ca="1" si="17"/>
        <v>34.207394237932171</v>
      </c>
      <c r="AD45" s="44">
        <v>3378.5</v>
      </c>
      <c r="AE45" s="44">
        <v>21832.1499999999</v>
      </c>
    </row>
    <row r="46" spans="1:40" x14ac:dyDescent="0.3">
      <c r="A46" s="25">
        <v>2007</v>
      </c>
      <c r="B46" s="44">
        <v>76.599999999999994</v>
      </c>
      <c r="C46" s="44">
        <v>8.6999999999999993</v>
      </c>
      <c r="D46" s="44">
        <v>0.8</v>
      </c>
      <c r="E46" s="39">
        <f t="shared" ca="1" si="2"/>
        <v>364.134969365053</v>
      </c>
      <c r="F46" s="39">
        <f t="shared" ca="1" si="3"/>
        <v>450.23496936505296</v>
      </c>
      <c r="H46" s="45">
        <v>1</v>
      </c>
      <c r="I46" s="44" t="s">
        <v>170</v>
      </c>
      <c r="J46" s="25">
        <v>1974</v>
      </c>
      <c r="K46" s="44">
        <v>3647.09</v>
      </c>
      <c r="L46" s="47">
        <f t="shared" ca="1" si="0"/>
        <v>122607.55159998033</v>
      </c>
      <c r="M46" s="47">
        <f t="shared" ca="1" si="4"/>
        <v>123057.12460003025</v>
      </c>
      <c r="N46" s="39">
        <f t="shared" ca="1" si="1"/>
        <v>21.329901597346169</v>
      </c>
      <c r="O46" s="47">
        <f t="shared" ca="1" si="5"/>
        <v>18506.349999995007</v>
      </c>
      <c r="P46" s="47">
        <f t="shared" ca="1" si="6"/>
        <v>18516.849999995004</v>
      </c>
      <c r="Q46" s="39">
        <f t="shared" ca="1" si="7"/>
        <v>3.2095873333336096</v>
      </c>
      <c r="R46" s="47">
        <f t="shared" ca="1" si="8"/>
        <v>3380.5873999897271</v>
      </c>
      <c r="S46" s="47">
        <f t="shared" ca="1" si="9"/>
        <v>3381.889399989439</v>
      </c>
      <c r="T46" s="39">
        <f t="shared" ca="1" si="10"/>
        <v>0.79353216529550918</v>
      </c>
      <c r="U46" s="47">
        <f t="shared" ca="1" si="11"/>
        <v>6097.0899999903977</v>
      </c>
      <c r="V46" s="47">
        <f t="shared" ca="1" si="12"/>
        <v>6097.7899999903284</v>
      </c>
      <c r="W46" s="39">
        <f t="shared" ca="1" si="13"/>
        <v>1.1713346440814212</v>
      </c>
      <c r="X46" s="7">
        <f t="shared" ca="1" si="14"/>
        <v>95060.595200055483</v>
      </c>
      <c r="Y46" s="39">
        <f t="shared" ca="1" si="15"/>
        <v>5.2283327360049245</v>
      </c>
      <c r="Z46" s="39">
        <f t="shared" ca="1" si="16"/>
        <v>10.402786878715464</v>
      </c>
      <c r="AA46" s="39">
        <f t="shared" ca="1" si="17"/>
        <v>10.927114718630705</v>
      </c>
      <c r="AD46" s="44">
        <v>3379</v>
      </c>
      <c r="AE46" s="44">
        <v>21922.100000001199</v>
      </c>
    </row>
    <row r="47" spans="1:40" x14ac:dyDescent="0.3">
      <c r="A47" s="25">
        <v>2008</v>
      </c>
      <c r="B47" s="44">
        <v>75.3</v>
      </c>
      <c r="C47" s="44">
        <v>8.1999999999999993</v>
      </c>
      <c r="D47" s="44">
        <v>0.8</v>
      </c>
      <c r="E47" s="39">
        <f t="shared" ca="1" si="2"/>
        <v>414.74906743909946</v>
      </c>
      <c r="F47" s="39">
        <f t="shared" ca="1" si="3"/>
        <v>499.04906743909947</v>
      </c>
      <c r="H47" s="45">
        <v>1</v>
      </c>
      <c r="I47" s="44" t="s">
        <v>171</v>
      </c>
      <c r="J47" s="25">
        <v>1974</v>
      </c>
      <c r="K47" s="44">
        <v>3648.49</v>
      </c>
      <c r="L47" s="47">
        <f t="shared" ca="1" si="0"/>
        <v>123506.69760008017</v>
      </c>
      <c r="M47" s="47">
        <f t="shared" ca="1" si="4"/>
        <v>124357.68060004222</v>
      </c>
      <c r="N47" s="39">
        <f t="shared" ca="1" si="1"/>
        <v>21.969856906015334</v>
      </c>
      <c r="O47" s="47">
        <f t="shared" ca="1" si="5"/>
        <v>18527.349999995</v>
      </c>
      <c r="P47" s="47">
        <f t="shared" ca="1" si="6"/>
        <v>18543.80499999506</v>
      </c>
      <c r="Q47" s="39">
        <f t="shared" ca="1" si="7"/>
        <v>3.2760722166669685</v>
      </c>
      <c r="R47" s="47">
        <f t="shared" ca="1" si="8"/>
        <v>3383.1913999891508</v>
      </c>
      <c r="S47" s="47">
        <f t="shared" ca="1" si="9"/>
        <v>3385.6672999891061</v>
      </c>
      <c r="T47" s="39">
        <f t="shared" ca="1" si="10"/>
        <v>0.8958475675768367</v>
      </c>
      <c r="U47" s="47">
        <f t="shared" ca="1" si="11"/>
        <v>6098.4899999902591</v>
      </c>
      <c r="V47" s="47">
        <f t="shared" ca="1" si="12"/>
        <v>6100.9549999902974</v>
      </c>
      <c r="W47" s="39">
        <f t="shared" ca="1" si="13"/>
        <v>1.3196365664980421</v>
      </c>
      <c r="X47" s="7">
        <f t="shared" ca="1" si="14"/>
        <v>96327.253300067765</v>
      </c>
      <c r="Y47" s="39">
        <f t="shared" ca="1" si="15"/>
        <v>4.4149991095880159</v>
      </c>
      <c r="Z47" s="39">
        <f t="shared" ca="1" si="16"/>
        <v>9.9065554603298622</v>
      </c>
      <c r="AA47" s="39">
        <f t="shared" ca="1" si="17"/>
        <v>12.063301445685472</v>
      </c>
      <c r="AD47" s="44">
        <v>3379.5</v>
      </c>
      <c r="AE47" s="44">
        <v>22012.050000002499</v>
      </c>
    </row>
    <row r="48" spans="1:40" x14ac:dyDescent="0.3">
      <c r="A48" s="25">
        <v>2009</v>
      </c>
      <c r="B48" s="44">
        <v>79.7</v>
      </c>
      <c r="C48" s="44">
        <v>8.8000000000000007</v>
      </c>
      <c r="D48" s="44">
        <v>0.8</v>
      </c>
      <c r="E48" s="39">
        <f t="shared" ca="1" si="2"/>
        <v>445.5392851905832</v>
      </c>
      <c r="F48" s="39">
        <f t="shared" ca="1" si="3"/>
        <v>534.83928519058315</v>
      </c>
      <c r="H48" s="45">
        <v>1</v>
      </c>
      <c r="I48" s="44" t="s">
        <v>172</v>
      </c>
      <c r="J48" s="25">
        <v>1974</v>
      </c>
      <c r="K48" s="44">
        <v>3651.14</v>
      </c>
      <c r="L48" s="47">
        <f t="shared" ca="1" si="0"/>
        <v>125208.66360000428</v>
      </c>
      <c r="M48" s="47">
        <f t="shared" ca="1" si="4"/>
        <v>125594.01260000048</v>
      </c>
      <c r="N48" s="39">
        <f t="shared" ca="1" si="1"/>
        <v>34.119706756345686</v>
      </c>
      <c r="O48" s="47">
        <f t="shared" ca="1" si="5"/>
        <v>18560.259999995116</v>
      </c>
      <c r="P48" s="47">
        <f t="shared" ca="1" si="6"/>
        <v>18565.65999999518</v>
      </c>
      <c r="Q48" s="39">
        <f t="shared" ca="1" si="7"/>
        <v>5.0436709666671637</v>
      </c>
      <c r="R48" s="47">
        <f t="shared" ca="1" si="8"/>
        <v>3388.143199989061</v>
      </c>
      <c r="S48" s="47">
        <f t="shared" ca="1" si="9"/>
        <v>3389.2711999893413</v>
      </c>
      <c r="T48" s="39">
        <f t="shared" ca="1" si="10"/>
        <v>1.2949840376630022</v>
      </c>
      <c r="U48" s="47">
        <f t="shared" ca="1" si="11"/>
        <v>6103.4199999903358</v>
      </c>
      <c r="V48" s="47">
        <f t="shared" ca="1" si="12"/>
        <v>6105.2199999904542</v>
      </c>
      <c r="W48" s="39">
        <f t="shared" ca="1" si="13"/>
        <v>1.9078812499983144</v>
      </c>
      <c r="X48" s="7">
        <f t="shared" ca="1" si="14"/>
        <v>97533.861400025518</v>
      </c>
      <c r="Y48" s="39">
        <f t="shared" ca="1" si="15"/>
        <v>5.1205277235031739</v>
      </c>
      <c r="Z48" s="39">
        <f t="shared" ca="1" si="16"/>
        <v>13.367063977831656</v>
      </c>
      <c r="AA48" s="39">
        <f t="shared" ca="1" si="17"/>
        <v>20.75264277851403</v>
      </c>
      <c r="AD48" s="44">
        <v>3380</v>
      </c>
      <c r="AE48" s="44">
        <v>22102.0000000037</v>
      </c>
    </row>
    <row r="49" spans="1:31" x14ac:dyDescent="0.3">
      <c r="A49" s="25">
        <v>2010</v>
      </c>
      <c r="B49" s="44">
        <v>78.400000000000006</v>
      </c>
      <c r="C49" s="44">
        <v>8.4</v>
      </c>
      <c r="D49" s="44">
        <v>0.8</v>
      </c>
      <c r="E49" s="39">
        <f t="shared" ca="1" si="2"/>
        <v>443.33394059867845</v>
      </c>
      <c r="F49" s="39">
        <f t="shared" ca="1" si="3"/>
        <v>530.93394059867842</v>
      </c>
      <c r="H49" s="45">
        <v>1</v>
      </c>
      <c r="I49" s="44" t="s">
        <v>173</v>
      </c>
      <c r="J49" s="25">
        <v>1974</v>
      </c>
      <c r="K49" s="44">
        <v>3652.34</v>
      </c>
      <c r="L49" s="47">
        <f t="shared" ca="1" si="0"/>
        <v>125979.36159999669</v>
      </c>
      <c r="M49" s="47">
        <f t="shared" ca="1" si="4"/>
        <v>129287.19079994177</v>
      </c>
      <c r="N49" s="39">
        <f t="shared" ca="1" si="1"/>
        <v>48.482696549995488</v>
      </c>
      <c r="O49" s="47">
        <f t="shared" ca="1" si="5"/>
        <v>18571.059999995243</v>
      </c>
      <c r="P49" s="47">
        <f t="shared" ca="1" si="6"/>
        <v>18615.879999995741</v>
      </c>
      <c r="Q49" s="39">
        <f t="shared" ca="1" si="7"/>
        <v>6.9809550000008977</v>
      </c>
      <c r="R49" s="47">
        <f t="shared" ca="1" si="8"/>
        <v>3390.3991999896216</v>
      </c>
      <c r="S49" s="47">
        <f t="shared" ca="1" si="9"/>
        <v>3399.7615999919453</v>
      </c>
      <c r="T49" s="39">
        <f t="shared" ca="1" si="10"/>
        <v>1.6297607169968942</v>
      </c>
      <c r="U49" s="47">
        <f t="shared" ca="1" si="11"/>
        <v>6107.0199999905726</v>
      </c>
      <c r="V49" s="47">
        <f t="shared" ca="1" si="12"/>
        <v>6121.9599999915572</v>
      </c>
      <c r="W49" s="39">
        <f t="shared" ca="1" si="13"/>
        <v>2.4019510059961093</v>
      </c>
      <c r="X49" s="7">
        <f t="shared" ca="1" si="14"/>
        <v>101149.58919996253</v>
      </c>
      <c r="Y49" s="39">
        <f t="shared" ca="1" si="15"/>
        <v>3.4559442976666235</v>
      </c>
      <c r="Z49" s="39">
        <f t="shared" ca="1" si="16"/>
        <v>14.468611020660525</v>
      </c>
      <c r="AA49" s="39">
        <f t="shared" ca="1" si="17"/>
        <v>34.014085529334963</v>
      </c>
      <c r="AD49" s="44">
        <v>3380.5</v>
      </c>
      <c r="AE49" s="44">
        <v>22200.9999999994</v>
      </c>
    </row>
    <row r="50" spans="1:31" x14ac:dyDescent="0.3">
      <c r="A50" s="25">
        <v>2011</v>
      </c>
      <c r="B50" s="44">
        <v>81.400000000000006</v>
      </c>
      <c r="C50" s="44">
        <v>8.5</v>
      </c>
      <c r="D50" s="44">
        <v>0.8</v>
      </c>
      <c r="E50" s="39">
        <f t="shared" ca="1" si="2"/>
        <v>485.281819741432</v>
      </c>
      <c r="F50" s="39">
        <f t="shared" ca="1" si="3"/>
        <v>575.98181974143199</v>
      </c>
      <c r="H50" s="45">
        <v>1</v>
      </c>
      <c r="I50" s="44" t="s">
        <v>164</v>
      </c>
      <c r="J50" s="25">
        <v>1974</v>
      </c>
      <c r="K50" s="44">
        <v>3662.3</v>
      </c>
      <c r="L50" s="47">
        <f t="shared" ca="1" si="0"/>
        <v>132595.01999988686</v>
      </c>
      <c r="M50" s="47">
        <f t="shared" ca="1" si="4"/>
        <v>134456.95499996329</v>
      </c>
      <c r="N50" s="39">
        <f t="shared" ca="1" si="1"/>
        <v>59.161060200004954</v>
      </c>
      <c r="O50" s="47">
        <f t="shared" ca="1" si="5"/>
        <v>18660.699999996239</v>
      </c>
      <c r="P50" s="47">
        <f t="shared" ca="1" si="6"/>
        <v>18683.424999996489</v>
      </c>
      <c r="Q50" s="39">
        <f t="shared" ca="1" si="7"/>
        <v>8.2207070000013882</v>
      </c>
      <c r="R50" s="47">
        <f t="shared" ca="1" si="8"/>
        <v>3409.1239999942691</v>
      </c>
      <c r="S50" s="47">
        <f t="shared" ca="1" si="9"/>
        <v>3413.8709999954472</v>
      </c>
      <c r="T50" s="39">
        <f t="shared" ca="1" si="10"/>
        <v>2.1259028184797812</v>
      </c>
      <c r="U50" s="47">
        <f t="shared" ca="1" si="11"/>
        <v>6136.8999999925418</v>
      </c>
      <c r="V50" s="47">
        <f t="shared" ca="1" si="12"/>
        <v>6144.47499999304</v>
      </c>
      <c r="W50" s="39">
        <f t="shared" ca="1" si="13"/>
        <v>3.1303027887480654</v>
      </c>
      <c r="X50" s="7">
        <f t="shared" ca="1" si="14"/>
        <v>106215.18399997831</v>
      </c>
      <c r="Y50" s="39">
        <f t="shared" ca="1" si="15"/>
        <v>3.27496817333384</v>
      </c>
      <c r="Z50" s="39">
        <f t="shared" ca="1" si="16"/>
        <v>16.751880780563074</v>
      </c>
      <c r="AA50" s="39">
        <f t="shared" ca="1" si="17"/>
        <v>42.409179419441884</v>
      </c>
      <c r="AD50" s="44">
        <v>3381</v>
      </c>
      <c r="AE50" s="44">
        <v>22299.999999995001</v>
      </c>
    </row>
    <row r="51" spans="1:31" x14ac:dyDescent="0.3">
      <c r="A51" s="25">
        <v>2012</v>
      </c>
      <c r="B51" s="44">
        <v>76.599999999999994</v>
      </c>
      <c r="C51" s="44">
        <v>7.2</v>
      </c>
      <c r="D51" s="44">
        <v>0.8</v>
      </c>
      <c r="E51" s="39">
        <f t="shared" ca="1" si="2"/>
        <v>423.88731392251248</v>
      </c>
      <c r="F51" s="39">
        <f t="shared" ca="1" si="3"/>
        <v>508.4873139225125</v>
      </c>
      <c r="H51" s="45">
        <v>1</v>
      </c>
      <c r="I51" s="44" t="s">
        <v>174</v>
      </c>
      <c r="J51" s="25">
        <v>1974</v>
      </c>
      <c r="K51" s="44">
        <v>3667.35</v>
      </c>
      <c r="L51" s="47">
        <f t="shared" ca="1" si="0"/>
        <v>136318.89000003971</v>
      </c>
      <c r="M51" s="47">
        <f t="shared" ca="1" si="4"/>
        <v>134574.93899996812</v>
      </c>
      <c r="N51" s="39">
        <f t="shared" ca="1" si="1"/>
        <v>84.782211570010205</v>
      </c>
      <c r="O51" s="47">
        <f t="shared" ca="1" si="5"/>
        <v>18706.149999996738</v>
      </c>
      <c r="P51" s="47">
        <f t="shared" ca="1" si="6"/>
        <v>18684.864999996502</v>
      </c>
      <c r="Q51" s="39">
        <f t="shared" ca="1" si="7"/>
        <v>11.771464950002001</v>
      </c>
      <c r="R51" s="47">
        <f t="shared" ca="1" si="8"/>
        <v>3418.6179999966253</v>
      </c>
      <c r="S51" s="47">
        <f t="shared" ca="1" si="9"/>
        <v>3414.1717999955217</v>
      </c>
      <c r="T51" s="39">
        <f t="shared" ca="1" si="10"/>
        <v>2.4764126122528345</v>
      </c>
      <c r="U51" s="47">
        <f t="shared" ca="1" si="11"/>
        <v>6152.0499999935382</v>
      </c>
      <c r="V51" s="47">
        <f t="shared" ca="1" si="12"/>
        <v>6144.9549999930705</v>
      </c>
      <c r="W51" s="39">
        <f t="shared" ca="1" si="13"/>
        <v>3.64600663332905</v>
      </c>
      <c r="X51" s="7">
        <f t="shared" ca="1" si="14"/>
        <v>106330.94719998301</v>
      </c>
      <c r="Y51" s="39">
        <f t="shared" ca="1" si="15"/>
        <v>1.8607915760003726</v>
      </c>
      <c r="Z51" s="39">
        <f t="shared" ca="1" si="16"/>
        <v>19.75467577158426</v>
      </c>
      <c r="AA51" s="39">
        <f t="shared" ca="1" si="17"/>
        <v>65.027535798425944</v>
      </c>
      <c r="AD51" s="44">
        <v>3381.5</v>
      </c>
      <c r="AE51" s="44">
        <v>22398.999999990701</v>
      </c>
    </row>
    <row r="52" spans="1:31" x14ac:dyDescent="0.3">
      <c r="A52" s="25">
        <v>2013</v>
      </c>
      <c r="B52" s="44">
        <v>72.599999999999994</v>
      </c>
      <c r="C52" s="44">
        <v>6.5</v>
      </c>
      <c r="D52" s="44">
        <v>0.8</v>
      </c>
      <c r="E52" s="39">
        <f t="shared" ca="1" si="2"/>
        <v>339.33596640727541</v>
      </c>
      <c r="F52" s="39">
        <f t="shared" ca="1" si="3"/>
        <v>419.23596640727538</v>
      </c>
      <c r="H52" s="45">
        <v>1</v>
      </c>
      <c r="I52" s="44" t="s">
        <v>175</v>
      </c>
      <c r="J52" s="25">
        <v>1974</v>
      </c>
      <c r="K52" s="44">
        <v>3662.62</v>
      </c>
      <c r="L52" s="47">
        <f t="shared" ca="1" si="0"/>
        <v>132830.98799989652</v>
      </c>
      <c r="M52" s="47">
        <f t="shared" ca="1" si="4"/>
        <v>130522.69059999543</v>
      </c>
      <c r="N52" s="39">
        <f t="shared" ca="1" si="1"/>
        <v>100.28493394436566</v>
      </c>
      <c r="O52" s="47">
        <f t="shared" ca="1" si="5"/>
        <v>18663.579999996266</v>
      </c>
      <c r="P52" s="47">
        <f t="shared" ca="1" si="6"/>
        <v>18632.979999995925</v>
      </c>
      <c r="Q52" s="39">
        <f t="shared" ca="1" si="7"/>
        <v>14.316339633335319</v>
      </c>
      <c r="R52" s="47">
        <f t="shared" ca="1" si="8"/>
        <v>3409.7255999944182</v>
      </c>
      <c r="S52" s="47">
        <f t="shared" ca="1" si="9"/>
        <v>3403.3335999928318</v>
      </c>
      <c r="T52" s="39">
        <f t="shared" ca="1" si="10"/>
        <v>2.695156600066356</v>
      </c>
      <c r="U52" s="47">
        <f t="shared" ca="1" si="11"/>
        <v>6137.8599999926028</v>
      </c>
      <c r="V52" s="47">
        <f t="shared" ca="1" si="12"/>
        <v>6127.6599999919317</v>
      </c>
      <c r="W52" s="39">
        <f t="shared" ca="1" si="13"/>
        <v>3.9699066586628668</v>
      </c>
      <c r="X52" s="7">
        <f t="shared" ca="1" si="14"/>
        <v>102358.71700001475</v>
      </c>
      <c r="Y52" s="39">
        <f t="shared" ca="1" si="15"/>
        <v>4.5208433341689389</v>
      </c>
      <c r="Z52" s="39">
        <f t="shared" ca="1" si="16"/>
        <v>25.502246226233481</v>
      </c>
      <c r="AA52" s="39">
        <f t="shared" ca="1" si="17"/>
        <v>74.782687718132181</v>
      </c>
      <c r="AD52" s="44">
        <v>3382</v>
      </c>
      <c r="AE52" s="44">
        <v>22498.000000011001</v>
      </c>
    </row>
    <row r="53" spans="1:31" x14ac:dyDescent="0.3">
      <c r="A53" s="25">
        <v>2014</v>
      </c>
      <c r="B53" s="44">
        <v>78.3</v>
      </c>
      <c r="C53" s="44">
        <v>8.1</v>
      </c>
      <c r="D53" s="44">
        <v>0.8</v>
      </c>
      <c r="E53" s="39">
        <f t="shared" ca="1" si="2"/>
        <v>358.45511187875866</v>
      </c>
      <c r="F53" s="39">
        <f t="shared" ca="1" si="3"/>
        <v>445.65511187875865</v>
      </c>
      <c r="H53" s="45">
        <v>1</v>
      </c>
      <c r="I53" s="44" t="s">
        <v>176</v>
      </c>
      <c r="J53" s="25">
        <v>1974</v>
      </c>
      <c r="K53" s="44">
        <v>3655.82</v>
      </c>
      <c r="L53" s="47">
        <f t="shared" ca="1" si="0"/>
        <v>128214.39320009435</v>
      </c>
      <c r="M53" s="47">
        <f t="shared" ca="1" si="4"/>
        <v>126900.99150005355</v>
      </c>
      <c r="N53" s="39">
        <f t="shared" ca="1" si="1"/>
        <v>97.079258497575751</v>
      </c>
      <c r="O53" s="47">
        <f t="shared" ca="1" si="5"/>
        <v>18602.379999995585</v>
      </c>
      <c r="P53" s="47">
        <f t="shared" ca="1" si="6"/>
        <v>18583.974999995382</v>
      </c>
      <c r="Q53" s="39">
        <f t="shared" ca="1" si="7"/>
        <v>14.216740875001561</v>
      </c>
      <c r="R53" s="47">
        <f t="shared" ca="1" si="8"/>
        <v>3396.9415999912453</v>
      </c>
      <c r="S53" s="47">
        <f t="shared" ca="1" si="9"/>
        <v>3393.0969999902909</v>
      </c>
      <c r="T53" s="39">
        <f t="shared" ca="1" si="10"/>
        <v>2.4266864227762959</v>
      </c>
      <c r="U53" s="47">
        <f t="shared" ca="1" si="11"/>
        <v>6117.4599999912607</v>
      </c>
      <c r="V53" s="47">
        <f t="shared" ca="1" si="12"/>
        <v>6111.3249999908567</v>
      </c>
      <c r="W53" s="39">
        <f t="shared" ca="1" si="13"/>
        <v>3.5929498229098709</v>
      </c>
      <c r="X53" s="7">
        <f t="shared" ca="1" si="14"/>
        <v>98812.59450007703</v>
      </c>
      <c r="Y53" s="39">
        <f t="shared" ca="1" si="15"/>
        <v>4.85828589625552</v>
      </c>
      <c r="Z53" s="39">
        <f t="shared" ca="1" si="16"/>
        <v>25.094663016943247</v>
      </c>
      <c r="AA53" s="39">
        <f t="shared" ca="1" si="17"/>
        <v>71.984595480632507</v>
      </c>
      <c r="AD53" s="44">
        <v>3382.5</v>
      </c>
      <c r="AE53" s="44">
        <v>22597.000000006701</v>
      </c>
    </row>
    <row r="54" spans="1:31" x14ac:dyDescent="0.3">
      <c r="A54" s="25">
        <v>2015</v>
      </c>
      <c r="B54" s="44">
        <v>81.8</v>
      </c>
      <c r="C54" s="44">
        <v>8.9</v>
      </c>
      <c r="D54" s="44">
        <v>0.8</v>
      </c>
      <c r="E54" s="39">
        <f t="shared" ca="1" si="2"/>
        <v>369.93605356501388</v>
      </c>
      <c r="F54" s="39">
        <f t="shared" ca="1" si="3"/>
        <v>461.43605356501388</v>
      </c>
      <c r="H54" s="45">
        <v>1</v>
      </c>
      <c r="I54" s="44" t="s">
        <v>177</v>
      </c>
      <c r="J54" s="25">
        <v>1974</v>
      </c>
      <c r="K54" s="44">
        <v>3651.73</v>
      </c>
      <c r="L54" s="47">
        <f t="shared" ca="1" si="0"/>
        <v>125587.58980001276</v>
      </c>
      <c r="M54" s="47">
        <f t="shared" ca="1" si="4"/>
        <v>125260.04219998117</v>
      </c>
      <c r="N54" s="39">
        <f t="shared" ca="1" si="1"/>
        <v>89.560930173018605</v>
      </c>
      <c r="O54" s="47">
        <f t="shared" ca="1" si="5"/>
        <v>18565.569999995179</v>
      </c>
      <c r="P54" s="47">
        <f t="shared" ca="1" si="6"/>
        <v>18560.979999995128</v>
      </c>
      <c r="Q54" s="39">
        <f t="shared" ca="1" si="7"/>
        <v>13.271100700001268</v>
      </c>
      <c r="R54" s="47">
        <f t="shared" ca="1" si="8"/>
        <v>3389.2523999893365</v>
      </c>
      <c r="S54" s="47">
        <f t="shared" ca="1" si="9"/>
        <v>3388.2935999890988</v>
      </c>
      <c r="T54" s="39">
        <f t="shared" ca="1" si="10"/>
        <v>1.924381350113372</v>
      </c>
      <c r="U54" s="47">
        <f t="shared" ca="1" si="11"/>
        <v>6105.1899999904526</v>
      </c>
      <c r="V54" s="47">
        <f t="shared" ca="1" si="12"/>
        <v>6103.6599999903519</v>
      </c>
      <c r="W54" s="39">
        <f t="shared" ca="1" si="13"/>
        <v>3.1202927196603834</v>
      </c>
      <c r="X54" s="7">
        <f t="shared" ca="1" si="14"/>
        <v>97207.108600006584</v>
      </c>
      <c r="Y54" s="39">
        <f t="shared" ca="1" si="15"/>
        <v>5.9134324398358498</v>
      </c>
      <c r="Z54" s="39">
        <f t="shared" ca="1" si="16"/>
        <v>24.22920720961087</v>
      </c>
      <c r="AA54" s="39">
        <f t="shared" ca="1" si="17"/>
        <v>65.331722963407742</v>
      </c>
      <c r="AD54" s="44">
        <v>3383</v>
      </c>
      <c r="AE54" s="44">
        <v>22696.000000002299</v>
      </c>
    </row>
    <row r="55" spans="1:31" x14ac:dyDescent="0.3">
      <c r="A55" s="25">
        <v>2016</v>
      </c>
      <c r="B55" s="44">
        <v>79.7</v>
      </c>
      <c r="C55" s="44">
        <v>8.6</v>
      </c>
      <c r="D55" s="44">
        <v>0.8</v>
      </c>
      <c r="E55" s="39">
        <f t="shared" ca="1" si="2"/>
        <v>379.45183384294421</v>
      </c>
      <c r="F55" s="39">
        <f t="shared" ca="1" si="3"/>
        <v>468.55183384294423</v>
      </c>
      <c r="H55" s="45">
        <v>1</v>
      </c>
      <c r="I55" s="44" t="s">
        <v>178</v>
      </c>
      <c r="J55" s="25">
        <v>1974</v>
      </c>
      <c r="K55" s="44">
        <v>3650.71</v>
      </c>
      <c r="L55" s="47">
        <f t="shared" ca="1" si="0"/>
        <v>124932.49459994957</v>
      </c>
      <c r="M55" s="47">
        <f t="shared" ca="1" si="4"/>
        <v>124531.08749998477</v>
      </c>
      <c r="N55" s="39">
        <f t="shared" ca="1" si="1"/>
        <v>66.209028187515614</v>
      </c>
      <c r="O55" s="47">
        <f t="shared" ca="1" si="5"/>
        <v>18556.389999995077</v>
      </c>
      <c r="P55" s="47">
        <f t="shared" ca="1" si="6"/>
        <v>18549.144999995042</v>
      </c>
      <c r="Q55" s="39">
        <f t="shared" ca="1" si="7"/>
        <v>9.8619620916675608</v>
      </c>
      <c r="R55" s="47">
        <f t="shared" ca="1" si="8"/>
        <v>3387.3347999888611</v>
      </c>
      <c r="S55" s="47">
        <f t="shared" ca="1" si="9"/>
        <v>3386.1651999888063</v>
      </c>
      <c r="T55" s="39">
        <f t="shared" ca="1" si="10"/>
        <v>1.4820398539048889</v>
      </c>
      <c r="U55" s="47">
        <f t="shared" ca="1" si="11"/>
        <v>6102.1299999902512</v>
      </c>
      <c r="V55" s="47">
        <f t="shared" ca="1" si="12"/>
        <v>6100.7949999902075</v>
      </c>
      <c r="W55" s="39">
        <f t="shared" ca="1" si="13"/>
        <v>2.403459030204584</v>
      </c>
      <c r="X55" s="7">
        <f t="shared" ca="1" si="14"/>
        <v>96494.982300010714</v>
      </c>
      <c r="Y55" s="39">
        <f t="shared" ca="1" si="15"/>
        <v>7.3979486430034687</v>
      </c>
      <c r="Z55" s="39">
        <f t="shared" ca="1" si="16"/>
        <v>21.145409618780501</v>
      </c>
      <c r="AA55" s="39">
        <f t="shared" ca="1" si="17"/>
        <v>45.063618568735109</v>
      </c>
      <c r="AD55" s="44">
        <v>3383.5</v>
      </c>
      <c r="AE55" s="44">
        <v>22794.999999997999</v>
      </c>
    </row>
    <row r="56" spans="1:31" x14ac:dyDescent="0.3">
      <c r="A56" s="25">
        <v>2017</v>
      </c>
      <c r="B56" s="44">
        <v>81.5</v>
      </c>
      <c r="C56" s="44">
        <v>8.9</v>
      </c>
      <c r="D56" s="44">
        <v>0.8</v>
      </c>
      <c r="E56" s="39">
        <f t="shared" ca="1" si="2"/>
        <v>424.90100965093455</v>
      </c>
      <c r="F56" s="39">
        <f t="shared" ca="1" si="3"/>
        <v>516.10100965093454</v>
      </c>
      <c r="H56" s="45">
        <v>1</v>
      </c>
      <c r="I56" s="44" t="s">
        <v>179</v>
      </c>
      <c r="J56" s="25">
        <v>1974</v>
      </c>
      <c r="K56" s="44">
        <v>3649.46</v>
      </c>
      <c r="L56" s="47">
        <f t="shared" ca="1" si="0"/>
        <v>124129.68040001998</v>
      </c>
      <c r="M56" s="47">
        <f t="shared" ca="1" si="4"/>
        <v>123747.54260001564</v>
      </c>
      <c r="N56" s="39">
        <f t="shared" ca="1" si="1"/>
        <v>60.842541778362843</v>
      </c>
      <c r="O56" s="47">
        <f t="shared" ca="1" si="5"/>
        <v>18541.899999995003</v>
      </c>
      <c r="P56" s="47">
        <f t="shared" ca="1" si="6"/>
        <v>18532.974999995004</v>
      </c>
      <c r="Q56" s="39">
        <f t="shared" ca="1" si="7"/>
        <v>9.1120460416674778</v>
      </c>
      <c r="R56" s="47">
        <f t="shared" ca="1" si="8"/>
        <v>3384.995599988752</v>
      </c>
      <c r="S56" s="47">
        <f t="shared" ca="1" si="9"/>
        <v>3383.8888999889964</v>
      </c>
      <c r="T56" s="39">
        <f t="shared" ca="1" si="10"/>
        <v>1.0032948597727909</v>
      </c>
      <c r="U56" s="47">
        <f t="shared" ca="1" si="11"/>
        <v>6099.4599999901639</v>
      </c>
      <c r="V56" s="47">
        <f t="shared" ca="1" si="12"/>
        <v>6098.8649999902227</v>
      </c>
      <c r="W56" s="39">
        <f t="shared" ca="1" si="13"/>
        <v>1.6267197671227123</v>
      </c>
      <c r="X56" s="7">
        <f t="shared" ca="1" si="14"/>
        <v>95731.813700041428</v>
      </c>
      <c r="Y56" s="39">
        <f t="shared" ca="1" si="15"/>
        <v>6.1427913790881874</v>
      </c>
      <c r="Z56" s="39">
        <f t="shared" ca="1" si="16"/>
        <v>17.884852047651165</v>
      </c>
      <c r="AA56" s="39">
        <f t="shared" ca="1" si="17"/>
        <v>42.957689730711678</v>
      </c>
      <c r="AD56" s="44">
        <v>3384</v>
      </c>
      <c r="AE56" s="44">
        <v>22893.999999993601</v>
      </c>
    </row>
    <row r="57" spans="1:31" x14ac:dyDescent="0.3">
      <c r="A57" s="25">
        <v>2018</v>
      </c>
      <c r="B57" s="44">
        <v>81.8</v>
      </c>
      <c r="C57" s="44">
        <v>6.9</v>
      </c>
      <c r="D57" s="44">
        <v>0.8</v>
      </c>
      <c r="E57" s="39">
        <f t="shared" ca="1" si="2"/>
        <v>353.34411116302965</v>
      </c>
      <c r="F57" s="39">
        <f t="shared" ca="1" si="3"/>
        <v>442.84411116302965</v>
      </c>
      <c r="H57" s="45">
        <v>1</v>
      </c>
      <c r="I57" s="44" t="s">
        <v>180</v>
      </c>
      <c r="J57" s="25">
        <v>1974</v>
      </c>
      <c r="K57" s="44">
        <v>3648.27</v>
      </c>
      <c r="L57" s="47">
        <f t="shared" ca="1" si="0"/>
        <v>123365.40480001131</v>
      </c>
      <c r="M57" s="47">
        <f t="shared" ca="1" si="4"/>
        <v>122565.80380003527</v>
      </c>
      <c r="N57" s="39">
        <f t="shared" ca="1" si="1"/>
        <v>46.881419953530283</v>
      </c>
      <c r="O57" s="47">
        <f t="shared" ca="1" si="5"/>
        <v>18524.049999995004</v>
      </c>
      <c r="P57" s="47">
        <f t="shared" ca="1" si="6"/>
        <v>18505.374999995005</v>
      </c>
      <c r="Q57" s="39">
        <f t="shared" ca="1" si="7"/>
        <v>7.078305937500625</v>
      </c>
      <c r="R57" s="47">
        <f t="shared" ca="1" si="8"/>
        <v>3382.7821999892408</v>
      </c>
      <c r="S57" s="47">
        <f t="shared" ca="1" si="9"/>
        <v>3380.4664999897532</v>
      </c>
      <c r="T57" s="39">
        <f t="shared" ca="1" si="10"/>
        <v>0.76714053106449032</v>
      </c>
      <c r="U57" s="47">
        <f t="shared" ca="1" si="11"/>
        <v>6098.2699999902816</v>
      </c>
      <c r="V57" s="47">
        <f t="shared" ca="1" si="12"/>
        <v>6097.0249999904045</v>
      </c>
      <c r="W57" s="39">
        <f t="shared" ca="1" si="13"/>
        <v>1.1674278618735763</v>
      </c>
      <c r="X57" s="7">
        <f t="shared" ca="1" si="14"/>
        <v>94582.937300060104</v>
      </c>
      <c r="Y57" s="39">
        <f t="shared" ca="1" si="15"/>
        <v>3.8621366064204987</v>
      </c>
      <c r="Z57" s="39">
        <f t="shared" ca="1" si="16"/>
        <v>12.875010936859191</v>
      </c>
      <c r="AA57" s="39">
        <f t="shared" ca="1" si="17"/>
        <v>34.006409016671093</v>
      </c>
      <c r="AD57" s="44">
        <v>3384.5</v>
      </c>
      <c r="AE57" s="44">
        <v>22992.999999989301</v>
      </c>
    </row>
    <row r="58" spans="1:31" x14ac:dyDescent="0.3">
      <c r="H58" s="45">
        <v>1</v>
      </c>
      <c r="I58" s="44" t="s">
        <v>170</v>
      </c>
      <c r="J58" s="25">
        <v>1975</v>
      </c>
      <c r="K58" s="44">
        <v>3645.78</v>
      </c>
      <c r="L58" s="47">
        <f t="shared" ca="1" si="0"/>
        <v>121766.20280005923</v>
      </c>
      <c r="M58" s="47">
        <f t="shared" ca="1" si="4"/>
        <v>121624.90720002889</v>
      </c>
      <c r="N58" s="39">
        <f t="shared" ca="1" si="1"/>
        <v>21.081650581345844</v>
      </c>
      <c r="O58" s="47">
        <f t="shared" ca="1" si="5"/>
        <v>18486.699999995006</v>
      </c>
      <c r="P58" s="47">
        <f t="shared" ca="1" si="6"/>
        <v>18483.399999995007</v>
      </c>
      <c r="Q58" s="39">
        <f t="shared" ca="1" si="7"/>
        <v>3.2037893333336078</v>
      </c>
      <c r="R58" s="47">
        <f t="shared" ca="1" si="8"/>
        <v>3378.1507999902656</v>
      </c>
      <c r="S58" s="47">
        <f t="shared" ca="1" si="9"/>
        <v>3377.741599990356</v>
      </c>
      <c r="T58" s="39">
        <f t="shared" ca="1" si="10"/>
        <v>0.7925589185907248</v>
      </c>
      <c r="U58" s="47">
        <f t="shared" ca="1" si="11"/>
        <v>6095.7799999905274</v>
      </c>
      <c r="V58" s="47">
        <f t="shared" ca="1" si="12"/>
        <v>6095.5599999905489</v>
      </c>
      <c r="W58" s="39">
        <f t="shared" ca="1" si="13"/>
        <v>1.1709062796647969</v>
      </c>
      <c r="X58" s="7">
        <f t="shared" ca="1" si="14"/>
        <v>93668.20560005297</v>
      </c>
      <c r="Y58" s="39">
        <f t="shared" ca="1" si="15"/>
        <v>5.1517513080047586</v>
      </c>
      <c r="Z58" s="39">
        <f t="shared" ca="1" si="16"/>
        <v>10.319005839593888</v>
      </c>
      <c r="AA58" s="39">
        <f t="shared" ca="1" si="17"/>
        <v>10.762644741751956</v>
      </c>
      <c r="AD58" s="44">
        <v>3385</v>
      </c>
      <c r="AE58" s="44">
        <v>23092.000000009699</v>
      </c>
    </row>
    <row r="59" spans="1:31" x14ac:dyDescent="0.3">
      <c r="H59" s="45">
        <v>1</v>
      </c>
      <c r="I59" s="44" t="s">
        <v>171</v>
      </c>
      <c r="J59" s="25">
        <v>1975</v>
      </c>
      <c r="K59" s="44">
        <v>3645.34</v>
      </c>
      <c r="L59" s="47">
        <f t="shared" ca="1" si="0"/>
        <v>121483.61159999855</v>
      </c>
      <c r="M59" s="47">
        <f t="shared" ca="1" si="4"/>
        <v>121727.66780002369</v>
      </c>
      <c r="N59" s="39">
        <f t="shared" ca="1" si="1"/>
        <v>21.505221311345228</v>
      </c>
      <c r="O59" s="47">
        <f t="shared" ca="1" si="5"/>
        <v>18480.099999995007</v>
      </c>
      <c r="P59" s="47">
        <f t="shared" ca="1" si="6"/>
        <v>18485.799999995004</v>
      </c>
      <c r="Q59" s="39">
        <f t="shared" ca="1" si="7"/>
        <v>3.2658246666669548</v>
      </c>
      <c r="R59" s="47">
        <f t="shared" ca="1" si="8"/>
        <v>3377.3323999904464</v>
      </c>
      <c r="S59" s="47">
        <f t="shared" ca="1" si="9"/>
        <v>3378.0391999902899</v>
      </c>
      <c r="T59" s="39">
        <f t="shared" ca="1" si="10"/>
        <v>0.89382917231715053</v>
      </c>
      <c r="U59" s="47">
        <f t="shared" ca="1" si="11"/>
        <v>6095.3399999905705</v>
      </c>
      <c r="V59" s="47">
        <f t="shared" ca="1" si="12"/>
        <v>6095.7199999905333</v>
      </c>
      <c r="W59" s="39">
        <f t="shared" ca="1" si="13"/>
        <v>1.318504235998093</v>
      </c>
      <c r="X59" s="7">
        <f t="shared" ca="1" si="14"/>
        <v>93768.108600047854</v>
      </c>
      <c r="Y59" s="39">
        <f t="shared" ca="1" si="15"/>
        <v>4.2977049775037273</v>
      </c>
      <c r="Z59" s="39">
        <f t="shared" ca="1" si="16"/>
        <v>9.775863052485926</v>
      </c>
      <c r="AA59" s="39">
        <f t="shared" ca="1" si="17"/>
        <v>11.729358258859302</v>
      </c>
      <c r="AD59" s="44">
        <v>3385.5</v>
      </c>
      <c r="AE59" s="44">
        <v>23191.000000005301</v>
      </c>
    </row>
    <row r="60" spans="1:31" x14ac:dyDescent="0.3">
      <c r="H60" s="45">
        <v>1</v>
      </c>
      <c r="I60" s="44" t="s">
        <v>172</v>
      </c>
      <c r="J60" s="25">
        <v>1975</v>
      </c>
      <c r="K60" s="44">
        <v>3646.1</v>
      </c>
      <c r="L60" s="47">
        <f t="shared" ca="1" si="0"/>
        <v>121971.72400004882</v>
      </c>
      <c r="M60" s="47">
        <f t="shared" ca="1" si="4"/>
        <v>122520.84729998396</v>
      </c>
      <c r="N60" s="39">
        <f t="shared" ca="1" si="1"/>
        <v>33.284830183174229</v>
      </c>
      <c r="O60" s="47">
        <f t="shared" ca="1" si="5"/>
        <v>18491.499999995001</v>
      </c>
      <c r="P60" s="47">
        <f t="shared" ca="1" si="6"/>
        <v>18504.324999995002</v>
      </c>
      <c r="Q60" s="39">
        <f t="shared" ca="1" si="7"/>
        <v>5.0270082916671095</v>
      </c>
      <c r="R60" s="47">
        <f t="shared" ca="1" si="8"/>
        <v>3378.7459999901334</v>
      </c>
      <c r="S60" s="47">
        <f t="shared" ca="1" si="9"/>
        <v>3380.3362999897818</v>
      </c>
      <c r="T60" s="39">
        <f t="shared" ca="1" si="10"/>
        <v>1.2915701612881694</v>
      </c>
      <c r="U60" s="47">
        <f t="shared" ca="1" si="11"/>
        <v>6096.0999999904961</v>
      </c>
      <c r="V60" s="47">
        <f t="shared" ca="1" si="12"/>
        <v>6096.954999990412</v>
      </c>
      <c r="W60" s="39">
        <f t="shared" ca="1" si="13"/>
        <v>1.9052984374982993</v>
      </c>
      <c r="X60" s="7">
        <f t="shared" ca="1" si="14"/>
        <v>94539.23100000876</v>
      </c>
      <c r="Y60" s="39">
        <f t="shared" ca="1" si="15"/>
        <v>4.9633096275022375</v>
      </c>
      <c r="Z60" s="39">
        <f t="shared" ca="1" si="16"/>
        <v>13.187186517955816</v>
      </c>
      <c r="AA60" s="39">
        <f t="shared" ca="1" si="17"/>
        <v>20.097643665218413</v>
      </c>
      <c r="AD60" s="44">
        <v>3386</v>
      </c>
      <c r="AE60" s="44">
        <v>23290.000000001</v>
      </c>
    </row>
    <row r="61" spans="1:31" x14ac:dyDescent="0.3">
      <c r="H61" s="45">
        <v>1</v>
      </c>
      <c r="I61" s="44" t="s">
        <v>173</v>
      </c>
      <c r="J61" s="25">
        <v>1975</v>
      </c>
      <c r="K61" s="44">
        <v>3647.81</v>
      </c>
      <c r="L61" s="47">
        <f t="shared" ca="1" si="0"/>
        <v>123069.97059991909</v>
      </c>
      <c r="M61" s="47">
        <f t="shared" ca="1" si="4"/>
        <v>125571.53330000234</v>
      </c>
      <c r="N61" s="39">
        <f t="shared" ca="1" si="1"/>
        <v>47.089324987517706</v>
      </c>
      <c r="O61" s="47">
        <f t="shared" ca="1" si="5"/>
        <v>18517.149999995003</v>
      </c>
      <c r="P61" s="47">
        <f t="shared" ca="1" si="6"/>
        <v>18558.774999995287</v>
      </c>
      <c r="Q61" s="39">
        <f t="shared" ca="1" si="7"/>
        <v>6.9595406250007192</v>
      </c>
      <c r="R61" s="47">
        <f t="shared" ca="1" si="8"/>
        <v>3381.9265999894301</v>
      </c>
      <c r="S61" s="47">
        <f t="shared" ca="1" si="9"/>
        <v>3389.2272999902862</v>
      </c>
      <c r="T61" s="39">
        <f t="shared" ca="1" si="10"/>
        <v>1.6247108369335965</v>
      </c>
      <c r="U61" s="47">
        <f t="shared" ca="1" si="11"/>
        <v>6097.809999990327</v>
      </c>
      <c r="V61" s="47">
        <f t="shared" ca="1" si="12"/>
        <v>6107.3049999907726</v>
      </c>
      <c r="W61" s="39">
        <f t="shared" ca="1" si="13"/>
        <v>2.3962011167458033</v>
      </c>
      <c r="X61" s="7">
        <f t="shared" ca="1" si="14"/>
        <v>97516.226000025999</v>
      </c>
      <c r="Y61" s="39">
        <f t="shared" ca="1" si="15"/>
        <v>3.3318043883354145</v>
      </c>
      <c r="Z61" s="39">
        <f t="shared" ca="1" si="16"/>
        <v>14.312256967015532</v>
      </c>
      <c r="AA61" s="39">
        <f t="shared" ca="1" si="17"/>
        <v>32.77706802050217</v>
      </c>
      <c r="AD61" s="44">
        <v>3386.5</v>
      </c>
      <c r="AE61" s="44">
        <v>23388.999999996598</v>
      </c>
    </row>
    <row r="62" spans="1:31" x14ac:dyDescent="0.3">
      <c r="H62" s="45">
        <v>1</v>
      </c>
      <c r="I62" s="44" t="s">
        <v>164</v>
      </c>
      <c r="J62" s="25">
        <v>1975</v>
      </c>
      <c r="K62" s="44">
        <v>3655.6</v>
      </c>
      <c r="L62" s="47">
        <f t="shared" ca="1" si="0"/>
        <v>128073.09600008558</v>
      </c>
      <c r="M62" s="47">
        <f t="shared" ca="1" si="4"/>
        <v>132767.4780000858</v>
      </c>
      <c r="N62" s="39">
        <f t="shared" ca="1" si="1"/>
        <v>58.417690320058597</v>
      </c>
      <c r="O62" s="47">
        <f t="shared" ca="1" si="5"/>
        <v>18600.399999995567</v>
      </c>
      <c r="P62" s="47">
        <f t="shared" ca="1" si="6"/>
        <v>18660.249999996231</v>
      </c>
      <c r="Q62" s="39">
        <f t="shared" ca="1" si="7"/>
        <v>8.2105100000012712</v>
      </c>
      <c r="R62" s="47">
        <f t="shared" ca="1" si="8"/>
        <v>3396.5279999911427</v>
      </c>
      <c r="S62" s="47">
        <f t="shared" ca="1" si="9"/>
        <v>3409.0299999942454</v>
      </c>
      <c r="T62" s="39">
        <f t="shared" ca="1" si="10"/>
        <v>2.1228882067540216</v>
      </c>
      <c r="U62" s="47">
        <f t="shared" ca="1" si="11"/>
        <v>6116.7999999912172</v>
      </c>
      <c r="V62" s="47">
        <f t="shared" ca="1" si="12"/>
        <v>6136.7499999925312</v>
      </c>
      <c r="W62" s="39">
        <f t="shared" ca="1" si="13"/>
        <v>3.1263672874978043</v>
      </c>
      <c r="X62" s="7">
        <f t="shared" ca="1" si="14"/>
        <v>104561.44800010278</v>
      </c>
      <c r="Y62" s="39">
        <f t="shared" ca="1" si="15"/>
        <v>3.2239779800043267</v>
      </c>
      <c r="Z62" s="39">
        <f t="shared" ca="1" si="16"/>
        <v>16.683743474257426</v>
      </c>
      <c r="AA62" s="39">
        <f t="shared" ca="1" si="17"/>
        <v>41.733946845801171</v>
      </c>
      <c r="AD62" s="44">
        <v>3387</v>
      </c>
      <c r="AE62" s="44">
        <v>23487.999999992298</v>
      </c>
    </row>
    <row r="63" spans="1:31" x14ac:dyDescent="0.3">
      <c r="H63" s="45">
        <v>1</v>
      </c>
      <c r="I63" s="44" t="s">
        <v>174</v>
      </c>
      <c r="J63" s="25">
        <v>1975</v>
      </c>
      <c r="K63" s="44">
        <v>3668.9</v>
      </c>
      <c r="L63" s="47">
        <f t="shared" ca="1" si="0"/>
        <v>137461.86000008602</v>
      </c>
      <c r="M63" s="47">
        <f t="shared" ca="1" si="4"/>
        <v>139640.87700005202</v>
      </c>
      <c r="N63" s="39">
        <f t="shared" ca="1" si="1"/>
        <v>87.973752510064188</v>
      </c>
      <c r="O63" s="47">
        <f t="shared" ca="1" si="5"/>
        <v>18720.099999996895</v>
      </c>
      <c r="P63" s="47">
        <f t="shared" ca="1" si="6"/>
        <v>18746.694999997191</v>
      </c>
      <c r="Q63" s="39">
        <f t="shared" ca="1" si="7"/>
        <v>11.81041785000245</v>
      </c>
      <c r="R63" s="47">
        <f t="shared" ca="1" si="8"/>
        <v>3421.5319999973481</v>
      </c>
      <c r="S63" s="47">
        <f t="shared" ca="1" si="9"/>
        <v>3427.0873999987271</v>
      </c>
      <c r="T63" s="39">
        <f t="shared" ca="1" si="10"/>
        <v>2.4857807274551198</v>
      </c>
      <c r="U63" s="47">
        <f t="shared" ca="1" si="11"/>
        <v>6156.6999999938453</v>
      </c>
      <c r="V63" s="47">
        <f t="shared" ca="1" si="12"/>
        <v>6165.5649999944289</v>
      </c>
      <c r="W63" s="39">
        <f t="shared" ca="1" si="13"/>
        <v>3.6582352333298553</v>
      </c>
      <c r="X63" s="7">
        <f t="shared" ca="1" si="14"/>
        <v>111301.52960006168</v>
      </c>
      <c r="Y63" s="39">
        <f t="shared" ca="1" si="15"/>
        <v>1.9477767680017806</v>
      </c>
      <c r="Z63" s="39">
        <f t="shared" ca="1" si="16"/>
        <v>19.902210578789205</v>
      </c>
      <c r="AA63" s="39">
        <f t="shared" ca="1" si="17"/>
        <v>68.071541931274979</v>
      </c>
      <c r="AD63" s="44">
        <v>3387.5</v>
      </c>
      <c r="AE63" s="44">
        <v>23586.9999999879</v>
      </c>
    </row>
    <row r="64" spans="1:31" x14ac:dyDescent="0.3">
      <c r="H64" s="45">
        <v>1</v>
      </c>
      <c r="I64" s="44" t="s">
        <v>175</v>
      </c>
      <c r="J64" s="25">
        <v>1975</v>
      </c>
      <c r="K64" s="44">
        <v>3674.81</v>
      </c>
      <c r="L64" s="47">
        <f t="shared" ca="1" si="0"/>
        <v>141819.89400001802</v>
      </c>
      <c r="M64" s="47">
        <f t="shared" ca="1" si="4"/>
        <v>140743.28999997396</v>
      </c>
      <c r="N64" s="39">
        <f t="shared" ca="1" si="1"/>
        <v>108.13776115001865</v>
      </c>
      <c r="O64" s="47">
        <f t="shared" ca="1" si="5"/>
        <v>18773.289999997487</v>
      </c>
      <c r="P64" s="47">
        <f t="shared" ca="1" si="6"/>
        <v>18760.149999997338</v>
      </c>
      <c r="Q64" s="39">
        <f t="shared" ca="1" si="7"/>
        <v>14.41404858333644</v>
      </c>
      <c r="R64" s="47">
        <f t="shared" ca="1" si="8"/>
        <v>3432.642800000106</v>
      </c>
      <c r="S64" s="47">
        <f t="shared" ca="1" si="9"/>
        <v>3429.8979999994244</v>
      </c>
      <c r="T64" s="39">
        <f t="shared" ca="1" si="10"/>
        <v>2.7161933911716187</v>
      </c>
      <c r="U64" s="47">
        <f t="shared" ca="1" si="11"/>
        <v>6174.4299999950126</v>
      </c>
      <c r="V64" s="47">
        <f t="shared" ca="1" si="12"/>
        <v>6170.0499999947242</v>
      </c>
      <c r="W64" s="39">
        <f t="shared" ca="1" si="13"/>
        <v>3.9973697266646857</v>
      </c>
      <c r="X64" s="7">
        <f t="shared" ca="1" si="14"/>
        <v>112383.19199998247</v>
      </c>
      <c r="Y64" s="39">
        <f t="shared" ca="1" si="15"/>
        <v>4.9635909800010056</v>
      </c>
      <c r="Z64" s="39">
        <f t="shared" ca="1" si="16"/>
        <v>26.091202681173751</v>
      </c>
      <c r="AA64" s="39">
        <f t="shared" ca="1" si="17"/>
        <v>82.046558468844893</v>
      </c>
      <c r="AD64" s="44">
        <v>3388</v>
      </c>
      <c r="AE64" s="44">
        <v>23686.000000008298</v>
      </c>
    </row>
    <row r="65" spans="8:31" x14ac:dyDescent="0.3">
      <c r="H65" s="45">
        <v>1</v>
      </c>
      <c r="I65" s="44" t="s">
        <v>176</v>
      </c>
      <c r="J65" s="25">
        <v>1975</v>
      </c>
      <c r="K65" s="44">
        <v>3671.89</v>
      </c>
      <c r="L65" s="47">
        <f t="shared" ca="1" si="0"/>
        <v>139666.6859999299</v>
      </c>
      <c r="M65" s="47">
        <f t="shared" ca="1" si="4"/>
        <v>138254.56499999529</v>
      </c>
      <c r="N65" s="39">
        <f t="shared" ca="1" si="1"/>
        <v>105.76474222503428</v>
      </c>
      <c r="O65" s="47">
        <f t="shared" ca="1" si="5"/>
        <v>18747.00999999719</v>
      </c>
      <c r="P65" s="47">
        <f t="shared" ca="1" si="6"/>
        <v>18729.774999997</v>
      </c>
      <c r="Q65" s="39">
        <f t="shared" ca="1" si="7"/>
        <v>14.328277875002838</v>
      </c>
      <c r="R65" s="47">
        <f t="shared" ca="1" si="8"/>
        <v>3427.1531999987428</v>
      </c>
      <c r="S65" s="47">
        <f t="shared" ca="1" si="9"/>
        <v>3423.5529999978494</v>
      </c>
      <c r="T65" s="39">
        <f t="shared" ca="1" si="10"/>
        <v>2.4484680463817003</v>
      </c>
      <c r="U65" s="47">
        <f t="shared" ca="1" si="11"/>
        <v>6165.6699999944358</v>
      </c>
      <c r="V65" s="47">
        <f t="shared" ca="1" si="12"/>
        <v>6159.9249999940575</v>
      </c>
      <c r="W65" s="39">
        <f t="shared" ca="1" si="13"/>
        <v>3.6215225729117413</v>
      </c>
      <c r="X65" s="7">
        <f t="shared" ca="1" si="14"/>
        <v>109941.31200000639</v>
      </c>
      <c r="Y65" s="39">
        <f t="shared" ca="1" si="15"/>
        <v>5.4054478400022417</v>
      </c>
      <c r="Z65" s="39">
        <f t="shared" ca="1" si="16"/>
        <v>25.803716334298521</v>
      </c>
      <c r="AA65" s="39">
        <f t="shared" ca="1" si="17"/>
        <v>79.961025890735755</v>
      </c>
      <c r="AD65" s="44">
        <v>3388.5</v>
      </c>
      <c r="AE65" s="44">
        <v>23785.0000000039</v>
      </c>
    </row>
    <row r="66" spans="8:31" x14ac:dyDescent="0.3">
      <c r="H66" s="45">
        <v>1</v>
      </c>
      <c r="I66" s="44" t="s">
        <v>177</v>
      </c>
      <c r="J66" s="25">
        <v>1975</v>
      </c>
      <c r="K66" s="44">
        <v>3668.06</v>
      </c>
      <c r="L66" s="47">
        <f t="shared" ca="1" si="0"/>
        <v>136842.44400006067</v>
      </c>
      <c r="M66" s="47">
        <f t="shared" ca="1" si="4"/>
        <v>136293.08100003842</v>
      </c>
      <c r="N66" s="39">
        <f t="shared" ca="1" si="1"/>
        <v>97.449552915062355</v>
      </c>
      <c r="O66" s="47">
        <f t="shared" ca="1" si="5"/>
        <v>18712.53999999681</v>
      </c>
      <c r="P66" s="47">
        <f t="shared" ca="1" si="6"/>
        <v>18705.834999996736</v>
      </c>
      <c r="Q66" s="39">
        <f t="shared" ca="1" si="7"/>
        <v>13.374672025002456</v>
      </c>
      <c r="R66" s="47">
        <f t="shared" ca="1" si="8"/>
        <v>3419.9527999969559</v>
      </c>
      <c r="S66" s="47">
        <f t="shared" ca="1" si="9"/>
        <v>3418.5521999966086</v>
      </c>
      <c r="T66" s="39">
        <f t="shared" ca="1" si="10"/>
        <v>1.9415667219876334</v>
      </c>
      <c r="U66" s="47">
        <f t="shared" ca="1" si="11"/>
        <v>6154.1799999936793</v>
      </c>
      <c r="V66" s="47">
        <f t="shared" ca="1" si="12"/>
        <v>6151.9449999935323</v>
      </c>
      <c r="W66" s="39">
        <f t="shared" ca="1" si="13"/>
        <v>3.1449768164119982</v>
      </c>
      <c r="X66" s="7">
        <f t="shared" ca="1" si="14"/>
        <v>108016.74880005154</v>
      </c>
      <c r="Y66" s="39">
        <f t="shared" ca="1" si="15"/>
        <v>6.5710188853388196</v>
      </c>
      <c r="Z66" s="39">
        <f t="shared" ca="1" si="16"/>
        <v>25.032234448740908</v>
      </c>
      <c r="AA66" s="39">
        <f t="shared" ca="1" si="17"/>
        <v>72.417318466321447</v>
      </c>
      <c r="AD66" s="44">
        <v>3389</v>
      </c>
      <c r="AE66" s="44">
        <v>23883.9999999996</v>
      </c>
    </row>
    <row r="67" spans="8:31" x14ac:dyDescent="0.3">
      <c r="H67" s="45">
        <v>1</v>
      </c>
      <c r="I67" s="44" t="s">
        <v>178</v>
      </c>
      <c r="J67" s="25">
        <v>1975</v>
      </c>
      <c r="K67" s="44">
        <v>3666.57</v>
      </c>
      <c r="L67" s="47">
        <f t="shared" ca="1" si="0"/>
        <v>135743.71800001618</v>
      </c>
      <c r="M67" s="47">
        <f t="shared" ca="1" si="4"/>
        <v>135957.56400002493</v>
      </c>
      <c r="N67" s="39">
        <f t="shared" ca="1" si="1"/>
        <v>72.284104860039136</v>
      </c>
      <c r="O67" s="47">
        <f t="shared" ca="1" si="5"/>
        <v>18699.129999996661</v>
      </c>
      <c r="P67" s="47">
        <f t="shared" ca="1" si="6"/>
        <v>18701.739999996691</v>
      </c>
      <c r="Q67" s="39">
        <f t="shared" ca="1" si="7"/>
        <v>9.9430917666684664</v>
      </c>
      <c r="R67" s="47">
        <f t="shared" ca="1" si="8"/>
        <v>3417.1515999962612</v>
      </c>
      <c r="S67" s="47">
        <f t="shared" ca="1" si="9"/>
        <v>3417.6967999963967</v>
      </c>
      <c r="T67" s="39">
        <f t="shared" ca="1" si="10"/>
        <v>1.4958404469382092</v>
      </c>
      <c r="U67" s="47">
        <f t="shared" ca="1" si="11"/>
        <v>6149.7099999933853</v>
      </c>
      <c r="V67" s="47">
        <f t="shared" ca="1" si="12"/>
        <v>6150.5799999934425</v>
      </c>
      <c r="W67" s="39">
        <f t="shared" ca="1" si="13"/>
        <v>2.4230722458308591</v>
      </c>
      <c r="X67" s="7">
        <f t="shared" ca="1" si="14"/>
        <v>107687.5472000384</v>
      </c>
      <c r="Y67" s="39">
        <f t="shared" ca="1" si="15"/>
        <v>8.2560452853392299</v>
      </c>
      <c r="Z67" s="39">
        <f t="shared" ca="1" si="16"/>
        <v>22.118049744776762</v>
      </c>
      <c r="AA67" s="39">
        <f t="shared" ca="1" si="17"/>
        <v>50.166055115262374</v>
      </c>
      <c r="AD67" s="44">
        <v>3389.5</v>
      </c>
      <c r="AE67" s="44">
        <v>23982.999999995202</v>
      </c>
    </row>
    <row r="68" spans="8:31" x14ac:dyDescent="0.3">
      <c r="H68" s="45">
        <v>1</v>
      </c>
      <c r="I68" s="44" t="s">
        <v>179</v>
      </c>
      <c r="J68" s="25">
        <v>1975</v>
      </c>
      <c r="K68" s="44">
        <v>3667.15</v>
      </c>
      <c r="L68" s="47">
        <f t="shared" ca="1" si="0"/>
        <v>136171.41000003368</v>
      </c>
      <c r="M68" s="47">
        <f t="shared" ca="1" si="4"/>
        <v>136440.56100004446</v>
      </c>
      <c r="N68" s="39">
        <f t="shared" ca="1" si="1"/>
        <v>67.083275825045916</v>
      </c>
      <c r="O68" s="47">
        <f t="shared" ca="1" si="5"/>
        <v>18704.349999996721</v>
      </c>
      <c r="P68" s="47">
        <f t="shared" ca="1" si="6"/>
        <v>18707.634999996757</v>
      </c>
      <c r="Q68" s="39">
        <f t="shared" ca="1" si="7"/>
        <v>9.1979205416683705</v>
      </c>
      <c r="R68" s="47">
        <f t="shared" ca="1" si="8"/>
        <v>3418.2419999965323</v>
      </c>
      <c r="S68" s="47">
        <f t="shared" ca="1" si="9"/>
        <v>3418.9281999967025</v>
      </c>
      <c r="T68" s="39">
        <f t="shared" ca="1" si="10"/>
        <v>1.0136837202309115</v>
      </c>
      <c r="U68" s="47">
        <f t="shared" ca="1" si="11"/>
        <v>6151.4499999934997</v>
      </c>
      <c r="V68" s="47">
        <f t="shared" ca="1" si="12"/>
        <v>6152.5449999935718</v>
      </c>
      <c r="W68" s="39">
        <f t="shared" ca="1" si="13"/>
        <v>1.6410375651236084</v>
      </c>
      <c r="X68" s="7">
        <f t="shared" ca="1" si="14"/>
        <v>108161.45280005744</v>
      </c>
      <c r="Y68" s="39">
        <f t="shared" ca="1" si="15"/>
        <v>6.9403598880061663</v>
      </c>
      <c r="Z68" s="39">
        <f t="shared" ca="1" si="16"/>
        <v>18.793001715029057</v>
      </c>
      <c r="AA68" s="39">
        <f t="shared" ca="1" si="17"/>
        <v>48.29027411001686</v>
      </c>
      <c r="AD68" s="44">
        <v>3390</v>
      </c>
      <c r="AE68" s="44">
        <v>24081.999999990901</v>
      </c>
    </row>
    <row r="69" spans="8:31" x14ac:dyDescent="0.3">
      <c r="H69" s="45">
        <v>1</v>
      </c>
      <c r="I69" s="44" t="s">
        <v>180</v>
      </c>
      <c r="J69" s="25">
        <v>1975</v>
      </c>
      <c r="K69" s="44">
        <v>3667.88</v>
      </c>
      <c r="L69" s="47">
        <f t="shared" ca="1" si="0"/>
        <v>136709.71200005524</v>
      </c>
      <c r="M69" s="47">
        <f t="shared" ca="1" si="4"/>
        <v>136300.45500003872</v>
      </c>
      <c r="N69" s="39">
        <f t="shared" ca="1" si="1"/>
        <v>52.134924037533487</v>
      </c>
      <c r="O69" s="47">
        <f t="shared" ca="1" si="5"/>
        <v>18710.919999996793</v>
      </c>
      <c r="P69" s="47">
        <f t="shared" ca="1" si="6"/>
        <v>18705.924999996736</v>
      </c>
      <c r="Q69" s="39">
        <f t="shared" ca="1" si="7"/>
        <v>7.1550163125013144</v>
      </c>
      <c r="R69" s="47">
        <f t="shared" ca="1" si="8"/>
        <v>3419.6143999968726</v>
      </c>
      <c r="S69" s="47">
        <f t="shared" ca="1" si="9"/>
        <v>3418.5709999966134</v>
      </c>
      <c r="T69" s="39">
        <f t="shared" ca="1" si="10"/>
        <v>0.77578771226604881</v>
      </c>
      <c r="U69" s="47">
        <f t="shared" ca="1" si="11"/>
        <v>6153.6399999936439</v>
      </c>
      <c r="V69" s="47">
        <f t="shared" ca="1" si="12"/>
        <v>6151.9749999935339</v>
      </c>
      <c r="W69" s="39">
        <f t="shared" ca="1" si="13"/>
        <v>1.1779494131241792</v>
      </c>
      <c r="X69" s="7">
        <f t="shared" ca="1" si="14"/>
        <v>108023.98400005185</v>
      </c>
      <c r="Y69" s="39">
        <f t="shared" ca="1" si="15"/>
        <v>4.4109793466703566</v>
      </c>
      <c r="Z69" s="39">
        <f t="shared" ca="1" si="16"/>
        <v>13.519732784561899</v>
      </c>
      <c r="AA69" s="39">
        <f t="shared" ca="1" si="17"/>
        <v>38.615191252971584</v>
      </c>
      <c r="AD69" s="44">
        <v>3390.5</v>
      </c>
      <c r="AE69" s="44">
        <v>24181.000000011201</v>
      </c>
    </row>
    <row r="70" spans="8:31" x14ac:dyDescent="0.3">
      <c r="H70" s="45">
        <v>1</v>
      </c>
      <c r="I70" s="44" t="s">
        <v>170</v>
      </c>
      <c r="J70" s="25">
        <v>1976</v>
      </c>
      <c r="K70" s="44">
        <v>3666.77</v>
      </c>
      <c r="L70" s="47">
        <f t="shared" ca="1" si="0"/>
        <v>135891.19800002221</v>
      </c>
      <c r="M70" s="47">
        <f t="shared" ca="1" si="4"/>
        <v>135397.14000000176</v>
      </c>
      <c r="N70" s="39">
        <f t="shared" ca="1" si="1"/>
        <v>23.468837600008658</v>
      </c>
      <c r="O70" s="47">
        <f t="shared" ca="1" si="5"/>
        <v>18700.929999996679</v>
      </c>
      <c r="P70" s="47">
        <f t="shared" ca="1" si="6"/>
        <v>18694.899999996611</v>
      </c>
      <c r="Q70" s="39">
        <f t="shared" ca="1" si="7"/>
        <v>3.2404493333338991</v>
      </c>
      <c r="R70" s="47">
        <f t="shared" ca="1" si="8"/>
        <v>3417.5275999963542</v>
      </c>
      <c r="S70" s="47">
        <f t="shared" ca="1" si="9"/>
        <v>3416.2679999960415</v>
      </c>
      <c r="T70" s="39">
        <f t="shared" ca="1" si="10"/>
        <v>0.80159881729872151</v>
      </c>
      <c r="U70" s="47">
        <f t="shared" ca="1" si="11"/>
        <v>6150.3099999934238</v>
      </c>
      <c r="V70" s="47">
        <f t="shared" ca="1" si="12"/>
        <v>6148.2999999932908</v>
      </c>
      <c r="W70" s="39">
        <f t="shared" ca="1" si="13"/>
        <v>1.1810371941653233</v>
      </c>
      <c r="X70" s="7">
        <f t="shared" ca="1" si="14"/>
        <v>107137.67200001581</v>
      </c>
      <c r="Y70" s="39">
        <f t="shared" ca="1" si="15"/>
        <v>5.8925719600029796</v>
      </c>
      <c r="Z70" s="39">
        <f t="shared" ca="1" si="16"/>
        <v>11.115657304800923</v>
      </c>
      <c r="AA70" s="39">
        <f t="shared" ca="1" si="17"/>
        <v>12.353180295207736</v>
      </c>
      <c r="AD70" s="44">
        <v>3391</v>
      </c>
      <c r="AE70" s="44">
        <v>24280.000000006901</v>
      </c>
    </row>
    <row r="71" spans="8:31" x14ac:dyDescent="0.3">
      <c r="H71" s="45">
        <v>1</v>
      </c>
      <c r="I71" s="44" t="s">
        <v>171</v>
      </c>
      <c r="J71" s="25">
        <v>1976</v>
      </c>
      <c r="K71" s="44">
        <v>3665.43</v>
      </c>
      <c r="L71" s="47">
        <f t="shared" ca="1" si="0"/>
        <v>134903.08199998131</v>
      </c>
      <c r="M71" s="47">
        <f t="shared" ca="1" si="4"/>
        <v>134633.9309999703</v>
      </c>
      <c r="N71" s="39">
        <f t="shared" ca="1" si="1"/>
        <v>23.785327810003281</v>
      </c>
      <c r="O71" s="47">
        <f t="shared" ca="1" si="5"/>
        <v>18688.869999996543</v>
      </c>
      <c r="P71" s="47">
        <f t="shared" ca="1" si="6"/>
        <v>18685.584999996507</v>
      </c>
      <c r="Q71" s="39">
        <f t="shared" ca="1" si="7"/>
        <v>3.301120016667233</v>
      </c>
      <c r="R71" s="47">
        <f t="shared" ca="1" si="8"/>
        <v>3415.0083999957287</v>
      </c>
      <c r="S71" s="47">
        <f t="shared" ca="1" si="9"/>
        <v>3414.3221999955585</v>
      </c>
      <c r="T71" s="39">
        <f t="shared" ca="1" si="10"/>
        <v>0.90342965411854159</v>
      </c>
      <c r="U71" s="47">
        <f t="shared" ca="1" si="11"/>
        <v>6146.2899999931578</v>
      </c>
      <c r="V71" s="47">
        <f t="shared" ca="1" si="12"/>
        <v>6145.1949999930857</v>
      </c>
      <c r="W71" s="39">
        <f t="shared" ca="1" si="13"/>
        <v>1.3292056784986461</v>
      </c>
      <c r="X71" s="7">
        <f t="shared" ca="1" si="14"/>
        <v>106388.82879998516</v>
      </c>
      <c r="Y71" s="39">
        <f t="shared" ca="1" si="15"/>
        <v>4.8761546533343942</v>
      </c>
      <c r="Z71" s="39">
        <f t="shared" ca="1" si="16"/>
        <v>10.409910002618815</v>
      </c>
      <c r="AA71" s="39">
        <f t="shared" ca="1" si="17"/>
        <v>13.375417807384466</v>
      </c>
      <c r="AD71" s="44">
        <v>3391.5</v>
      </c>
      <c r="AE71" s="44">
        <v>24379.000000002499</v>
      </c>
    </row>
    <row r="72" spans="8:31" x14ac:dyDescent="0.3">
      <c r="H72" s="45">
        <v>1</v>
      </c>
      <c r="I72" s="44" t="s">
        <v>172</v>
      </c>
      <c r="J72" s="25">
        <v>1976</v>
      </c>
      <c r="K72" s="44">
        <v>3664.7</v>
      </c>
      <c r="L72" s="47">
        <f t="shared" ca="1" si="0"/>
        <v>134364.77999995928</v>
      </c>
      <c r="M72" s="47">
        <f t="shared" ca="1" si="4"/>
        <v>134169.36899995129</v>
      </c>
      <c r="N72" s="39">
        <f t="shared" ca="1" si="1"/>
        <v>36.449345244999819</v>
      </c>
      <c r="O72" s="47">
        <f t="shared" ca="1" si="5"/>
        <v>18682.29999999647</v>
      </c>
      <c r="P72" s="47">
        <f t="shared" ca="1" si="6"/>
        <v>18679.914999996447</v>
      </c>
      <c r="Q72" s="39">
        <f t="shared" ca="1" si="7"/>
        <v>5.0747102416675185</v>
      </c>
      <c r="R72" s="47">
        <f t="shared" ca="1" si="8"/>
        <v>3413.6359999953884</v>
      </c>
      <c r="S72" s="47">
        <f t="shared" ca="1" si="9"/>
        <v>3413.1377999952647</v>
      </c>
      <c r="T72" s="39">
        <f t="shared" ca="1" si="10"/>
        <v>1.3041030677486016</v>
      </c>
      <c r="U72" s="47">
        <f t="shared" ca="1" si="11"/>
        <v>6144.0999999930136</v>
      </c>
      <c r="V72" s="47">
        <f t="shared" ca="1" si="12"/>
        <v>6143.3049999929617</v>
      </c>
      <c r="W72" s="39">
        <f t="shared" ca="1" si="13"/>
        <v>1.9197828124991061</v>
      </c>
      <c r="X72" s="7">
        <f t="shared" ca="1" si="14"/>
        <v>105933.01119996661</v>
      </c>
      <c r="Y72" s="39">
        <f t="shared" ca="1" si="15"/>
        <v>5.5614830880002391</v>
      </c>
      <c r="Z72" s="39">
        <f t="shared" ca="1" si="16"/>
        <v>13.860079209915465</v>
      </c>
      <c r="AA72" s="39">
        <f t="shared" ca="1" si="17"/>
        <v>22.589266035084353</v>
      </c>
      <c r="AD72" s="44">
        <v>3392</v>
      </c>
      <c r="AE72" s="44">
        <v>24477.999999998199</v>
      </c>
    </row>
    <row r="73" spans="8:31" x14ac:dyDescent="0.3">
      <c r="H73" s="45">
        <v>1</v>
      </c>
      <c r="I73" s="44" t="s">
        <v>173</v>
      </c>
      <c r="J73" s="25">
        <v>1976</v>
      </c>
      <c r="K73" s="44">
        <v>3664.17</v>
      </c>
      <c r="L73" s="47">
        <f t="shared" ca="1" si="0"/>
        <v>133973.95799994329</v>
      </c>
      <c r="M73" s="47">
        <f t="shared" ca="1" si="4"/>
        <v>135297.59099999745</v>
      </c>
      <c r="N73" s="39">
        <f t="shared" ca="1" si="1"/>
        <v>50.736596625017178</v>
      </c>
      <c r="O73" s="47">
        <f t="shared" ca="1" si="5"/>
        <v>18677.529999996423</v>
      </c>
      <c r="P73" s="47">
        <f t="shared" ca="1" si="6"/>
        <v>18693.684999996603</v>
      </c>
      <c r="Q73" s="39">
        <f t="shared" ca="1" si="7"/>
        <v>7.0101318750012318</v>
      </c>
      <c r="R73" s="47">
        <f t="shared" ca="1" si="8"/>
        <v>3412.639599995141</v>
      </c>
      <c r="S73" s="47">
        <f t="shared" ca="1" si="9"/>
        <v>3416.0141999959787</v>
      </c>
      <c r="T73" s="39">
        <f t="shared" ca="1" si="10"/>
        <v>1.6375518071238313</v>
      </c>
      <c r="U73" s="47">
        <f t="shared" ca="1" si="11"/>
        <v>6142.5099999929098</v>
      </c>
      <c r="V73" s="47">
        <f t="shared" ca="1" si="12"/>
        <v>6147.8949999932647</v>
      </c>
      <c r="W73" s="39">
        <f t="shared" ca="1" si="13"/>
        <v>2.4121266032467772</v>
      </c>
      <c r="X73" s="7">
        <f t="shared" ca="1" si="14"/>
        <v>107039.99680001161</v>
      </c>
      <c r="Y73" s="39">
        <f t="shared" ca="1" si="15"/>
        <v>3.6571998906683727</v>
      </c>
      <c r="Z73" s="39">
        <f t="shared" ca="1" si="16"/>
        <v>14.717010176040214</v>
      </c>
      <c r="AA73" s="39">
        <f t="shared" ca="1" si="17"/>
        <v>36.019586448976966</v>
      </c>
      <c r="AD73" s="44">
        <v>3392.5</v>
      </c>
      <c r="AE73" s="44">
        <v>24576.999999993801</v>
      </c>
    </row>
    <row r="74" spans="8:31" x14ac:dyDescent="0.3">
      <c r="H74" s="45">
        <v>1</v>
      </c>
      <c r="I74" s="44" t="s">
        <v>164</v>
      </c>
      <c r="J74" s="25">
        <v>1976</v>
      </c>
      <c r="K74" s="44">
        <v>3667.76</v>
      </c>
      <c r="L74" s="47">
        <f t="shared" ref="L74:L137" ca="1" si="20">FORECAST(K74,OFFSET($AE$28:$AE$712,MATCH(K74,$AD$28:$AD$712,1)-1,0,2), OFFSET($AD$28:$AD$712,MATCH(K74,$AD$28:$AD$712,1)-1,0,2))</f>
        <v>136621.22400005162</v>
      </c>
      <c r="M74" s="47">
        <f t="shared" ca="1" si="4"/>
        <v>138243.5039999946</v>
      </c>
      <c r="N74" s="39">
        <f t="shared" ref="N74:N137" ca="1" si="21">VLOOKUP(I74,$AD$10:$AE$21,2,FALSE)*M74/1000</f>
        <v>60.82714176001933</v>
      </c>
      <c r="O74" s="47">
        <f t="shared" ca="1" si="5"/>
        <v>18709.839999996784</v>
      </c>
      <c r="P74" s="47">
        <f t="shared" ca="1" si="6"/>
        <v>18729.639999997002</v>
      </c>
      <c r="Q74" s="39">
        <f t="shared" ca="1" si="7"/>
        <v>8.2410416000016209</v>
      </c>
      <c r="R74" s="47">
        <f t="shared" ca="1" si="8"/>
        <v>3419.3887999968165</v>
      </c>
      <c r="S74" s="47">
        <f t="shared" ca="1" si="9"/>
        <v>3423.5247999978428</v>
      </c>
      <c r="T74" s="39">
        <f t="shared" ca="1" si="10"/>
        <v>2.1319144810862944</v>
      </c>
      <c r="U74" s="47">
        <f t="shared" ca="1" si="11"/>
        <v>6153.2799999936196</v>
      </c>
      <c r="V74" s="47">
        <f t="shared" ca="1" si="12"/>
        <v>6159.8799999940538</v>
      </c>
      <c r="W74" s="39">
        <f t="shared" ca="1" si="13"/>
        <v>3.1381508659985857</v>
      </c>
      <c r="X74" s="7">
        <f t="shared" ca="1" si="14"/>
        <v>109930.4592000057</v>
      </c>
      <c r="Y74" s="39">
        <f t="shared" ca="1" si="15"/>
        <v>3.3895224920013924</v>
      </c>
      <c r="Z74" s="39">
        <f t="shared" ca="1" si="16"/>
        <v>16.900629439087894</v>
      </c>
      <c r="AA74" s="39">
        <f t="shared" ca="1" si="17"/>
        <v>43.926512320931437</v>
      </c>
      <c r="AD74" s="44">
        <v>3393</v>
      </c>
      <c r="AE74" s="44">
        <v>24675.999999989501</v>
      </c>
    </row>
    <row r="75" spans="8:31" x14ac:dyDescent="0.3">
      <c r="H75" s="45">
        <v>1</v>
      </c>
      <c r="I75" s="44" t="s">
        <v>174</v>
      </c>
      <c r="J75" s="25">
        <v>1976</v>
      </c>
      <c r="K75" s="44">
        <v>3672.16</v>
      </c>
      <c r="L75" s="47">
        <f t="shared" ca="1" si="20"/>
        <v>139865.78399993759</v>
      </c>
      <c r="M75" s="47">
        <f t="shared" ref="M75:M138" ca="1" si="22">(L75+L76)/2</f>
        <v>139213.18499993812</v>
      </c>
      <c r="N75" s="39">
        <f t="shared" ca="1" si="21"/>
        <v>87.704306549992353</v>
      </c>
      <c r="O75" s="47">
        <f t="shared" ref="O75:O138" ca="1" si="23">FORECAST(K75,OFFSET($AH$28:$AH$37,MATCH(K75,$AG$28:$AG$37,1)-1,0,2), OFFSET($AG$28:$AG$37,MATCH(K75,$AG$28:$AG$37,1)-1,0,2))</f>
        <v>18749.439999997219</v>
      </c>
      <c r="P75" s="47">
        <f t="shared" ref="P75:P138" ca="1" si="24">(O75+O76)/2</f>
        <v>18741.474999997132</v>
      </c>
      <c r="Q75" s="39">
        <f t="shared" ref="Q75:Q138" ca="1" si="25">VLOOKUP(I75,$AD$10:$AF$21,3,FALSE)*P75/1000</f>
        <v>11.80712925000241</v>
      </c>
      <c r="R75" s="47">
        <f t="shared" ref="R75:R138" ca="1" si="26">FORECAST(K75,OFFSET($AK$28:$AK$37,MATCH(K75,$AJ$28:$AJ$37,1)-1,0,2), OFFSET($AJ$28:$AJ$37,MATCH(K75,$AJ$28:$AJ$37,1)-1,0,2))</f>
        <v>3427.6607999988692</v>
      </c>
      <c r="S75" s="47">
        <f t="shared" ref="S75:S138" ca="1" si="27">(R75+R76)/2</f>
        <v>3425.9969999984564</v>
      </c>
      <c r="T75" s="39">
        <f t="shared" ref="T75:T138" ca="1" si="28">VLOOKUP(I75,$AD$10:$AH$21,4,FALSE)*VLOOKUP(I75,$AD$10:$AH$21,5,FALSE)*S75/1000</f>
        <v>2.48498982398826</v>
      </c>
      <c r="U75" s="47">
        <f t="shared" ref="U75:U138" ca="1" si="29">FORECAST(K75,OFFSET($AN$28:$AN$37,MATCH(K75,$AM$28:$AM$37,1)-1,0,2), OFFSET($AM$28:$AM$37,MATCH(K75,$AM$28:$AM$37,1)-1,0,2))</f>
        <v>6166.479999994488</v>
      </c>
      <c r="V75" s="47">
        <f t="shared" ref="V75:V138" ca="1" si="30">(U75+U76)/2</f>
        <v>6163.8249999943137</v>
      </c>
      <c r="W75" s="39">
        <f t="shared" ref="W75:W138" ca="1" si="31">VLOOKUP(I75,$AD$10:$AI$21,5,FALSE)*VLOOKUP(I75,$AD$10:$AI$21,6,FALSE)*V75/1000</f>
        <v>3.6572028333297872</v>
      </c>
      <c r="X75" s="7">
        <f t="shared" ref="X75:X138" ca="1" si="32">M75-P75-S75-V75</f>
        <v>110881.88799994823</v>
      </c>
      <c r="Y75" s="39">
        <f t="shared" ref="Y75:Y138" ca="1" si="33">VLOOKUP(I75,$AD$10:$AJ$21,7,FALSE)*X75/1000</f>
        <v>1.9404330399997924</v>
      </c>
      <c r="Z75" s="39">
        <f t="shared" ref="Z75:Z138" ca="1" si="34">Q75+T75+W75+Y75</f>
        <v>19.889754947320249</v>
      </c>
      <c r="AA75" s="39">
        <f t="shared" ref="AA75:AA138" ca="1" si="35">N75-Z75</f>
        <v>67.814551602672111</v>
      </c>
      <c r="AD75" s="44">
        <v>3393.5</v>
      </c>
      <c r="AE75" s="44">
        <v>24775.000000009801</v>
      </c>
    </row>
    <row r="76" spans="8:31" x14ac:dyDescent="0.3">
      <c r="H76" s="45">
        <v>1</v>
      </c>
      <c r="I76" s="44" t="s">
        <v>175</v>
      </c>
      <c r="J76" s="25">
        <v>1976</v>
      </c>
      <c r="K76" s="44">
        <v>3670.39</v>
      </c>
      <c r="L76" s="47">
        <f t="shared" ca="1" si="20"/>
        <v>138560.58599993866</v>
      </c>
      <c r="M76" s="47">
        <f t="shared" ca="1" si="22"/>
        <v>137472.92099999054</v>
      </c>
      <c r="N76" s="39">
        <f t="shared" ca="1" si="21"/>
        <v>105.62502763503049</v>
      </c>
      <c r="O76" s="47">
        <f t="shared" ca="1" si="23"/>
        <v>18733.509999997044</v>
      </c>
      <c r="P76" s="47">
        <f t="shared" ca="1" si="24"/>
        <v>18720.234999996897</v>
      </c>
      <c r="Q76" s="39">
        <f t="shared" ca="1" si="25"/>
        <v>14.383380558336091</v>
      </c>
      <c r="R76" s="47">
        <f t="shared" ca="1" si="26"/>
        <v>3424.3331999980437</v>
      </c>
      <c r="S76" s="47">
        <f t="shared" ca="1" si="27"/>
        <v>3421.5601999973555</v>
      </c>
      <c r="T76" s="39">
        <f t="shared" ca="1" si="28"/>
        <v>2.7095905483866334</v>
      </c>
      <c r="U76" s="47">
        <f t="shared" ca="1" si="29"/>
        <v>6161.1699999941393</v>
      </c>
      <c r="V76" s="47">
        <f t="shared" ca="1" si="30"/>
        <v>6156.7449999938481</v>
      </c>
      <c r="W76" s="39">
        <f t="shared" ca="1" si="31"/>
        <v>3.9887498606641154</v>
      </c>
      <c r="X76" s="7">
        <f t="shared" ca="1" si="32"/>
        <v>109174.38080000243</v>
      </c>
      <c r="Y76" s="39">
        <f t="shared" ca="1" si="33"/>
        <v>4.8218684853351697</v>
      </c>
      <c r="Z76" s="39">
        <f t="shared" ca="1" si="34"/>
        <v>25.903589452722009</v>
      </c>
      <c r="AA76" s="39">
        <f t="shared" ca="1" si="35"/>
        <v>79.721438182308475</v>
      </c>
      <c r="AD76" s="44">
        <v>3394</v>
      </c>
      <c r="AE76" s="44">
        <v>24874.000000054901</v>
      </c>
    </row>
    <row r="77" spans="8:31" x14ac:dyDescent="0.3">
      <c r="H77" s="45">
        <v>1</v>
      </c>
      <c r="I77" s="44" t="s">
        <v>176</v>
      </c>
      <c r="J77" s="25">
        <v>1976</v>
      </c>
      <c r="K77" s="44">
        <v>3667.44</v>
      </c>
      <c r="L77" s="47">
        <f t="shared" ca="1" si="20"/>
        <v>136385.25600004243</v>
      </c>
      <c r="M77" s="47">
        <f t="shared" ca="1" si="22"/>
        <v>135116.92799999029</v>
      </c>
      <c r="N77" s="39">
        <f t="shared" ca="1" si="21"/>
        <v>103.3644499200296</v>
      </c>
      <c r="O77" s="47">
        <f t="shared" ca="1" si="23"/>
        <v>18706.95999999675</v>
      </c>
      <c r="P77" s="47">
        <f t="shared" ca="1" si="24"/>
        <v>18691.479999996576</v>
      </c>
      <c r="Q77" s="39">
        <f t="shared" ca="1" si="25"/>
        <v>14.298982200002504</v>
      </c>
      <c r="R77" s="47">
        <f t="shared" ca="1" si="26"/>
        <v>3418.7871999966674</v>
      </c>
      <c r="S77" s="47">
        <f t="shared" ca="1" si="27"/>
        <v>3415.5535999958647</v>
      </c>
      <c r="T77" s="39">
        <f t="shared" ca="1" si="28"/>
        <v>2.4427470088236145</v>
      </c>
      <c r="U77" s="47">
        <f t="shared" ca="1" si="29"/>
        <v>6152.3199999935568</v>
      </c>
      <c r="V77" s="47">
        <f t="shared" ca="1" si="30"/>
        <v>6147.1599999932168</v>
      </c>
      <c r="W77" s="39">
        <f t="shared" ca="1" si="31"/>
        <v>3.6140178166612498</v>
      </c>
      <c r="X77" s="7">
        <f t="shared" ca="1" si="32"/>
        <v>106862.73440000463</v>
      </c>
      <c r="Y77" s="39">
        <f t="shared" ca="1" si="33"/>
        <v>5.2540844413354346</v>
      </c>
      <c r="Z77" s="39">
        <f t="shared" ca="1" si="34"/>
        <v>25.609831466822804</v>
      </c>
      <c r="AA77" s="39">
        <f t="shared" ca="1" si="35"/>
        <v>77.754618453206803</v>
      </c>
      <c r="AD77" s="44">
        <v>3394.5</v>
      </c>
      <c r="AE77" s="44">
        <v>24973.000000100001</v>
      </c>
    </row>
    <row r="78" spans="8:31" x14ac:dyDescent="0.3">
      <c r="H78" s="45">
        <v>1</v>
      </c>
      <c r="I78" s="44" t="s">
        <v>177</v>
      </c>
      <c r="J78" s="25">
        <v>1976</v>
      </c>
      <c r="K78" s="44">
        <v>3664</v>
      </c>
      <c r="L78" s="47">
        <f t="shared" ca="1" si="20"/>
        <v>133848.59999993816</v>
      </c>
      <c r="M78" s="47">
        <f t="shared" ca="1" si="22"/>
        <v>132830.98800002015</v>
      </c>
      <c r="N78" s="39">
        <f t="shared" ca="1" si="21"/>
        <v>94.974156420048416</v>
      </c>
      <c r="O78" s="47">
        <f t="shared" ca="1" si="23"/>
        <v>18675.999999996402</v>
      </c>
      <c r="P78" s="47">
        <f t="shared" ca="1" si="24"/>
        <v>18663.579999996266</v>
      </c>
      <c r="Q78" s="39">
        <f t="shared" ca="1" si="25"/>
        <v>13.344459700002108</v>
      </c>
      <c r="R78" s="47">
        <f t="shared" ca="1" si="26"/>
        <v>3412.3199999950621</v>
      </c>
      <c r="S78" s="47">
        <f t="shared" ca="1" si="27"/>
        <v>3409.7255999944177</v>
      </c>
      <c r="T78" s="39">
        <f t="shared" ca="1" si="28"/>
        <v>1.9365536545163902</v>
      </c>
      <c r="U78" s="47">
        <f t="shared" ca="1" si="29"/>
        <v>6141.9999999928768</v>
      </c>
      <c r="V78" s="47">
        <f t="shared" ca="1" si="30"/>
        <v>6137.8599999926037</v>
      </c>
      <c r="W78" s="39">
        <f t="shared" ca="1" si="31"/>
        <v>3.1377763296615266</v>
      </c>
      <c r="X78" s="7">
        <f t="shared" ca="1" si="32"/>
        <v>104619.82240003686</v>
      </c>
      <c r="Y78" s="39">
        <f t="shared" ca="1" si="33"/>
        <v>6.364372529337853</v>
      </c>
      <c r="Z78" s="39">
        <f t="shared" ca="1" si="34"/>
        <v>24.783162213517876</v>
      </c>
      <c r="AA78" s="39">
        <f t="shared" ca="1" si="35"/>
        <v>70.190994206530547</v>
      </c>
      <c r="AD78" s="44">
        <v>3395</v>
      </c>
      <c r="AE78" s="44">
        <v>25071.999999897998</v>
      </c>
    </row>
    <row r="79" spans="8:31" x14ac:dyDescent="0.3">
      <c r="H79" s="45">
        <v>1</v>
      </c>
      <c r="I79" s="44" t="s">
        <v>178</v>
      </c>
      <c r="J79" s="25">
        <v>1976</v>
      </c>
      <c r="K79" s="44">
        <v>3661.24</v>
      </c>
      <c r="L79" s="47">
        <f t="shared" ca="1" si="20"/>
        <v>131813.37600010214</v>
      </c>
      <c r="M79" s="47">
        <f t="shared" ca="1" si="22"/>
        <v>130678.61370002851</v>
      </c>
      <c r="N79" s="39">
        <f t="shared" ca="1" si="21"/>
        <v>69.477462950540044</v>
      </c>
      <c r="O79" s="47">
        <f t="shared" ca="1" si="23"/>
        <v>18651.159999996129</v>
      </c>
      <c r="P79" s="47">
        <f t="shared" ca="1" si="24"/>
        <v>18636.084999995961</v>
      </c>
      <c r="Q79" s="39">
        <f t="shared" ca="1" si="25"/>
        <v>9.9081851916680659</v>
      </c>
      <c r="R79" s="47">
        <f t="shared" ca="1" si="26"/>
        <v>3407.1311999937734</v>
      </c>
      <c r="S79" s="47">
        <f t="shared" ca="1" si="27"/>
        <v>3403.9821999929923</v>
      </c>
      <c r="T79" s="39">
        <f t="shared" ca="1" si="28"/>
        <v>1.48983790938172</v>
      </c>
      <c r="U79" s="47">
        <f t="shared" ca="1" si="29"/>
        <v>6133.7199999923305</v>
      </c>
      <c r="V79" s="47">
        <f t="shared" ca="1" si="30"/>
        <v>6128.6949999919998</v>
      </c>
      <c r="W79" s="39">
        <f t="shared" ca="1" si="31"/>
        <v>2.4144504677052905</v>
      </c>
      <c r="X79" s="7">
        <f t="shared" ca="1" si="32"/>
        <v>102509.85150004755</v>
      </c>
      <c r="Y79" s="39">
        <f t="shared" ca="1" si="33"/>
        <v>7.8590886150064572</v>
      </c>
      <c r="Z79" s="39">
        <f t="shared" ca="1" si="34"/>
        <v>21.671562183761534</v>
      </c>
      <c r="AA79" s="39">
        <f t="shared" ca="1" si="35"/>
        <v>47.805900766778507</v>
      </c>
      <c r="AD79" s="44">
        <v>3395.5</v>
      </c>
      <c r="AE79" s="44">
        <v>25170.999999943</v>
      </c>
    </row>
    <row r="80" spans="8:31" x14ac:dyDescent="0.3">
      <c r="H80" s="45">
        <v>1</v>
      </c>
      <c r="I80" s="44" t="s">
        <v>179</v>
      </c>
      <c r="J80" s="25">
        <v>1976</v>
      </c>
      <c r="K80" s="44">
        <v>3657.89</v>
      </c>
      <c r="L80" s="47">
        <f t="shared" ca="1" si="20"/>
        <v>129543.85139995487</v>
      </c>
      <c r="M80" s="47">
        <f t="shared" ca="1" si="22"/>
        <v>128715.34789998853</v>
      </c>
      <c r="N80" s="39">
        <f t="shared" ca="1" si="21"/>
        <v>63.28504605085039</v>
      </c>
      <c r="O80" s="47">
        <f t="shared" ca="1" si="23"/>
        <v>18621.009999995793</v>
      </c>
      <c r="P80" s="47">
        <f t="shared" ca="1" si="24"/>
        <v>18609.399999995665</v>
      </c>
      <c r="Q80" s="39">
        <f t="shared" ca="1" si="25"/>
        <v>9.1496216666678176</v>
      </c>
      <c r="R80" s="47">
        <f t="shared" ca="1" si="26"/>
        <v>3400.8331999922111</v>
      </c>
      <c r="S80" s="47">
        <f t="shared" ca="1" si="27"/>
        <v>3398.4079999916094</v>
      </c>
      <c r="T80" s="39">
        <f t="shared" ca="1" si="28"/>
        <v>1.0075996519310666</v>
      </c>
      <c r="U80" s="47">
        <f t="shared" ca="1" si="29"/>
        <v>6123.6699999916691</v>
      </c>
      <c r="V80" s="47">
        <f t="shared" ca="1" si="30"/>
        <v>6119.7999999914146</v>
      </c>
      <c r="W80" s="39">
        <f t="shared" ca="1" si="31"/>
        <v>1.6323036549980314</v>
      </c>
      <c r="X80" s="7">
        <f t="shared" ca="1" si="32"/>
        <v>100587.73990000984</v>
      </c>
      <c r="Y80" s="39">
        <f t="shared" ca="1" si="33"/>
        <v>6.4543799769196051</v>
      </c>
      <c r="Z80" s="39">
        <f t="shared" ca="1" si="34"/>
        <v>18.243904950516519</v>
      </c>
      <c r="AA80" s="39">
        <f t="shared" ca="1" si="35"/>
        <v>45.041141100333874</v>
      </c>
      <c r="AD80" s="44">
        <v>3396</v>
      </c>
      <c r="AE80" s="44">
        <v>25269.9999999881</v>
      </c>
    </row>
    <row r="81" spans="8:31" x14ac:dyDescent="0.3">
      <c r="H81" s="45">
        <v>1</v>
      </c>
      <c r="I81" s="44" t="s">
        <v>180</v>
      </c>
      <c r="J81" s="25">
        <v>1976</v>
      </c>
      <c r="K81" s="44">
        <v>3655.31</v>
      </c>
      <c r="L81" s="47">
        <f t="shared" ca="1" si="20"/>
        <v>127886.84440002218</v>
      </c>
      <c r="M81" s="47">
        <f t="shared" ca="1" si="22"/>
        <v>126753.27360000624</v>
      </c>
      <c r="N81" s="39">
        <f t="shared" ca="1" si="21"/>
        <v>48.483127152019755</v>
      </c>
      <c r="O81" s="47">
        <f t="shared" ca="1" si="23"/>
        <v>18597.789999995537</v>
      </c>
      <c r="P81" s="47">
        <f t="shared" ca="1" si="24"/>
        <v>18581.90499999536</v>
      </c>
      <c r="Q81" s="39">
        <f t="shared" ca="1" si="25"/>
        <v>7.1075786625007717</v>
      </c>
      <c r="R81" s="47">
        <f t="shared" ca="1" si="26"/>
        <v>3395.9827999910076</v>
      </c>
      <c r="S81" s="47">
        <f t="shared" ca="1" si="27"/>
        <v>3392.6645999901839</v>
      </c>
      <c r="T81" s="39">
        <f t="shared" ca="1" si="28"/>
        <v>0.769908686557922</v>
      </c>
      <c r="U81" s="47">
        <f t="shared" ca="1" si="29"/>
        <v>6115.92999999116</v>
      </c>
      <c r="V81" s="47">
        <f t="shared" ca="1" si="30"/>
        <v>6110.6349999908116</v>
      </c>
      <c r="W81" s="39">
        <f t="shared" ca="1" si="31"/>
        <v>1.1700338366236551</v>
      </c>
      <c r="X81" s="7">
        <f t="shared" ca="1" si="32"/>
        <v>98668.069000029893</v>
      </c>
      <c r="Y81" s="39">
        <f t="shared" ca="1" si="33"/>
        <v>4.0289461508359912</v>
      </c>
      <c r="Z81" s="39">
        <f t="shared" ca="1" si="34"/>
        <v>13.076467336518341</v>
      </c>
      <c r="AA81" s="39">
        <f t="shared" ca="1" si="35"/>
        <v>35.406659815501413</v>
      </c>
      <c r="AD81" s="44">
        <v>3396.5</v>
      </c>
      <c r="AE81" s="44">
        <v>25369.0000000332</v>
      </c>
    </row>
    <row r="82" spans="8:31" x14ac:dyDescent="0.3">
      <c r="H82" s="45">
        <v>1</v>
      </c>
      <c r="I82" s="44" t="s">
        <v>170</v>
      </c>
      <c r="J82" s="25">
        <v>1977</v>
      </c>
      <c r="K82" s="44">
        <v>3651.78</v>
      </c>
      <c r="L82" s="47">
        <f t="shared" ca="1" si="20"/>
        <v>125619.70279999031</v>
      </c>
      <c r="M82" s="47">
        <f t="shared" ca="1" si="22"/>
        <v>125539.42030004715</v>
      </c>
      <c r="N82" s="39">
        <f t="shared" ca="1" si="21"/>
        <v>21.760166185349249</v>
      </c>
      <c r="O82" s="47">
        <f t="shared" ca="1" si="23"/>
        <v>18566.019999995184</v>
      </c>
      <c r="P82" s="47">
        <f t="shared" ca="1" si="24"/>
        <v>18564.894999995173</v>
      </c>
      <c r="Q82" s="39">
        <f t="shared" ca="1" si="25"/>
        <v>3.2179151333336415</v>
      </c>
      <c r="R82" s="47">
        <f t="shared" ca="1" si="26"/>
        <v>3389.3463999893602</v>
      </c>
      <c r="S82" s="47">
        <f t="shared" ca="1" si="27"/>
        <v>3389.1113999893018</v>
      </c>
      <c r="T82" s="39">
        <f t="shared" ca="1" si="28"/>
        <v>0.79522674741214294</v>
      </c>
      <c r="U82" s="47">
        <f t="shared" ca="1" si="29"/>
        <v>6105.3399999904632</v>
      </c>
      <c r="V82" s="47">
        <f t="shared" ca="1" si="30"/>
        <v>6104.9649999904386</v>
      </c>
      <c r="W82" s="39">
        <f t="shared" ca="1" si="31"/>
        <v>1.1727129017897755</v>
      </c>
      <c r="X82" s="7">
        <f t="shared" ca="1" si="32"/>
        <v>97480.448900072239</v>
      </c>
      <c r="Y82" s="39">
        <f t="shared" ca="1" si="33"/>
        <v>5.3614246895058928</v>
      </c>
      <c r="Z82" s="39">
        <f t="shared" ca="1" si="34"/>
        <v>10.547279472041453</v>
      </c>
      <c r="AA82" s="39">
        <f t="shared" ca="1" si="35"/>
        <v>11.212886713307796</v>
      </c>
      <c r="AD82" s="44">
        <v>3397</v>
      </c>
      <c r="AE82" s="44">
        <v>25468.000000078198</v>
      </c>
    </row>
    <row r="83" spans="8:31" x14ac:dyDescent="0.3">
      <c r="H83" s="45">
        <v>1</v>
      </c>
      <c r="I83" s="44" t="s">
        <v>171</v>
      </c>
      <c r="J83" s="25">
        <v>1977</v>
      </c>
      <c r="K83" s="44">
        <v>3651.53</v>
      </c>
      <c r="L83" s="47">
        <f t="shared" ca="1" si="20"/>
        <v>125459.13780010398</v>
      </c>
      <c r="M83" s="47">
        <f t="shared" ca="1" si="22"/>
        <v>125353.16790006356</v>
      </c>
      <c r="N83" s="39">
        <f t="shared" ca="1" si="21"/>
        <v>22.145726329019169</v>
      </c>
      <c r="O83" s="47">
        <f t="shared" ca="1" si="23"/>
        <v>18563.769999995162</v>
      </c>
      <c r="P83" s="47">
        <f t="shared" ca="1" si="24"/>
        <v>18562.284999995143</v>
      </c>
      <c r="Q83" s="39">
        <f t="shared" ca="1" si="25"/>
        <v>3.2793370166669842</v>
      </c>
      <c r="R83" s="47">
        <f t="shared" ca="1" si="26"/>
        <v>3388.8763999892435</v>
      </c>
      <c r="S83" s="47">
        <f t="shared" ca="1" si="27"/>
        <v>3388.5661999891663</v>
      </c>
      <c r="T83" s="39">
        <f t="shared" ca="1" si="28"/>
        <v>0.89661461651685237</v>
      </c>
      <c r="U83" s="47">
        <f t="shared" ca="1" si="29"/>
        <v>6104.5899999904141</v>
      </c>
      <c r="V83" s="47">
        <f t="shared" ca="1" si="30"/>
        <v>6104.0949999903805</v>
      </c>
      <c r="W83" s="39">
        <f t="shared" ca="1" si="31"/>
        <v>1.3203157484980601</v>
      </c>
      <c r="X83" s="7">
        <f t="shared" ca="1" si="32"/>
        <v>97298.221700088878</v>
      </c>
      <c r="Y83" s="39">
        <f t="shared" ca="1" si="33"/>
        <v>4.459501827922332</v>
      </c>
      <c r="Z83" s="39">
        <f t="shared" ca="1" si="34"/>
        <v>9.9557692096042274</v>
      </c>
      <c r="AA83" s="39">
        <f t="shared" ca="1" si="35"/>
        <v>12.189957119414942</v>
      </c>
      <c r="AD83" s="44">
        <v>3397.5</v>
      </c>
      <c r="AE83" s="44">
        <v>25567.000000123298</v>
      </c>
    </row>
    <row r="84" spans="8:31" x14ac:dyDescent="0.3">
      <c r="H84" s="45">
        <v>1</v>
      </c>
      <c r="I84" s="44" t="s">
        <v>172</v>
      </c>
      <c r="J84" s="25">
        <v>1977</v>
      </c>
      <c r="K84" s="44">
        <v>3651.2</v>
      </c>
      <c r="L84" s="47">
        <f t="shared" ca="1" si="20"/>
        <v>125247.19800002314</v>
      </c>
      <c r="M84" s="47">
        <f t="shared" ca="1" si="22"/>
        <v>125706.40590003738</v>
      </c>
      <c r="N84" s="39">
        <f t="shared" ca="1" si="21"/>
        <v>34.150240269522385</v>
      </c>
      <c r="O84" s="47">
        <f t="shared" ca="1" si="23"/>
        <v>18560.799999995124</v>
      </c>
      <c r="P84" s="47">
        <f t="shared" ca="1" si="24"/>
        <v>18567.234999995195</v>
      </c>
      <c r="Q84" s="39">
        <f t="shared" ca="1" si="25"/>
        <v>5.0440988416671679</v>
      </c>
      <c r="R84" s="47">
        <f t="shared" ca="1" si="26"/>
        <v>3388.2559999890891</v>
      </c>
      <c r="S84" s="47">
        <f t="shared" ca="1" si="27"/>
        <v>3389.6001999894229</v>
      </c>
      <c r="T84" s="39">
        <f t="shared" ca="1" si="28"/>
        <v>1.2951097430797001</v>
      </c>
      <c r="U84" s="47">
        <f t="shared" ca="1" si="29"/>
        <v>6103.599999990347</v>
      </c>
      <c r="V84" s="47">
        <f t="shared" ca="1" si="30"/>
        <v>6105.7449999904884</v>
      </c>
      <c r="W84" s="39">
        <f t="shared" ca="1" si="31"/>
        <v>1.908045312498325</v>
      </c>
      <c r="X84" s="7">
        <f t="shared" ca="1" si="32"/>
        <v>97643.825700062269</v>
      </c>
      <c r="Y84" s="39">
        <f t="shared" ca="1" si="33"/>
        <v>5.126300849255105</v>
      </c>
      <c r="Z84" s="39">
        <f t="shared" ca="1" si="34"/>
        <v>13.373554746500297</v>
      </c>
      <c r="AA84" s="39">
        <f t="shared" ca="1" si="35"/>
        <v>20.776685523022088</v>
      </c>
      <c r="AD84" s="44">
        <v>3398</v>
      </c>
      <c r="AE84" s="44">
        <v>25665.9999999213</v>
      </c>
    </row>
    <row r="85" spans="8:31" x14ac:dyDescent="0.3">
      <c r="H85" s="45">
        <v>1</v>
      </c>
      <c r="I85" s="44" t="s">
        <v>173</v>
      </c>
      <c r="J85" s="25">
        <v>1977</v>
      </c>
      <c r="K85" s="44">
        <v>3652.63</v>
      </c>
      <c r="L85" s="47">
        <f t="shared" ca="1" si="20"/>
        <v>126165.61380005162</v>
      </c>
      <c r="M85" s="47">
        <f t="shared" ca="1" si="22"/>
        <v>126692.25929999934</v>
      </c>
      <c r="N85" s="39">
        <f t="shared" ca="1" si="21"/>
        <v>47.509597237516729</v>
      </c>
      <c r="O85" s="47">
        <f t="shared" ca="1" si="23"/>
        <v>18573.669999995265</v>
      </c>
      <c r="P85" s="47">
        <f t="shared" ca="1" si="24"/>
        <v>18581.04999999535</v>
      </c>
      <c r="Q85" s="39">
        <f t="shared" ca="1" si="25"/>
        <v>6.9678937500007461</v>
      </c>
      <c r="R85" s="47">
        <f t="shared" ca="1" si="26"/>
        <v>3390.9443999897567</v>
      </c>
      <c r="S85" s="47">
        <f t="shared" ca="1" si="27"/>
        <v>3392.4859999901391</v>
      </c>
      <c r="T85" s="39">
        <f t="shared" ca="1" si="28"/>
        <v>1.6262729762460266</v>
      </c>
      <c r="U85" s="47">
        <f t="shared" ca="1" si="29"/>
        <v>6107.8899999906298</v>
      </c>
      <c r="V85" s="47">
        <f t="shared" ca="1" si="30"/>
        <v>6110.3499999907917</v>
      </c>
      <c r="W85" s="39">
        <f t="shared" ca="1" si="31"/>
        <v>2.3973958224958105</v>
      </c>
      <c r="X85" s="7">
        <f t="shared" ca="1" si="32"/>
        <v>98608.373300023057</v>
      </c>
      <c r="Y85" s="39">
        <f t="shared" ca="1" si="33"/>
        <v>3.3691194210853275</v>
      </c>
      <c r="Z85" s="39">
        <f t="shared" ca="1" si="34"/>
        <v>14.36068196982791</v>
      </c>
      <c r="AA85" s="39">
        <f t="shared" ca="1" si="35"/>
        <v>33.148915267688821</v>
      </c>
      <c r="AD85" s="44">
        <v>3398.5</v>
      </c>
      <c r="AE85" s="44">
        <v>25764.9999999664</v>
      </c>
    </row>
    <row r="86" spans="8:31" x14ac:dyDescent="0.3">
      <c r="H86" s="45">
        <v>1</v>
      </c>
      <c r="I86" s="44" t="s">
        <v>164</v>
      </c>
      <c r="J86" s="25">
        <v>1977</v>
      </c>
      <c r="K86" s="44">
        <v>3654.27</v>
      </c>
      <c r="L86" s="47">
        <f t="shared" ca="1" si="20"/>
        <v>127218.90479994705</v>
      </c>
      <c r="M86" s="47">
        <f t="shared" ca="1" si="22"/>
        <v>127019.80689996481</v>
      </c>
      <c r="N86" s="39">
        <f t="shared" ca="1" si="21"/>
        <v>55.888715036004456</v>
      </c>
      <c r="O86" s="47">
        <f t="shared" ca="1" si="23"/>
        <v>18588.429999995435</v>
      </c>
      <c r="P86" s="47">
        <f t="shared" ca="1" si="24"/>
        <v>18585.639999995401</v>
      </c>
      <c r="Q86" s="39">
        <f t="shared" ca="1" si="25"/>
        <v>8.1776816000008932</v>
      </c>
      <c r="R86" s="47">
        <f t="shared" ca="1" si="26"/>
        <v>3394.0275999905216</v>
      </c>
      <c r="S86" s="47">
        <f t="shared" ca="1" si="27"/>
        <v>3393.4447999903773</v>
      </c>
      <c r="T86" s="39">
        <f t="shared" ca="1" si="28"/>
        <v>2.1131829130815785</v>
      </c>
      <c r="U86" s="47">
        <f t="shared" ca="1" si="29"/>
        <v>6112.8099999909537</v>
      </c>
      <c r="V86" s="47">
        <f t="shared" ca="1" si="30"/>
        <v>6111.8799999908924</v>
      </c>
      <c r="W86" s="39">
        <f t="shared" ca="1" si="31"/>
        <v>3.1136972659969624</v>
      </c>
      <c r="X86" s="7">
        <f t="shared" ca="1" si="32"/>
        <v>98928.842099988135</v>
      </c>
      <c r="Y86" s="39">
        <f t="shared" ca="1" si="33"/>
        <v>3.0503059647507293</v>
      </c>
      <c r="Z86" s="39">
        <f t="shared" ca="1" si="34"/>
        <v>16.454867743830164</v>
      </c>
      <c r="AA86" s="39">
        <f t="shared" ca="1" si="35"/>
        <v>39.433847292174292</v>
      </c>
      <c r="AD86" s="44">
        <v>3399</v>
      </c>
      <c r="AE86" s="44">
        <v>25864.000000011401</v>
      </c>
    </row>
    <row r="87" spans="8:31" x14ac:dyDescent="0.3">
      <c r="H87" s="45">
        <v>1</v>
      </c>
      <c r="I87" s="44" t="s">
        <v>174</v>
      </c>
      <c r="J87" s="25">
        <v>1977</v>
      </c>
      <c r="K87" s="44">
        <v>3653.65</v>
      </c>
      <c r="L87" s="47">
        <f t="shared" ca="1" si="20"/>
        <v>126820.70899998257</v>
      </c>
      <c r="M87" s="47">
        <f t="shared" ca="1" si="22"/>
        <v>125443.08270001016</v>
      </c>
      <c r="N87" s="39">
        <f t="shared" ca="1" si="21"/>
        <v>79.029142101034623</v>
      </c>
      <c r="O87" s="47">
        <f t="shared" ca="1" si="23"/>
        <v>18582.849999995367</v>
      </c>
      <c r="P87" s="47">
        <f t="shared" ca="1" si="24"/>
        <v>18561.624999995183</v>
      </c>
      <c r="Q87" s="39">
        <f t="shared" ca="1" si="25"/>
        <v>11.693823750001142</v>
      </c>
      <c r="R87" s="47">
        <f t="shared" ca="1" si="26"/>
        <v>3392.861999990233</v>
      </c>
      <c r="S87" s="47">
        <f t="shared" ca="1" si="27"/>
        <v>3388.8357999895134</v>
      </c>
      <c r="T87" s="39">
        <f t="shared" ca="1" si="28"/>
        <v>2.4580355669152216</v>
      </c>
      <c r="U87" s="47">
        <f t="shared" ca="1" si="29"/>
        <v>6110.9499999908312</v>
      </c>
      <c r="V87" s="47">
        <f t="shared" ca="1" si="30"/>
        <v>6105.1549999905028</v>
      </c>
      <c r="W87" s="39">
        <f t="shared" ca="1" si="31"/>
        <v>3.6223919666608611</v>
      </c>
      <c r="X87" s="7">
        <f t="shared" ca="1" si="32"/>
        <v>97387.466900034968</v>
      </c>
      <c r="Y87" s="39">
        <f t="shared" ca="1" si="33"/>
        <v>1.7042806707512255</v>
      </c>
      <c r="Z87" s="39">
        <f t="shared" ca="1" si="34"/>
        <v>19.478531954328449</v>
      </c>
      <c r="AA87" s="39">
        <f t="shared" ca="1" si="35"/>
        <v>59.550610146706177</v>
      </c>
      <c r="AD87" s="44">
        <v>3399.5</v>
      </c>
      <c r="AE87" s="44">
        <v>25963.000000056501</v>
      </c>
    </row>
    <row r="88" spans="8:31" x14ac:dyDescent="0.3">
      <c r="H88" s="45">
        <v>1</v>
      </c>
      <c r="I88" s="44" t="s">
        <v>175</v>
      </c>
      <c r="J88" s="25">
        <v>1977</v>
      </c>
      <c r="K88" s="44">
        <v>3649.36</v>
      </c>
      <c r="L88" s="47">
        <f t="shared" ca="1" si="20"/>
        <v>124065.45640003774</v>
      </c>
      <c r="M88" s="47">
        <f t="shared" ca="1" si="22"/>
        <v>121856.1158000275</v>
      </c>
      <c r="N88" s="39">
        <f t="shared" ca="1" si="21"/>
        <v>93.626115639721263</v>
      </c>
      <c r="O88" s="47">
        <f t="shared" ca="1" si="23"/>
        <v>18540.399999995003</v>
      </c>
      <c r="P88" s="47">
        <f t="shared" ca="1" si="24"/>
        <v>18488.799999995001</v>
      </c>
      <c r="Q88" s="39">
        <f t="shared" ca="1" si="25"/>
        <v>14.20556133333457</v>
      </c>
      <c r="R88" s="47">
        <f t="shared" ca="1" si="26"/>
        <v>3384.8095999887933</v>
      </c>
      <c r="S88" s="47">
        <f t="shared" ca="1" si="27"/>
        <v>3378.4111999902075</v>
      </c>
      <c r="T88" s="39">
        <f t="shared" ca="1" si="28"/>
        <v>2.6754201361309051</v>
      </c>
      <c r="U88" s="47">
        <f t="shared" ca="1" si="29"/>
        <v>6099.3599999901744</v>
      </c>
      <c r="V88" s="47">
        <f t="shared" ca="1" si="30"/>
        <v>6095.919999990514</v>
      </c>
      <c r="W88" s="39">
        <f t="shared" ca="1" si="31"/>
        <v>3.9493433706619414</v>
      </c>
      <c r="X88" s="7">
        <f t="shared" ca="1" si="32"/>
        <v>93892.984600051786</v>
      </c>
      <c r="Y88" s="39">
        <f t="shared" ca="1" si="33"/>
        <v>4.1469401531704406</v>
      </c>
      <c r="Z88" s="39">
        <f t="shared" ca="1" si="34"/>
        <v>24.977264993297858</v>
      </c>
      <c r="AA88" s="39">
        <f t="shared" ca="1" si="35"/>
        <v>68.648850646423398</v>
      </c>
      <c r="AD88" s="44">
        <v>3400</v>
      </c>
      <c r="AE88" s="44">
        <v>26062.000000101601</v>
      </c>
    </row>
    <row r="89" spans="8:31" x14ac:dyDescent="0.3">
      <c r="H89" s="45">
        <v>1</v>
      </c>
      <c r="I89" s="44" t="s">
        <v>176</v>
      </c>
      <c r="J89" s="25">
        <v>1977</v>
      </c>
      <c r="K89" s="44">
        <v>3642.48</v>
      </c>
      <c r="L89" s="47">
        <f t="shared" ca="1" si="20"/>
        <v>119646.77520001726</v>
      </c>
      <c r="M89" s="47">
        <f t="shared" ca="1" si="22"/>
        <v>117850.07359998673</v>
      </c>
      <c r="N89" s="39">
        <f t="shared" ca="1" si="21"/>
        <v>90.155306304022147</v>
      </c>
      <c r="O89" s="47">
        <f t="shared" ca="1" si="23"/>
        <v>18437.199999994999</v>
      </c>
      <c r="P89" s="47">
        <f t="shared" ca="1" si="24"/>
        <v>18393.849999995</v>
      </c>
      <c r="Q89" s="39">
        <f t="shared" ca="1" si="25"/>
        <v>14.071295250001214</v>
      </c>
      <c r="R89" s="47">
        <f t="shared" ca="1" si="26"/>
        <v>3372.0127999916217</v>
      </c>
      <c r="S89" s="47">
        <f t="shared" ca="1" si="27"/>
        <v>3366.6373999928101</v>
      </c>
      <c r="T89" s="39">
        <f t="shared" ca="1" si="28"/>
        <v>2.407762957851431</v>
      </c>
      <c r="U89" s="47">
        <f t="shared" ca="1" si="29"/>
        <v>6092.4799999908537</v>
      </c>
      <c r="V89" s="47">
        <f t="shared" ca="1" si="30"/>
        <v>6089.5899999911389</v>
      </c>
      <c r="W89" s="39">
        <f t="shared" ca="1" si="31"/>
        <v>3.5801714541600416</v>
      </c>
      <c r="X89" s="7">
        <f t="shared" ca="1" si="32"/>
        <v>89999.996200007794</v>
      </c>
      <c r="Y89" s="39">
        <f t="shared" ca="1" si="33"/>
        <v>4.4249998131686281</v>
      </c>
      <c r="Z89" s="39">
        <f t="shared" ca="1" si="34"/>
        <v>24.484229475181316</v>
      </c>
      <c r="AA89" s="39">
        <f t="shared" ca="1" si="35"/>
        <v>65.671076828840825</v>
      </c>
      <c r="AD89" s="44">
        <v>3400.5</v>
      </c>
      <c r="AE89" s="44">
        <v>26161.570000106902</v>
      </c>
    </row>
    <row r="90" spans="8:31" x14ac:dyDescent="0.3">
      <c r="H90" s="45">
        <v>1</v>
      </c>
      <c r="I90" s="44" t="s">
        <v>177</v>
      </c>
      <c r="J90" s="25">
        <v>1977</v>
      </c>
      <c r="K90" s="44">
        <v>3636.7</v>
      </c>
      <c r="L90" s="47">
        <f t="shared" ca="1" si="20"/>
        <v>116053.3719999562</v>
      </c>
      <c r="M90" s="47">
        <f t="shared" ca="1" si="22"/>
        <v>115735.09049995802</v>
      </c>
      <c r="N90" s="39">
        <f t="shared" ca="1" si="21"/>
        <v>82.750589707499614</v>
      </c>
      <c r="O90" s="47">
        <f t="shared" ca="1" si="23"/>
        <v>18350.499999995001</v>
      </c>
      <c r="P90" s="47">
        <f t="shared" ca="1" si="24"/>
        <v>18342.624999995001</v>
      </c>
      <c r="Q90" s="39">
        <f t="shared" ca="1" si="25"/>
        <v>13.114976875001121</v>
      </c>
      <c r="R90" s="47">
        <f t="shared" ca="1" si="26"/>
        <v>3361.2619999939984</v>
      </c>
      <c r="S90" s="47">
        <f t="shared" ca="1" si="27"/>
        <v>3360.2854999942147</v>
      </c>
      <c r="T90" s="39">
        <f t="shared" ca="1" si="28"/>
        <v>1.9084741497212812</v>
      </c>
      <c r="U90" s="47">
        <f t="shared" ca="1" si="29"/>
        <v>6086.6999999914242</v>
      </c>
      <c r="V90" s="47">
        <f t="shared" ca="1" si="30"/>
        <v>6086.1749999914764</v>
      </c>
      <c r="W90" s="39">
        <f t="shared" ca="1" si="31"/>
        <v>3.1113540962442952</v>
      </c>
      <c r="X90" s="7">
        <f t="shared" ca="1" si="32"/>
        <v>87946.004999977333</v>
      </c>
      <c r="Y90" s="39">
        <f t="shared" ca="1" si="33"/>
        <v>5.3500486375005352</v>
      </c>
      <c r="Z90" s="39">
        <f t="shared" ca="1" si="34"/>
        <v>23.484853758467231</v>
      </c>
      <c r="AA90" s="39">
        <f t="shared" ca="1" si="35"/>
        <v>59.265735949032383</v>
      </c>
      <c r="AD90" s="44">
        <v>3401</v>
      </c>
      <c r="AE90" s="44">
        <v>26261.1499999728</v>
      </c>
    </row>
    <row r="91" spans="8:31" x14ac:dyDescent="0.3">
      <c r="H91" s="45">
        <v>1</v>
      </c>
      <c r="I91" s="44" t="s">
        <v>178</v>
      </c>
      <c r="J91" s="25">
        <v>1977</v>
      </c>
      <c r="K91" s="44">
        <v>3635.65</v>
      </c>
      <c r="L91" s="47">
        <f t="shared" ca="1" si="20"/>
        <v>115416.80899995985</v>
      </c>
      <c r="M91" s="47">
        <f t="shared" ca="1" si="22"/>
        <v>115104.59009996441</v>
      </c>
      <c r="N91" s="39">
        <f t="shared" ca="1" si="21"/>
        <v>61.197273736502993</v>
      </c>
      <c r="O91" s="47">
        <f t="shared" ca="1" si="23"/>
        <v>18334.749999995001</v>
      </c>
      <c r="P91" s="47">
        <f t="shared" ca="1" si="24"/>
        <v>18327.024999994999</v>
      </c>
      <c r="Q91" s="39">
        <f t="shared" ca="1" si="25"/>
        <v>9.7438682916674964</v>
      </c>
      <c r="R91" s="47">
        <f t="shared" ca="1" si="26"/>
        <v>3359.3089999944309</v>
      </c>
      <c r="S91" s="47">
        <f t="shared" ca="1" si="27"/>
        <v>3358.3510999946425</v>
      </c>
      <c r="T91" s="39">
        <f t="shared" ca="1" si="28"/>
        <v>1.4698663176899451</v>
      </c>
      <c r="U91" s="47">
        <f t="shared" ca="1" si="29"/>
        <v>6085.6499999915286</v>
      </c>
      <c r="V91" s="47">
        <f t="shared" ca="1" si="30"/>
        <v>6085.1349999915792</v>
      </c>
      <c r="W91" s="39">
        <f t="shared" ca="1" si="31"/>
        <v>2.397289642705124</v>
      </c>
      <c r="X91" s="7">
        <f t="shared" ca="1" si="32"/>
        <v>87334.078999983176</v>
      </c>
      <c r="Y91" s="39">
        <f t="shared" ca="1" si="33"/>
        <v>6.6956127233344382</v>
      </c>
      <c r="Z91" s="39">
        <f t="shared" ca="1" si="34"/>
        <v>20.306636975397005</v>
      </c>
      <c r="AA91" s="39">
        <f t="shared" ca="1" si="35"/>
        <v>40.890636761105988</v>
      </c>
      <c r="AD91" s="44">
        <v>3401.5</v>
      </c>
      <c r="AE91" s="44">
        <v>26360.719999978199</v>
      </c>
    </row>
    <row r="92" spans="8:31" x14ac:dyDescent="0.3">
      <c r="H92" s="45">
        <v>1</v>
      </c>
      <c r="I92" s="44" t="s">
        <v>179</v>
      </c>
      <c r="J92" s="25">
        <v>1977</v>
      </c>
      <c r="K92" s="44">
        <v>3634.62</v>
      </c>
      <c r="L92" s="47">
        <f t="shared" ca="1" si="20"/>
        <v>114792.37119996897</v>
      </c>
      <c r="M92" s="47">
        <f t="shared" ca="1" si="22"/>
        <v>113407.09159996151</v>
      </c>
      <c r="N92" s="39">
        <f t="shared" ca="1" si="21"/>
        <v>55.758486703334405</v>
      </c>
      <c r="O92" s="47">
        <f t="shared" ca="1" si="23"/>
        <v>18319.299999994997</v>
      </c>
      <c r="P92" s="47">
        <f t="shared" ca="1" si="24"/>
        <v>18285.024999994999</v>
      </c>
      <c r="Q92" s="39">
        <f t="shared" ca="1" si="25"/>
        <v>8.9901372916674323</v>
      </c>
      <c r="R92" s="47">
        <f t="shared" ca="1" si="26"/>
        <v>3357.3931999948541</v>
      </c>
      <c r="S92" s="47">
        <f t="shared" ca="1" si="27"/>
        <v>3353.1430999957938</v>
      </c>
      <c r="T92" s="39">
        <f t="shared" ca="1" si="28"/>
        <v>0.99417898628980439</v>
      </c>
      <c r="U92" s="47">
        <f t="shared" ca="1" si="29"/>
        <v>6084.6199999916298</v>
      </c>
      <c r="V92" s="47">
        <f t="shared" ca="1" si="30"/>
        <v>6082.3349999918555</v>
      </c>
      <c r="W92" s="39">
        <f t="shared" ca="1" si="31"/>
        <v>1.622310802873147</v>
      </c>
      <c r="X92" s="7">
        <f t="shared" ca="1" si="32"/>
        <v>85686.588499978854</v>
      </c>
      <c r="Y92" s="39">
        <f t="shared" ca="1" si="33"/>
        <v>5.4982227620839419</v>
      </c>
      <c r="Z92" s="39">
        <f t="shared" ca="1" si="34"/>
        <v>17.104849842914327</v>
      </c>
      <c r="AA92" s="39">
        <f t="shared" ca="1" si="35"/>
        <v>38.653636860420079</v>
      </c>
      <c r="AD92" s="44">
        <v>3402</v>
      </c>
      <c r="AE92" s="44">
        <v>26460.3000000912</v>
      </c>
    </row>
    <row r="93" spans="8:31" x14ac:dyDescent="0.3">
      <c r="H93" s="45">
        <v>1</v>
      </c>
      <c r="I93" s="44" t="s">
        <v>180</v>
      </c>
      <c r="J93" s="25">
        <v>1977</v>
      </c>
      <c r="K93" s="44">
        <v>3630.05</v>
      </c>
      <c r="L93" s="47">
        <f t="shared" ca="1" si="20"/>
        <v>112021.81199995405</v>
      </c>
      <c r="M93" s="47">
        <f t="shared" ca="1" si="22"/>
        <v>110497.09340000164</v>
      </c>
      <c r="N93" s="39">
        <f t="shared" ca="1" si="21"/>
        <v>42.265138225515763</v>
      </c>
      <c r="O93" s="47">
        <f t="shared" ca="1" si="23"/>
        <v>18250.749999995001</v>
      </c>
      <c r="P93" s="47">
        <f t="shared" ca="1" si="24"/>
        <v>18213.024999995003</v>
      </c>
      <c r="Q93" s="39">
        <f t="shared" ca="1" si="25"/>
        <v>6.9664820625005843</v>
      </c>
      <c r="R93" s="47">
        <f t="shared" ca="1" si="26"/>
        <v>3348.8929999967336</v>
      </c>
      <c r="S93" s="47">
        <f t="shared" ca="1" si="27"/>
        <v>3344.2150999977675</v>
      </c>
      <c r="T93" s="39">
        <f t="shared" ca="1" si="28"/>
        <v>0.75891388002630755</v>
      </c>
      <c r="U93" s="47">
        <f t="shared" ca="1" si="29"/>
        <v>6080.0499999920812</v>
      </c>
      <c r="V93" s="47">
        <f t="shared" ca="1" si="30"/>
        <v>6077.5349999923301</v>
      </c>
      <c r="W93" s="39">
        <f t="shared" ca="1" si="31"/>
        <v>1.1636960141239439</v>
      </c>
      <c r="X93" s="7">
        <f t="shared" ca="1" si="32"/>
        <v>82862.31830001653</v>
      </c>
      <c r="Y93" s="39">
        <f t="shared" ca="1" si="33"/>
        <v>3.3835446639185482</v>
      </c>
      <c r="Z93" s="39">
        <f t="shared" ca="1" si="34"/>
        <v>12.272636620569383</v>
      </c>
      <c r="AA93" s="39">
        <f t="shared" ca="1" si="35"/>
        <v>29.99250160494638</v>
      </c>
      <c r="AD93" s="44">
        <v>3402.5</v>
      </c>
      <c r="AE93" s="44">
        <v>26559.870000096598</v>
      </c>
    </row>
    <row r="94" spans="8:31" x14ac:dyDescent="0.3">
      <c r="H94" s="45">
        <v>1</v>
      </c>
      <c r="I94" s="44" t="s">
        <v>170</v>
      </c>
      <c r="J94" s="25">
        <v>1978</v>
      </c>
      <c r="K94" s="44">
        <v>3625.02</v>
      </c>
      <c r="L94" s="47">
        <f t="shared" ca="1" si="20"/>
        <v>108972.37480004923</v>
      </c>
      <c r="M94" s="47">
        <f t="shared" ca="1" si="22"/>
        <v>108272.15470001916</v>
      </c>
      <c r="N94" s="39">
        <f t="shared" ca="1" si="21"/>
        <v>18.767173481343331</v>
      </c>
      <c r="O94" s="47">
        <f t="shared" ca="1" si="23"/>
        <v>18175.299999995004</v>
      </c>
      <c r="P94" s="47">
        <f t="shared" ca="1" si="24"/>
        <v>18157.974999995004</v>
      </c>
      <c r="Q94" s="39">
        <f t="shared" ca="1" si="25"/>
        <v>3.1473823333335873</v>
      </c>
      <c r="R94" s="47">
        <f t="shared" ca="1" si="26"/>
        <v>3339.5371999988015</v>
      </c>
      <c r="S94" s="47">
        <f t="shared" ca="1" si="27"/>
        <v>3337.3888999992764</v>
      </c>
      <c r="T94" s="39">
        <f t="shared" ca="1" si="28"/>
        <v>0.78309049381032192</v>
      </c>
      <c r="U94" s="47">
        <f t="shared" ca="1" si="29"/>
        <v>6075.019999992579</v>
      </c>
      <c r="V94" s="47">
        <f t="shared" ca="1" si="30"/>
        <v>6073.8649999926929</v>
      </c>
      <c r="W94" s="39">
        <f t="shared" ca="1" si="31"/>
        <v>1.1667388509568755</v>
      </c>
      <c r="X94" s="7">
        <f t="shared" ca="1" si="32"/>
        <v>80702.925800032186</v>
      </c>
      <c r="Y94" s="39">
        <f t="shared" ca="1" si="33"/>
        <v>4.4386609190033601</v>
      </c>
      <c r="Z94" s="39">
        <f t="shared" ca="1" si="34"/>
        <v>9.5358725971041451</v>
      </c>
      <c r="AA94" s="39">
        <f t="shared" ca="1" si="35"/>
        <v>9.2313008842391859</v>
      </c>
      <c r="AD94" s="44">
        <v>3403</v>
      </c>
      <c r="AE94" s="44">
        <v>26659.4499999625</v>
      </c>
    </row>
    <row r="95" spans="8:31" x14ac:dyDescent="0.3">
      <c r="H95" s="45">
        <v>1</v>
      </c>
      <c r="I95" s="44" t="s">
        <v>171</v>
      </c>
      <c r="J95" s="25">
        <v>1978</v>
      </c>
      <c r="K95" s="44">
        <v>3622.71</v>
      </c>
      <c r="L95" s="47">
        <f t="shared" ca="1" si="20"/>
        <v>107571.93459998909</v>
      </c>
      <c r="M95" s="47">
        <f t="shared" ca="1" si="22"/>
        <v>107565.87199998577</v>
      </c>
      <c r="N95" s="39">
        <f t="shared" ca="1" si="21"/>
        <v>19.003304053337633</v>
      </c>
      <c r="O95" s="47">
        <f t="shared" ca="1" si="23"/>
        <v>18140.649999995003</v>
      </c>
      <c r="P95" s="47">
        <f t="shared" ca="1" si="24"/>
        <v>18140.499999995001</v>
      </c>
      <c r="Q95" s="39">
        <f t="shared" ca="1" si="25"/>
        <v>3.2048216666669327</v>
      </c>
      <c r="R95" s="47">
        <f t="shared" ca="1" si="26"/>
        <v>3335.2405999997513</v>
      </c>
      <c r="S95" s="47">
        <f t="shared" ca="1" si="27"/>
        <v>3335.2219999997556</v>
      </c>
      <c r="T95" s="39">
        <f t="shared" ca="1" si="28"/>
        <v>0.88249974119965868</v>
      </c>
      <c r="U95" s="47">
        <f t="shared" ca="1" si="29"/>
        <v>6072.7099999928068</v>
      </c>
      <c r="V95" s="47">
        <f t="shared" ca="1" si="30"/>
        <v>6072.6999999928075</v>
      </c>
      <c r="W95" s="39">
        <f t="shared" ca="1" si="31"/>
        <v>1.3135250099985845</v>
      </c>
      <c r="X95" s="7">
        <f t="shared" ca="1" si="32"/>
        <v>80017.449999998207</v>
      </c>
      <c r="Y95" s="39">
        <f t="shared" ca="1" si="33"/>
        <v>3.6674664583345606</v>
      </c>
      <c r="Z95" s="39">
        <f t="shared" ca="1" si="34"/>
        <v>9.0683128761997374</v>
      </c>
      <c r="AA95" s="39">
        <f t="shared" ca="1" si="35"/>
        <v>9.9349911771378956</v>
      </c>
      <c r="AD95" s="44">
        <v>3403.5</v>
      </c>
      <c r="AE95" s="44">
        <v>26759.019999967801</v>
      </c>
    </row>
    <row r="96" spans="8:31" x14ac:dyDescent="0.3">
      <c r="H96" s="45">
        <v>1</v>
      </c>
      <c r="I96" s="44" t="s">
        <v>172</v>
      </c>
      <c r="J96" s="25">
        <v>1978</v>
      </c>
      <c r="K96" s="44">
        <v>3622.69</v>
      </c>
      <c r="L96" s="47">
        <f t="shared" ca="1" si="20"/>
        <v>107559.80939998245</v>
      </c>
      <c r="M96" s="47">
        <f t="shared" ca="1" si="22"/>
        <v>108820.81020000693</v>
      </c>
      <c r="N96" s="39">
        <f t="shared" ca="1" si="21"/>
        <v>29.562986771012476</v>
      </c>
      <c r="O96" s="47">
        <f t="shared" ca="1" si="23"/>
        <v>18140.349999995</v>
      </c>
      <c r="P96" s="47">
        <f t="shared" ca="1" si="24"/>
        <v>18171.549999995001</v>
      </c>
      <c r="Q96" s="39">
        <f t="shared" ca="1" si="25"/>
        <v>4.9366044166670768</v>
      </c>
      <c r="R96" s="47">
        <f t="shared" ca="1" si="26"/>
        <v>3335.2033999997598</v>
      </c>
      <c r="S96" s="47">
        <f t="shared" ca="1" si="27"/>
        <v>3339.0721999989046</v>
      </c>
      <c r="T96" s="39">
        <f t="shared" ca="1" si="28"/>
        <v>1.2758038364166502</v>
      </c>
      <c r="U96" s="47">
        <f t="shared" ca="1" si="29"/>
        <v>6072.6899999928082</v>
      </c>
      <c r="V96" s="47">
        <f t="shared" ca="1" si="30"/>
        <v>6074.7699999926026</v>
      </c>
      <c r="W96" s="39">
        <f t="shared" ca="1" si="31"/>
        <v>1.8983656249989793</v>
      </c>
      <c r="X96" s="7">
        <f t="shared" ca="1" si="32"/>
        <v>81235.418000020436</v>
      </c>
      <c r="Y96" s="39">
        <f t="shared" ca="1" si="33"/>
        <v>4.2648594450026005</v>
      </c>
      <c r="Z96" s="39">
        <f t="shared" ca="1" si="34"/>
        <v>12.375633323085307</v>
      </c>
      <c r="AA96" s="39">
        <f t="shared" ca="1" si="35"/>
        <v>17.187353447927169</v>
      </c>
      <c r="AD96" s="44">
        <v>3404</v>
      </c>
      <c r="AE96" s="44">
        <v>26858.6000000809</v>
      </c>
    </row>
    <row r="97" spans="8:31" x14ac:dyDescent="0.3">
      <c r="H97" s="45">
        <v>1</v>
      </c>
      <c r="I97" s="44" t="s">
        <v>173</v>
      </c>
      <c r="J97" s="25">
        <v>1978</v>
      </c>
      <c r="K97" s="44">
        <v>3626.85</v>
      </c>
      <c r="L97" s="47">
        <f t="shared" ca="1" si="20"/>
        <v>110081.81100003142</v>
      </c>
      <c r="M97" s="47">
        <f t="shared" ca="1" si="22"/>
        <v>112740.21609999053</v>
      </c>
      <c r="N97" s="39">
        <f t="shared" ca="1" si="21"/>
        <v>42.277581037511553</v>
      </c>
      <c r="O97" s="47">
        <f t="shared" ca="1" si="23"/>
        <v>18202.749999995001</v>
      </c>
      <c r="P97" s="47">
        <f t="shared" ca="1" si="24"/>
        <v>18268.524999994999</v>
      </c>
      <c r="Q97" s="39">
        <f t="shared" ca="1" si="25"/>
        <v>6.8506968750005726</v>
      </c>
      <c r="R97" s="47">
        <f t="shared" ca="1" si="26"/>
        <v>3342.9409999980494</v>
      </c>
      <c r="S97" s="47">
        <f t="shared" ca="1" si="27"/>
        <v>3351.097099996246</v>
      </c>
      <c r="T97" s="39">
        <f t="shared" ca="1" si="28"/>
        <v>1.6064321723114452</v>
      </c>
      <c r="U97" s="47">
        <f t="shared" ca="1" si="29"/>
        <v>6076.849999992397</v>
      </c>
      <c r="V97" s="47">
        <f t="shared" ca="1" si="30"/>
        <v>6081.2349999919643</v>
      </c>
      <c r="W97" s="39">
        <f t="shared" ca="1" si="31"/>
        <v>2.3859725522462734</v>
      </c>
      <c r="X97" s="7">
        <f t="shared" ca="1" si="32"/>
        <v>85039.359000007316</v>
      </c>
      <c r="Y97" s="39">
        <f t="shared" ca="1" si="33"/>
        <v>2.9055114325012901</v>
      </c>
      <c r="Z97" s="39">
        <f t="shared" ca="1" si="34"/>
        <v>13.748613032059582</v>
      </c>
      <c r="AA97" s="39">
        <f t="shared" ca="1" si="35"/>
        <v>28.528968005451972</v>
      </c>
      <c r="AD97" s="44">
        <v>3404.5</v>
      </c>
      <c r="AE97" s="44">
        <v>26958.1700000862</v>
      </c>
    </row>
    <row r="98" spans="8:31" x14ac:dyDescent="0.3">
      <c r="H98" s="45">
        <v>1</v>
      </c>
      <c r="I98" s="44" t="s">
        <v>164</v>
      </c>
      <c r="J98" s="25">
        <v>1978</v>
      </c>
      <c r="K98" s="44">
        <v>3635.62</v>
      </c>
      <c r="L98" s="47">
        <f t="shared" ca="1" si="20"/>
        <v>115398.62119994964</v>
      </c>
      <c r="M98" s="47">
        <f t="shared" ca="1" si="22"/>
        <v>119825.16509998403</v>
      </c>
      <c r="N98" s="39">
        <f t="shared" ca="1" si="21"/>
        <v>52.723072644011786</v>
      </c>
      <c r="O98" s="47">
        <f t="shared" ca="1" si="23"/>
        <v>18334.299999994997</v>
      </c>
      <c r="P98" s="47">
        <f t="shared" ca="1" si="24"/>
        <v>18439.524999994999</v>
      </c>
      <c r="Q98" s="39">
        <f t="shared" ca="1" si="25"/>
        <v>8.1133910000006946</v>
      </c>
      <c r="R98" s="47">
        <f t="shared" ca="1" si="26"/>
        <v>3359.2531999944426</v>
      </c>
      <c r="S98" s="47">
        <f t="shared" ca="1" si="27"/>
        <v>3372.3010999915582</v>
      </c>
      <c r="T98" s="39">
        <f t="shared" ca="1" si="28"/>
        <v>2.1000162024997668</v>
      </c>
      <c r="U98" s="47">
        <f t="shared" ca="1" si="29"/>
        <v>6085.6199999915316</v>
      </c>
      <c r="V98" s="47">
        <f t="shared" ca="1" si="30"/>
        <v>6092.634999990838</v>
      </c>
      <c r="W98" s="39">
        <f t="shared" ca="1" si="31"/>
        <v>3.1038929007469296</v>
      </c>
      <c r="X98" s="7">
        <f t="shared" ca="1" si="32"/>
        <v>91920.704000006634</v>
      </c>
      <c r="Y98" s="39">
        <f t="shared" ca="1" si="33"/>
        <v>2.8342217066678885</v>
      </c>
      <c r="Z98" s="39">
        <f t="shared" ca="1" si="34"/>
        <v>16.15152180991528</v>
      </c>
      <c r="AA98" s="39">
        <f t="shared" ca="1" si="35"/>
        <v>36.571550834096506</v>
      </c>
      <c r="AD98" s="44">
        <v>3405</v>
      </c>
      <c r="AE98" s="44">
        <v>27057.749999952099</v>
      </c>
    </row>
    <row r="99" spans="8:31" x14ac:dyDescent="0.3">
      <c r="H99" s="45">
        <v>1</v>
      </c>
      <c r="I99" s="44" t="s">
        <v>174</v>
      </c>
      <c r="J99" s="25">
        <v>1978</v>
      </c>
      <c r="K99" s="44">
        <v>3649.65</v>
      </c>
      <c r="L99" s="47">
        <f t="shared" ca="1" si="20"/>
        <v>124251.70900001843</v>
      </c>
      <c r="M99" s="47">
        <f t="shared" ca="1" si="22"/>
        <v>125099.47929999954</v>
      </c>
      <c r="N99" s="39">
        <f t="shared" ca="1" si="21"/>
        <v>78.812671959027867</v>
      </c>
      <c r="O99" s="47">
        <f t="shared" ca="1" si="23"/>
        <v>18544.749999995001</v>
      </c>
      <c r="P99" s="47">
        <f t="shared" ca="1" si="24"/>
        <v>18557.679999995118</v>
      </c>
      <c r="Q99" s="39">
        <f t="shared" ca="1" si="25"/>
        <v>11.691338400001101</v>
      </c>
      <c r="R99" s="47">
        <f t="shared" ca="1" si="26"/>
        <v>3385.3489999886738</v>
      </c>
      <c r="S99" s="47">
        <f t="shared" ca="1" si="27"/>
        <v>3387.8270999891356</v>
      </c>
      <c r="T99" s="39">
        <f t="shared" ca="1" si="28"/>
        <v>2.4573039231816178</v>
      </c>
      <c r="U99" s="47">
        <f t="shared" ca="1" si="29"/>
        <v>6099.6499999901453</v>
      </c>
      <c r="V99" s="47">
        <f t="shared" ca="1" si="30"/>
        <v>6103.2599999903541</v>
      </c>
      <c r="W99" s="39">
        <f t="shared" ca="1" si="31"/>
        <v>3.621267599994106</v>
      </c>
      <c r="X99" s="7">
        <f t="shared" ca="1" si="32"/>
        <v>97050.712200024922</v>
      </c>
      <c r="Y99" s="39">
        <f t="shared" ca="1" si="33"/>
        <v>1.6983874635010474</v>
      </c>
      <c r="Z99" s="39">
        <f t="shared" ca="1" si="34"/>
        <v>19.468297386677872</v>
      </c>
      <c r="AA99" s="39">
        <f t="shared" ca="1" si="35"/>
        <v>59.344374572349992</v>
      </c>
      <c r="AD99" s="44">
        <v>3405.5</v>
      </c>
      <c r="AE99" s="44">
        <v>27157.319999957501</v>
      </c>
    </row>
    <row r="100" spans="8:31" x14ac:dyDescent="0.3">
      <c r="H100" s="45">
        <v>1</v>
      </c>
      <c r="I100" s="44" t="s">
        <v>175</v>
      </c>
      <c r="J100" s="25">
        <v>1978</v>
      </c>
      <c r="K100" s="44">
        <v>3652.29</v>
      </c>
      <c r="L100" s="47">
        <f t="shared" ca="1" si="20"/>
        <v>125947.24959998066</v>
      </c>
      <c r="M100" s="47">
        <f t="shared" ca="1" si="22"/>
        <v>123863.14880002011</v>
      </c>
      <c r="N100" s="39">
        <f t="shared" ca="1" si="21"/>
        <v>95.168185994716126</v>
      </c>
      <c r="O100" s="47">
        <f t="shared" ca="1" si="23"/>
        <v>18570.609999995231</v>
      </c>
      <c r="P100" s="47">
        <f t="shared" ca="1" si="24"/>
        <v>18528.804999995118</v>
      </c>
      <c r="Q100" s="39">
        <f t="shared" ca="1" si="25"/>
        <v>14.236298508334672</v>
      </c>
      <c r="R100" s="47">
        <f t="shared" ca="1" si="26"/>
        <v>3390.3051999895979</v>
      </c>
      <c r="S100" s="47">
        <f t="shared" ca="1" si="27"/>
        <v>3384.2465999899277</v>
      </c>
      <c r="T100" s="39">
        <f t="shared" ca="1" si="28"/>
        <v>2.6800412866473593</v>
      </c>
      <c r="U100" s="47">
        <f t="shared" ca="1" si="29"/>
        <v>6106.8699999905621</v>
      </c>
      <c r="V100" s="47">
        <f t="shared" ca="1" si="30"/>
        <v>6101.334999990544</v>
      </c>
      <c r="W100" s="39">
        <f t="shared" ca="1" si="31"/>
        <v>3.9528515686619619</v>
      </c>
      <c r="X100" s="7">
        <f t="shared" ca="1" si="32"/>
        <v>95848.762200044512</v>
      </c>
      <c r="Y100" s="39">
        <f t="shared" ca="1" si="33"/>
        <v>4.2333203305034841</v>
      </c>
      <c r="Z100" s="39">
        <f t="shared" ca="1" si="34"/>
        <v>25.102511694147477</v>
      </c>
      <c r="AA100" s="39">
        <f t="shared" ca="1" si="35"/>
        <v>70.065674300568645</v>
      </c>
      <c r="AD100" s="44">
        <v>3406</v>
      </c>
      <c r="AE100" s="44">
        <v>27256.900000070498</v>
      </c>
    </row>
    <row r="101" spans="8:31" x14ac:dyDescent="0.3">
      <c r="H101" s="45">
        <v>1</v>
      </c>
      <c r="I101" s="44" t="s">
        <v>176</v>
      </c>
      <c r="J101" s="25">
        <v>1978</v>
      </c>
      <c r="K101" s="44">
        <v>3645.8</v>
      </c>
      <c r="L101" s="47">
        <f t="shared" ca="1" si="20"/>
        <v>121779.04800005956</v>
      </c>
      <c r="M101" s="47">
        <f t="shared" ca="1" si="22"/>
        <v>119971.11440001335</v>
      </c>
      <c r="N101" s="39">
        <f t="shared" ca="1" si="21"/>
        <v>91.777902516043085</v>
      </c>
      <c r="O101" s="47">
        <f t="shared" ca="1" si="23"/>
        <v>18486.999999995001</v>
      </c>
      <c r="P101" s="47">
        <f t="shared" ca="1" si="24"/>
        <v>18444.774999995003</v>
      </c>
      <c r="Q101" s="39">
        <f t="shared" ca="1" si="25"/>
        <v>14.110252875001231</v>
      </c>
      <c r="R101" s="47">
        <f t="shared" ca="1" si="26"/>
        <v>3378.1879999902571</v>
      </c>
      <c r="S101" s="47">
        <f t="shared" ca="1" si="27"/>
        <v>3372.9520999914148</v>
      </c>
      <c r="T101" s="39">
        <f t="shared" ca="1" si="28"/>
        <v>2.412279126045433</v>
      </c>
      <c r="U101" s="47">
        <f t="shared" ca="1" si="29"/>
        <v>6095.799999990526</v>
      </c>
      <c r="V101" s="47">
        <f t="shared" ca="1" si="30"/>
        <v>6092.9849999908038</v>
      </c>
      <c r="W101" s="39">
        <f t="shared" ca="1" si="31"/>
        <v>3.5821674312431773</v>
      </c>
      <c r="X101" s="7">
        <f t="shared" ca="1" si="32"/>
        <v>92060.402300036134</v>
      </c>
      <c r="Y101" s="39">
        <f t="shared" ca="1" si="33"/>
        <v>4.5263031130867235</v>
      </c>
      <c r="Z101" s="39">
        <f t="shared" ca="1" si="34"/>
        <v>24.631002545376564</v>
      </c>
      <c r="AA101" s="39">
        <f t="shared" ca="1" si="35"/>
        <v>67.146899970666524</v>
      </c>
      <c r="AD101" s="44">
        <v>3406.5</v>
      </c>
      <c r="AE101" s="44">
        <v>27356.470000075798</v>
      </c>
    </row>
    <row r="102" spans="8:31" x14ac:dyDescent="0.3">
      <c r="H102" s="45">
        <v>1</v>
      </c>
      <c r="I102" s="44" t="s">
        <v>177</v>
      </c>
      <c r="J102" s="25">
        <v>1978</v>
      </c>
      <c r="K102" s="44">
        <v>3640.17</v>
      </c>
      <c r="L102" s="47">
        <f t="shared" ca="1" si="20"/>
        <v>118163.18079996714</v>
      </c>
      <c r="M102" s="47">
        <f t="shared" ca="1" si="22"/>
        <v>117284.08900002891</v>
      </c>
      <c r="N102" s="39">
        <f t="shared" ca="1" si="21"/>
        <v>83.858123635050688</v>
      </c>
      <c r="O102" s="47">
        <f t="shared" ca="1" si="23"/>
        <v>18402.549999995004</v>
      </c>
      <c r="P102" s="47">
        <f t="shared" ca="1" si="24"/>
        <v>18380.874999995005</v>
      </c>
      <c r="Q102" s="39">
        <f t="shared" ca="1" si="25"/>
        <v>13.142325625001135</v>
      </c>
      <c r="R102" s="47">
        <f t="shared" ca="1" si="26"/>
        <v>3367.7161999925725</v>
      </c>
      <c r="S102" s="47">
        <f t="shared" ca="1" si="27"/>
        <v>3365.0284999931664</v>
      </c>
      <c r="T102" s="39">
        <f t="shared" ca="1" si="28"/>
        <v>1.9111679365706853</v>
      </c>
      <c r="U102" s="47">
        <f t="shared" ca="1" si="29"/>
        <v>6090.1699999910816</v>
      </c>
      <c r="V102" s="47">
        <f t="shared" ca="1" si="30"/>
        <v>6088.7249999912246</v>
      </c>
      <c r="W102" s="39">
        <f t="shared" ca="1" si="31"/>
        <v>3.1126576987441656</v>
      </c>
      <c r="X102" s="7">
        <f t="shared" ca="1" si="32"/>
        <v>89449.460500049507</v>
      </c>
      <c r="Y102" s="39">
        <f t="shared" ca="1" si="33"/>
        <v>5.4415088470882917</v>
      </c>
      <c r="Z102" s="39">
        <f t="shared" ca="1" si="34"/>
        <v>23.607660107404278</v>
      </c>
      <c r="AA102" s="39">
        <f t="shared" ca="1" si="35"/>
        <v>60.25046352764641</v>
      </c>
      <c r="AD102" s="44">
        <v>3407</v>
      </c>
      <c r="AE102" s="44">
        <v>27456.049999941799</v>
      </c>
    </row>
    <row r="103" spans="8:31" x14ac:dyDescent="0.3">
      <c r="H103" s="45">
        <v>1</v>
      </c>
      <c r="I103" s="44" t="s">
        <v>178</v>
      </c>
      <c r="J103" s="25">
        <v>1978</v>
      </c>
      <c r="K103" s="44">
        <v>3637.28</v>
      </c>
      <c r="L103" s="47">
        <f t="shared" ca="1" si="20"/>
        <v>116404.99720009067</v>
      </c>
      <c r="M103" s="47">
        <f t="shared" ca="1" si="22"/>
        <v>116041.24820006895</v>
      </c>
      <c r="N103" s="39">
        <f t="shared" ca="1" si="21"/>
        <v>61.695263626392077</v>
      </c>
      <c r="O103" s="47">
        <f t="shared" ca="1" si="23"/>
        <v>18359.199999995006</v>
      </c>
      <c r="P103" s="47">
        <f t="shared" ca="1" si="24"/>
        <v>18350.199999995002</v>
      </c>
      <c r="Q103" s="39">
        <f t="shared" ca="1" si="25"/>
        <v>9.7561896666675025</v>
      </c>
      <c r="R103" s="47">
        <f t="shared" ca="1" si="26"/>
        <v>3362.3407999937604</v>
      </c>
      <c r="S103" s="47">
        <f t="shared" ca="1" si="27"/>
        <v>3361.2247999940068</v>
      </c>
      <c r="T103" s="39">
        <f t="shared" ca="1" si="28"/>
        <v>1.4711240643371668</v>
      </c>
      <c r="U103" s="47">
        <f t="shared" ca="1" si="29"/>
        <v>6087.2799999913677</v>
      </c>
      <c r="V103" s="47">
        <f t="shared" ca="1" si="30"/>
        <v>6086.6799999914265</v>
      </c>
      <c r="W103" s="39">
        <f t="shared" ca="1" si="31"/>
        <v>2.3978983083300642</v>
      </c>
      <c r="X103" s="7">
        <f t="shared" ca="1" si="32"/>
        <v>88243.14340008852</v>
      </c>
      <c r="Y103" s="39">
        <f t="shared" ca="1" si="33"/>
        <v>6.765307660675874</v>
      </c>
      <c r="Z103" s="39">
        <f t="shared" ca="1" si="34"/>
        <v>20.390519700010607</v>
      </c>
      <c r="AA103" s="39">
        <f t="shared" ca="1" si="35"/>
        <v>41.30474392638147</v>
      </c>
      <c r="AD103" s="44">
        <v>3407.5</v>
      </c>
      <c r="AE103" s="44">
        <v>27555.619999947099</v>
      </c>
    </row>
    <row r="104" spans="8:31" x14ac:dyDescent="0.3">
      <c r="H104" s="45">
        <v>1</v>
      </c>
      <c r="I104" s="44" t="s">
        <v>179</v>
      </c>
      <c r="J104" s="25">
        <v>1978</v>
      </c>
      <c r="K104" s="44">
        <v>3636.08</v>
      </c>
      <c r="L104" s="47">
        <f t="shared" ca="1" si="20"/>
        <v>115677.49920004723</v>
      </c>
      <c r="M104" s="47">
        <f t="shared" ca="1" si="22"/>
        <v>114692.34249998163</v>
      </c>
      <c r="N104" s="39">
        <f t="shared" ca="1" si="21"/>
        <v>56.39040172917786</v>
      </c>
      <c r="O104" s="47">
        <f t="shared" ca="1" si="23"/>
        <v>18341.199999994999</v>
      </c>
      <c r="P104" s="47">
        <f t="shared" ca="1" si="24"/>
        <v>18316.824999994999</v>
      </c>
      <c r="Q104" s="39">
        <f t="shared" ca="1" si="25"/>
        <v>9.0057722916674372</v>
      </c>
      <c r="R104" s="47">
        <f t="shared" ca="1" si="26"/>
        <v>3360.1087999942533</v>
      </c>
      <c r="S104" s="47">
        <f t="shared" ca="1" si="27"/>
        <v>3357.0862999949218</v>
      </c>
      <c r="T104" s="39">
        <f t="shared" ca="1" si="28"/>
        <v>0.995348112229546</v>
      </c>
      <c r="U104" s="47">
        <f t="shared" ca="1" si="29"/>
        <v>6086.0799999914852</v>
      </c>
      <c r="V104" s="47">
        <f t="shared" ca="1" si="30"/>
        <v>6084.4549999916462</v>
      </c>
      <c r="W104" s="39">
        <f t="shared" ca="1" si="31"/>
        <v>1.6228762598730915</v>
      </c>
      <c r="X104" s="7">
        <f t="shared" ca="1" si="32"/>
        <v>86933.976200000063</v>
      </c>
      <c r="Y104" s="39">
        <f t="shared" ca="1" si="33"/>
        <v>5.5782634728353315</v>
      </c>
      <c r="Z104" s="39">
        <f t="shared" ca="1" si="34"/>
        <v>17.202260136605407</v>
      </c>
      <c r="AA104" s="39">
        <f t="shared" ca="1" si="35"/>
        <v>39.18814159257245</v>
      </c>
      <c r="AD104" s="44">
        <v>3408</v>
      </c>
      <c r="AE104" s="44">
        <v>27655.2000000601</v>
      </c>
    </row>
    <row r="105" spans="8:31" x14ac:dyDescent="0.3">
      <c r="H105" s="45">
        <v>1</v>
      </c>
      <c r="I105" s="44" t="s">
        <v>180</v>
      </c>
      <c r="J105" s="25">
        <v>1978</v>
      </c>
      <c r="K105" s="44">
        <v>3632.83</v>
      </c>
      <c r="L105" s="47">
        <f t="shared" ca="1" si="20"/>
        <v>113707.18579991604</v>
      </c>
      <c r="M105" s="47">
        <f t="shared" ca="1" si="22"/>
        <v>112497.71709995472</v>
      </c>
      <c r="N105" s="39">
        <f t="shared" ca="1" si="21"/>
        <v>43.030376790748093</v>
      </c>
      <c r="O105" s="47">
        <f t="shared" ca="1" si="23"/>
        <v>18292.449999994999</v>
      </c>
      <c r="P105" s="47">
        <f t="shared" ca="1" si="24"/>
        <v>18262.524999995003</v>
      </c>
      <c r="Q105" s="39">
        <f t="shared" ca="1" si="25"/>
        <v>6.985415812500591</v>
      </c>
      <c r="R105" s="47">
        <f t="shared" ca="1" si="26"/>
        <v>3354.0637999955902</v>
      </c>
      <c r="S105" s="47">
        <f t="shared" ca="1" si="27"/>
        <v>3350.3530999964105</v>
      </c>
      <c r="T105" s="39">
        <f t="shared" ca="1" si="28"/>
        <v>0.76030679682599978</v>
      </c>
      <c r="U105" s="47">
        <f t="shared" ca="1" si="29"/>
        <v>6082.8299999918072</v>
      </c>
      <c r="V105" s="47">
        <f t="shared" ca="1" si="30"/>
        <v>6080.8349999920047</v>
      </c>
      <c r="W105" s="39">
        <f t="shared" ca="1" si="31"/>
        <v>1.1643278816238818</v>
      </c>
      <c r="X105" s="7">
        <f t="shared" ca="1" si="32"/>
        <v>84804.003999971304</v>
      </c>
      <c r="Y105" s="39">
        <f t="shared" ca="1" si="33"/>
        <v>3.4628301633333969</v>
      </c>
      <c r="Z105" s="39">
        <f t="shared" ca="1" si="34"/>
        <v>12.37288065428387</v>
      </c>
      <c r="AA105" s="39">
        <f t="shared" ca="1" si="35"/>
        <v>30.657496136464225</v>
      </c>
      <c r="AD105" s="44">
        <v>3408.5</v>
      </c>
      <c r="AE105" s="44">
        <v>27754.770000065499</v>
      </c>
    </row>
    <row r="106" spans="8:31" x14ac:dyDescent="0.3">
      <c r="H106" s="45">
        <v>1</v>
      </c>
      <c r="I106" s="44" t="s">
        <v>170</v>
      </c>
      <c r="J106" s="25">
        <v>1979</v>
      </c>
      <c r="K106" s="44">
        <v>3628.84</v>
      </c>
      <c r="L106" s="47">
        <f t="shared" ca="1" si="20"/>
        <v>111288.2483999934</v>
      </c>
      <c r="M106" s="47">
        <f t="shared" ca="1" si="22"/>
        <v>111030.59289999143</v>
      </c>
      <c r="N106" s="39">
        <f t="shared" ca="1" si="21"/>
        <v>19.245302769338696</v>
      </c>
      <c r="O106" s="47">
        <f t="shared" ca="1" si="23"/>
        <v>18232.599999995007</v>
      </c>
      <c r="P106" s="47">
        <f t="shared" ca="1" si="24"/>
        <v>18226.224999995004</v>
      </c>
      <c r="Q106" s="39">
        <f t="shared" ca="1" si="25"/>
        <v>3.1592123333335915</v>
      </c>
      <c r="R106" s="47">
        <f t="shared" ca="1" si="26"/>
        <v>3346.6423999972308</v>
      </c>
      <c r="S106" s="47">
        <f t="shared" ca="1" si="27"/>
        <v>3345.8518999974053</v>
      </c>
      <c r="T106" s="39">
        <f t="shared" ca="1" si="28"/>
        <v>0.78507626623488214</v>
      </c>
      <c r="U106" s="47">
        <f t="shared" ca="1" si="29"/>
        <v>6078.8399999922012</v>
      </c>
      <c r="V106" s="47">
        <f t="shared" ca="1" si="30"/>
        <v>6078.4149999922429</v>
      </c>
      <c r="W106" s="39">
        <f t="shared" ca="1" si="31"/>
        <v>1.1676128680401223</v>
      </c>
      <c r="X106" s="7">
        <f t="shared" ca="1" si="32"/>
        <v>83380.101000006791</v>
      </c>
      <c r="Y106" s="39">
        <f t="shared" ca="1" si="33"/>
        <v>4.5859055550020154</v>
      </c>
      <c r="Z106" s="39">
        <f t="shared" ca="1" si="34"/>
        <v>9.6978070226106112</v>
      </c>
      <c r="AA106" s="39">
        <f t="shared" ca="1" si="35"/>
        <v>9.5474957467280852</v>
      </c>
      <c r="AD106" s="44">
        <v>3409</v>
      </c>
      <c r="AE106" s="44">
        <v>27854.349999931401</v>
      </c>
    </row>
    <row r="107" spans="8:31" x14ac:dyDescent="0.3">
      <c r="H107" s="45">
        <v>1</v>
      </c>
      <c r="I107" s="44" t="s">
        <v>171</v>
      </c>
      <c r="J107" s="25">
        <v>1979</v>
      </c>
      <c r="K107" s="44">
        <v>3627.99</v>
      </c>
      <c r="L107" s="47">
        <f t="shared" ca="1" si="20"/>
        <v>110772.93739998946</v>
      </c>
      <c r="M107" s="47">
        <f t="shared" ca="1" si="22"/>
        <v>112906.93730003713</v>
      </c>
      <c r="N107" s="39">
        <f t="shared" ca="1" si="21"/>
        <v>19.946892256347045</v>
      </c>
      <c r="O107" s="47">
        <f t="shared" ca="1" si="23"/>
        <v>18219.849999995</v>
      </c>
      <c r="P107" s="47">
        <f t="shared" ca="1" si="24"/>
        <v>18272.649999995003</v>
      </c>
      <c r="Q107" s="39">
        <f t="shared" ca="1" si="25"/>
        <v>3.2281681666669408</v>
      </c>
      <c r="R107" s="47">
        <f t="shared" ca="1" si="26"/>
        <v>3345.0613999975799</v>
      </c>
      <c r="S107" s="47">
        <f t="shared" ca="1" si="27"/>
        <v>3351.6085999961329</v>
      </c>
      <c r="T107" s="39">
        <f t="shared" ca="1" si="28"/>
        <v>0.88683563555869871</v>
      </c>
      <c r="U107" s="47">
        <f t="shared" ca="1" si="29"/>
        <v>6077.9899999922845</v>
      </c>
      <c r="V107" s="47">
        <f t="shared" ca="1" si="30"/>
        <v>6081.5099999919366</v>
      </c>
      <c r="W107" s="39">
        <f t="shared" ca="1" si="31"/>
        <v>1.3154306129983964</v>
      </c>
      <c r="X107" s="7">
        <f t="shared" ca="1" si="32"/>
        <v>85201.168700054055</v>
      </c>
      <c r="Y107" s="39">
        <f t="shared" ca="1" si="33"/>
        <v>3.9050535654205385</v>
      </c>
      <c r="Z107" s="39">
        <f t="shared" ca="1" si="34"/>
        <v>9.3354879806445741</v>
      </c>
      <c r="AA107" s="39">
        <f t="shared" ca="1" si="35"/>
        <v>10.611404275702471</v>
      </c>
      <c r="AD107" s="44">
        <v>3409.5</v>
      </c>
      <c r="AE107" s="44">
        <v>27953.919999936701</v>
      </c>
    </row>
    <row r="108" spans="8:31" x14ac:dyDescent="0.3">
      <c r="H108" s="45">
        <v>1</v>
      </c>
      <c r="I108" s="44" t="s">
        <v>172</v>
      </c>
      <c r="J108" s="25">
        <v>1979</v>
      </c>
      <c r="K108" s="44">
        <v>3635.03</v>
      </c>
      <c r="L108" s="47">
        <f t="shared" ca="1" si="20"/>
        <v>115040.93720008479</v>
      </c>
      <c r="M108" s="47">
        <f t="shared" ca="1" si="22"/>
        <v>118564.13220005087</v>
      </c>
      <c r="N108" s="39">
        <f t="shared" ca="1" si="21"/>
        <v>32.209922581025353</v>
      </c>
      <c r="O108" s="47">
        <f t="shared" ca="1" si="23"/>
        <v>18325.449999995006</v>
      </c>
      <c r="P108" s="47">
        <f t="shared" ca="1" si="24"/>
        <v>18409.824999995006</v>
      </c>
      <c r="Q108" s="39">
        <f t="shared" ca="1" si="25"/>
        <v>5.0013357916671008</v>
      </c>
      <c r="R108" s="47">
        <f t="shared" ca="1" si="26"/>
        <v>3358.1557999946858</v>
      </c>
      <c r="S108" s="47">
        <f t="shared" ca="1" si="27"/>
        <v>3368.6182999923731</v>
      </c>
      <c r="T108" s="39">
        <f t="shared" ca="1" si="28"/>
        <v>1.2870929087891583</v>
      </c>
      <c r="U108" s="47">
        <f t="shared" ca="1" si="29"/>
        <v>6085.0299999915896</v>
      </c>
      <c r="V108" s="47">
        <f t="shared" ca="1" si="30"/>
        <v>6090.6549999910339</v>
      </c>
      <c r="W108" s="39">
        <f t="shared" ca="1" si="31"/>
        <v>1.9033296874984924</v>
      </c>
      <c r="X108" s="7">
        <f t="shared" ca="1" si="32"/>
        <v>90695.033900072449</v>
      </c>
      <c r="Y108" s="39">
        <f t="shared" ca="1" si="33"/>
        <v>4.7614892797555086</v>
      </c>
      <c r="Z108" s="39">
        <f t="shared" ca="1" si="34"/>
        <v>12.95324766771026</v>
      </c>
      <c r="AA108" s="39">
        <f t="shared" ca="1" si="35"/>
        <v>19.256674913315095</v>
      </c>
      <c r="AD108" s="44">
        <v>3410</v>
      </c>
      <c r="AE108" s="44">
        <v>28053.5000000498</v>
      </c>
    </row>
    <row r="109" spans="8:31" x14ac:dyDescent="0.3">
      <c r="H109" s="45">
        <v>1</v>
      </c>
      <c r="I109" s="44" t="s">
        <v>173</v>
      </c>
      <c r="J109" s="25">
        <v>1979</v>
      </c>
      <c r="K109" s="44">
        <v>3646.28</v>
      </c>
      <c r="L109" s="47">
        <f t="shared" ca="1" si="20"/>
        <v>122087.32720001694</v>
      </c>
      <c r="M109" s="47">
        <f t="shared" ca="1" si="22"/>
        <v>127879.47559997393</v>
      </c>
      <c r="N109" s="39">
        <f t="shared" ca="1" si="21"/>
        <v>47.95480335000736</v>
      </c>
      <c r="O109" s="47">
        <f t="shared" ca="1" si="23"/>
        <v>18494.199999995006</v>
      </c>
      <c r="P109" s="47">
        <f t="shared" ca="1" si="24"/>
        <v>18584.019999995697</v>
      </c>
      <c r="Q109" s="39">
        <f t="shared" ca="1" si="25"/>
        <v>6.9690075000008767</v>
      </c>
      <c r="R109" s="47">
        <f t="shared" ca="1" si="26"/>
        <v>3379.0807999900603</v>
      </c>
      <c r="S109" s="47">
        <f t="shared" ca="1" si="27"/>
        <v>3395.4747999925057</v>
      </c>
      <c r="T109" s="39">
        <f t="shared" ca="1" si="28"/>
        <v>1.627705732247162</v>
      </c>
      <c r="U109" s="47">
        <f t="shared" ca="1" si="29"/>
        <v>6096.2799999904782</v>
      </c>
      <c r="V109" s="47">
        <f t="shared" ca="1" si="30"/>
        <v>6118.7799999916542</v>
      </c>
      <c r="W109" s="39">
        <f t="shared" ca="1" si="31"/>
        <v>2.4007033329961476</v>
      </c>
      <c r="X109" s="7">
        <f t="shared" ca="1" si="32"/>
        <v>99781.200799994069</v>
      </c>
      <c r="Y109" s="39">
        <f t="shared" ca="1" si="33"/>
        <v>3.4091910273343511</v>
      </c>
      <c r="Z109" s="39">
        <f t="shared" ca="1" si="34"/>
        <v>14.406607592578538</v>
      </c>
      <c r="AA109" s="39">
        <f t="shared" ca="1" si="35"/>
        <v>33.548195757428822</v>
      </c>
      <c r="AD109" s="44">
        <v>3410.5</v>
      </c>
      <c r="AE109" s="44">
        <v>28153.070000055101</v>
      </c>
    </row>
    <row r="110" spans="8:31" x14ac:dyDescent="0.3">
      <c r="H110" s="45">
        <v>1</v>
      </c>
      <c r="I110" s="44" t="s">
        <v>164</v>
      </c>
      <c r="J110" s="25">
        <v>1979</v>
      </c>
      <c r="K110" s="44">
        <v>3663.76</v>
      </c>
      <c r="L110" s="47">
        <f t="shared" ca="1" si="20"/>
        <v>133671.62399993092</v>
      </c>
      <c r="M110" s="47">
        <f t="shared" ca="1" si="22"/>
        <v>139810.67999999179</v>
      </c>
      <c r="N110" s="39">
        <f t="shared" ca="1" si="21"/>
        <v>61.51669920001833</v>
      </c>
      <c r="O110" s="47">
        <f t="shared" ca="1" si="23"/>
        <v>18673.839999996384</v>
      </c>
      <c r="P110" s="47">
        <f t="shared" ca="1" si="24"/>
        <v>18748.719999997214</v>
      </c>
      <c r="Q110" s="39">
        <f t="shared" ca="1" si="25"/>
        <v>8.2494368000017193</v>
      </c>
      <c r="R110" s="47">
        <f t="shared" ca="1" si="26"/>
        <v>3411.8687999949507</v>
      </c>
      <c r="S110" s="47">
        <f t="shared" ca="1" si="27"/>
        <v>3427.5103999988323</v>
      </c>
      <c r="T110" s="39">
        <f t="shared" ca="1" si="28"/>
        <v>2.1343964138469196</v>
      </c>
      <c r="U110" s="47">
        <f t="shared" ca="1" si="29"/>
        <v>6141.2799999928302</v>
      </c>
      <c r="V110" s="47">
        <f t="shared" ca="1" si="30"/>
        <v>6166.2399999944737</v>
      </c>
      <c r="W110" s="39">
        <f t="shared" ca="1" si="31"/>
        <v>3.1413909679988015</v>
      </c>
      <c r="X110" s="7">
        <f t="shared" ca="1" si="32"/>
        <v>111468.20960000127</v>
      </c>
      <c r="Y110" s="39">
        <f t="shared" ca="1" si="33"/>
        <v>3.4369364626679393</v>
      </c>
      <c r="Z110" s="39">
        <f t="shared" ca="1" si="34"/>
        <v>16.962160644515382</v>
      </c>
      <c r="AA110" s="39">
        <f t="shared" ca="1" si="35"/>
        <v>44.554538555502944</v>
      </c>
      <c r="AD110" s="44">
        <v>3411</v>
      </c>
      <c r="AE110" s="44">
        <v>28252.649999920999</v>
      </c>
    </row>
    <row r="111" spans="8:31" x14ac:dyDescent="0.3">
      <c r="H111" s="45">
        <v>1</v>
      </c>
      <c r="I111" s="44" t="s">
        <v>174</v>
      </c>
      <c r="J111" s="25">
        <v>1979</v>
      </c>
      <c r="K111" s="44">
        <v>3680.4</v>
      </c>
      <c r="L111" s="47">
        <f t="shared" ca="1" si="20"/>
        <v>145949.73600005265</v>
      </c>
      <c r="M111" s="47">
        <f t="shared" ca="1" si="22"/>
        <v>147433.16240001889</v>
      </c>
      <c r="N111" s="39">
        <f t="shared" ca="1" si="21"/>
        <v>92.882892312045072</v>
      </c>
      <c r="O111" s="47">
        <f t="shared" ca="1" si="23"/>
        <v>18823.599999998045</v>
      </c>
      <c r="P111" s="47">
        <f t="shared" ca="1" si="24"/>
        <v>18841.239999998241</v>
      </c>
      <c r="Q111" s="39">
        <f t="shared" ca="1" si="25"/>
        <v>11.869981200003133</v>
      </c>
      <c r="R111" s="47">
        <f t="shared" ca="1" si="26"/>
        <v>3443.152000002714</v>
      </c>
      <c r="S111" s="47">
        <f t="shared" ca="1" si="27"/>
        <v>3446.8368000036289</v>
      </c>
      <c r="T111" s="39">
        <f t="shared" ca="1" si="28"/>
        <v>2.5001056255919476</v>
      </c>
      <c r="U111" s="47">
        <f t="shared" ca="1" si="29"/>
        <v>6191.1999999961172</v>
      </c>
      <c r="V111" s="47">
        <f t="shared" ca="1" si="30"/>
        <v>6197.0799999965047</v>
      </c>
      <c r="W111" s="39">
        <f t="shared" ca="1" si="31"/>
        <v>3.6769341333310863</v>
      </c>
      <c r="X111" s="7">
        <f t="shared" ca="1" si="32"/>
        <v>118948.00560002051</v>
      </c>
      <c r="Y111" s="39">
        <f t="shared" ca="1" si="33"/>
        <v>2.0815900980011079</v>
      </c>
      <c r="Z111" s="39">
        <f t="shared" ca="1" si="34"/>
        <v>20.128611056927276</v>
      </c>
      <c r="AA111" s="39">
        <f t="shared" ca="1" si="35"/>
        <v>72.754281255117803</v>
      </c>
      <c r="AD111" s="44">
        <v>3411.5</v>
      </c>
      <c r="AE111" s="44">
        <v>28352.219999926401</v>
      </c>
    </row>
    <row r="112" spans="8:31" x14ac:dyDescent="0.3">
      <c r="H112" s="45">
        <v>1</v>
      </c>
      <c r="I112" s="44" t="s">
        <v>175</v>
      </c>
      <c r="J112" s="25">
        <v>1979</v>
      </c>
      <c r="K112" s="44">
        <v>3684.32</v>
      </c>
      <c r="L112" s="47">
        <f t="shared" ca="1" si="20"/>
        <v>148916.58879998513</v>
      </c>
      <c r="M112" s="47">
        <f t="shared" ca="1" si="22"/>
        <v>147580.74910003971</v>
      </c>
      <c r="N112" s="39">
        <f t="shared" ca="1" si="21"/>
        <v>113.39120889190437</v>
      </c>
      <c r="O112" s="47">
        <f t="shared" ca="1" si="23"/>
        <v>18858.879999998437</v>
      </c>
      <c r="P112" s="47">
        <f t="shared" ca="1" si="24"/>
        <v>18842.99499999826</v>
      </c>
      <c r="Q112" s="39">
        <f t="shared" ca="1" si="25"/>
        <v>14.477701158337171</v>
      </c>
      <c r="R112" s="47">
        <f t="shared" ca="1" si="26"/>
        <v>3450.5216000045439</v>
      </c>
      <c r="S112" s="47">
        <f t="shared" ca="1" si="27"/>
        <v>3447.2034000037202</v>
      </c>
      <c r="T112" s="39">
        <f t="shared" ca="1" si="28"/>
        <v>2.729897825858381</v>
      </c>
      <c r="U112" s="47">
        <f t="shared" ca="1" si="29"/>
        <v>6202.9599999968923</v>
      </c>
      <c r="V112" s="47">
        <f t="shared" ca="1" si="30"/>
        <v>6197.664999996543</v>
      </c>
      <c r="W112" s="39">
        <f t="shared" ca="1" si="31"/>
        <v>4.015260564665871</v>
      </c>
      <c r="X112" s="7">
        <f t="shared" ca="1" si="32"/>
        <v>119092.88570004118</v>
      </c>
      <c r="Y112" s="39">
        <f t="shared" ca="1" si="33"/>
        <v>5.2599357850870385</v>
      </c>
      <c r="Z112" s="39">
        <f t="shared" ca="1" si="34"/>
        <v>26.482795333948459</v>
      </c>
      <c r="AA112" s="39">
        <f t="shared" ca="1" si="35"/>
        <v>86.90841355795591</v>
      </c>
      <c r="AD112" s="44">
        <v>3412</v>
      </c>
      <c r="AE112" s="44">
        <v>28451.800000039399</v>
      </c>
    </row>
    <row r="113" spans="8:31" x14ac:dyDescent="0.3">
      <c r="H113" s="45">
        <v>1</v>
      </c>
      <c r="I113" s="44" t="s">
        <v>176</v>
      </c>
      <c r="J113" s="25">
        <v>1979</v>
      </c>
      <c r="K113" s="44">
        <v>3680.79</v>
      </c>
      <c r="L113" s="47">
        <f t="shared" ca="1" si="20"/>
        <v>146244.9094000943</v>
      </c>
      <c r="M113" s="47">
        <f t="shared" ca="1" si="22"/>
        <v>145245.42470008088</v>
      </c>
      <c r="N113" s="39">
        <f t="shared" ca="1" si="21"/>
        <v>111.11274989560168</v>
      </c>
      <c r="O113" s="47">
        <f t="shared" ca="1" si="23"/>
        <v>18827.109999998083</v>
      </c>
      <c r="P113" s="47">
        <f t="shared" ca="1" si="24"/>
        <v>18815.004999997949</v>
      </c>
      <c r="Q113" s="39">
        <f t="shared" ca="1" si="25"/>
        <v>14.393478825003587</v>
      </c>
      <c r="R113" s="47">
        <f t="shared" ca="1" si="26"/>
        <v>3443.8852000028965</v>
      </c>
      <c r="S113" s="47">
        <f t="shared" ca="1" si="27"/>
        <v>3441.3566000022688</v>
      </c>
      <c r="T113" s="39">
        <f t="shared" ca="1" si="28"/>
        <v>2.4612008843781941</v>
      </c>
      <c r="U113" s="47">
        <f t="shared" ca="1" si="29"/>
        <v>6192.3699999961937</v>
      </c>
      <c r="V113" s="47">
        <f t="shared" ca="1" si="30"/>
        <v>6188.3349999959282</v>
      </c>
      <c r="W113" s="39">
        <f t="shared" ca="1" si="31"/>
        <v>3.6382252854128345</v>
      </c>
      <c r="X113" s="7">
        <f t="shared" ca="1" si="32"/>
        <v>116800.72810008473</v>
      </c>
      <c r="Y113" s="39">
        <f t="shared" ca="1" si="33"/>
        <v>5.7427024649228802</v>
      </c>
      <c r="Z113" s="39">
        <f t="shared" ca="1" si="34"/>
        <v>26.235607459717492</v>
      </c>
      <c r="AA113" s="39">
        <f t="shared" ca="1" si="35"/>
        <v>84.877142435884195</v>
      </c>
      <c r="AD113" s="44">
        <v>3412.5</v>
      </c>
      <c r="AE113" s="44">
        <v>28551.370000044801</v>
      </c>
    </row>
    <row r="114" spans="8:31" x14ac:dyDescent="0.3">
      <c r="H114" s="45">
        <v>1</v>
      </c>
      <c r="I114" s="44" t="s">
        <v>177</v>
      </c>
      <c r="J114" s="25">
        <v>1979</v>
      </c>
      <c r="K114" s="44">
        <v>3678.1</v>
      </c>
      <c r="L114" s="47">
        <f t="shared" ca="1" si="20"/>
        <v>144245.94000006747</v>
      </c>
      <c r="M114" s="47">
        <f t="shared" ca="1" si="22"/>
        <v>143519.60100006289</v>
      </c>
      <c r="N114" s="39">
        <f t="shared" ca="1" si="21"/>
        <v>102.61651471508171</v>
      </c>
      <c r="O114" s="47">
        <f t="shared" ca="1" si="23"/>
        <v>18802.899999997815</v>
      </c>
      <c r="P114" s="47">
        <f t="shared" ca="1" si="24"/>
        <v>18794.034999997715</v>
      </c>
      <c r="Q114" s="39">
        <f t="shared" ca="1" si="25"/>
        <v>13.437735025003178</v>
      </c>
      <c r="R114" s="47">
        <f t="shared" ca="1" si="26"/>
        <v>3438.8280000016412</v>
      </c>
      <c r="S114" s="47">
        <f t="shared" ca="1" si="27"/>
        <v>3436.9762000011815</v>
      </c>
      <c r="T114" s="39">
        <f t="shared" ca="1" si="28"/>
        <v>1.9520306327902284</v>
      </c>
      <c r="U114" s="47">
        <f t="shared" ca="1" si="29"/>
        <v>6184.2999999956628</v>
      </c>
      <c r="V114" s="47">
        <f t="shared" ca="1" si="30"/>
        <v>6181.3449999954682</v>
      </c>
      <c r="W114" s="39">
        <f t="shared" ca="1" si="31"/>
        <v>3.1600065864129814</v>
      </c>
      <c r="X114" s="7">
        <f t="shared" ca="1" si="32"/>
        <v>115107.24480006853</v>
      </c>
      <c r="Y114" s="39">
        <f t="shared" ca="1" si="33"/>
        <v>7.0023573920066742</v>
      </c>
      <c r="Z114" s="39">
        <f t="shared" ca="1" si="34"/>
        <v>25.55212963621306</v>
      </c>
      <c r="AA114" s="39">
        <f t="shared" ca="1" si="35"/>
        <v>77.064385078868639</v>
      </c>
      <c r="AD114" s="44">
        <v>3413</v>
      </c>
      <c r="AE114" s="44">
        <v>28650.949999910699</v>
      </c>
    </row>
    <row r="115" spans="8:31" x14ac:dyDescent="0.3">
      <c r="H115" s="45">
        <v>1</v>
      </c>
      <c r="I115" s="44" t="s">
        <v>178</v>
      </c>
      <c r="J115" s="25">
        <v>1979</v>
      </c>
      <c r="K115" s="44">
        <v>3676.13</v>
      </c>
      <c r="L115" s="47">
        <f t="shared" ca="1" si="20"/>
        <v>142793.26200005831</v>
      </c>
      <c r="M115" s="47">
        <f t="shared" ca="1" si="22"/>
        <v>141823.58100001817</v>
      </c>
      <c r="N115" s="39">
        <f t="shared" ca="1" si="21"/>
        <v>75.402870565036665</v>
      </c>
      <c r="O115" s="47">
        <f t="shared" ca="1" si="23"/>
        <v>18785.169999997615</v>
      </c>
      <c r="P115" s="47">
        <f t="shared" ca="1" si="24"/>
        <v>18773.334999997485</v>
      </c>
      <c r="Q115" s="39">
        <f t="shared" ca="1" si="25"/>
        <v>9.9811564416689027</v>
      </c>
      <c r="R115" s="47">
        <f t="shared" ca="1" si="26"/>
        <v>3435.1244000007218</v>
      </c>
      <c r="S115" s="47">
        <f t="shared" ca="1" si="27"/>
        <v>3432.6522000001082</v>
      </c>
      <c r="T115" s="39">
        <f t="shared" ca="1" si="28"/>
        <v>1.5023860516348326</v>
      </c>
      <c r="U115" s="47">
        <f t="shared" ca="1" si="29"/>
        <v>6178.3899999952737</v>
      </c>
      <c r="V115" s="47">
        <f t="shared" ca="1" si="30"/>
        <v>6174.4449999950139</v>
      </c>
      <c r="W115" s="39">
        <f t="shared" ca="1" si="31"/>
        <v>2.432474061456479</v>
      </c>
      <c r="X115" s="7">
        <f t="shared" ca="1" si="32"/>
        <v>113443.14880002555</v>
      </c>
      <c r="Y115" s="39">
        <f t="shared" ca="1" si="33"/>
        <v>8.6973080746717368</v>
      </c>
      <c r="Z115" s="39">
        <f t="shared" ca="1" si="34"/>
        <v>22.613324629431951</v>
      </c>
      <c r="AA115" s="39">
        <f t="shared" ca="1" si="35"/>
        <v>52.789545935604714</v>
      </c>
      <c r="AD115" s="44">
        <v>3413.5</v>
      </c>
      <c r="AE115" s="44">
        <v>28750.519999916</v>
      </c>
    </row>
    <row r="116" spans="8:31" x14ac:dyDescent="0.3">
      <c r="H116" s="45">
        <v>1</v>
      </c>
      <c r="I116" s="44" t="s">
        <v>179</v>
      </c>
      <c r="J116" s="25">
        <v>1979</v>
      </c>
      <c r="K116" s="44">
        <v>3673.5</v>
      </c>
      <c r="L116" s="47">
        <f t="shared" ca="1" si="20"/>
        <v>140853.89999997802</v>
      </c>
      <c r="M116" s="47">
        <f t="shared" ca="1" si="22"/>
        <v>140551.56599996542</v>
      </c>
      <c r="N116" s="39">
        <f t="shared" ca="1" si="21"/>
        <v>69.104519950007784</v>
      </c>
      <c r="O116" s="47">
        <f t="shared" ca="1" si="23"/>
        <v>18761.499999997355</v>
      </c>
      <c r="P116" s="47">
        <f t="shared" ca="1" si="24"/>
        <v>18757.809999997313</v>
      </c>
      <c r="Q116" s="39">
        <f t="shared" ca="1" si="25"/>
        <v>9.2225899166686514</v>
      </c>
      <c r="R116" s="47">
        <f t="shared" ca="1" si="26"/>
        <v>3430.1799999994946</v>
      </c>
      <c r="S116" s="47">
        <f t="shared" ca="1" si="27"/>
        <v>3429.4091999993034</v>
      </c>
      <c r="T116" s="39">
        <f t="shared" ca="1" si="28"/>
        <v>1.0167912493900166</v>
      </c>
      <c r="U116" s="47">
        <f t="shared" ca="1" si="29"/>
        <v>6170.499999994754</v>
      </c>
      <c r="V116" s="47">
        <f t="shared" ca="1" si="30"/>
        <v>6169.2699999946726</v>
      </c>
      <c r="W116" s="39">
        <f t="shared" ca="1" si="31"/>
        <v>1.6454985407489029</v>
      </c>
      <c r="X116" s="7">
        <f t="shared" ca="1" si="32"/>
        <v>112195.07679997412</v>
      </c>
      <c r="Y116" s="39">
        <f t="shared" ca="1" si="33"/>
        <v>7.1991840946675794</v>
      </c>
      <c r="Z116" s="39">
        <f t="shared" ca="1" si="34"/>
        <v>19.08406380147515</v>
      </c>
      <c r="AA116" s="39">
        <f t="shared" ca="1" si="35"/>
        <v>50.020456148532631</v>
      </c>
      <c r="AD116" s="44">
        <v>3414</v>
      </c>
      <c r="AE116" s="44">
        <v>28850.100000029099</v>
      </c>
    </row>
    <row r="117" spans="8:31" x14ac:dyDescent="0.3">
      <c r="H117" s="45">
        <v>1</v>
      </c>
      <c r="I117" s="44" t="s">
        <v>180</v>
      </c>
      <c r="J117" s="25">
        <v>1979</v>
      </c>
      <c r="K117" s="44">
        <v>3672.68</v>
      </c>
      <c r="L117" s="47">
        <f t="shared" ca="1" si="20"/>
        <v>140249.23199995281</v>
      </c>
      <c r="M117" s="47">
        <f t="shared" ca="1" si="22"/>
        <v>140378.27699995833</v>
      </c>
      <c r="N117" s="39">
        <f t="shared" ca="1" si="21"/>
        <v>53.694690952503286</v>
      </c>
      <c r="O117" s="47">
        <f t="shared" ca="1" si="23"/>
        <v>18754.11999999727</v>
      </c>
      <c r="P117" s="47">
        <f t="shared" ca="1" si="24"/>
        <v>18755.694999997289</v>
      </c>
      <c r="Q117" s="39">
        <f t="shared" ca="1" si="25"/>
        <v>7.1740533375015332</v>
      </c>
      <c r="R117" s="47">
        <f t="shared" ca="1" si="26"/>
        <v>3428.6383999991122</v>
      </c>
      <c r="S117" s="47">
        <f t="shared" ca="1" si="27"/>
        <v>3428.9673999991937</v>
      </c>
      <c r="T117" s="39">
        <f t="shared" ca="1" si="28"/>
        <v>0.77814700197330156</v>
      </c>
      <c r="U117" s="47">
        <f t="shared" ca="1" si="29"/>
        <v>6168.0399999945912</v>
      </c>
      <c r="V117" s="47">
        <f t="shared" ca="1" si="30"/>
        <v>6168.5649999946263</v>
      </c>
      <c r="W117" s="39">
        <f t="shared" ca="1" si="31"/>
        <v>1.1811259833743895</v>
      </c>
      <c r="X117" s="7">
        <f t="shared" ca="1" si="32"/>
        <v>112025.04959996721</v>
      </c>
      <c r="Y117" s="39">
        <f t="shared" ca="1" si="33"/>
        <v>4.5743561920002929</v>
      </c>
      <c r="Z117" s="39">
        <f t="shared" ca="1" si="34"/>
        <v>13.707682514849516</v>
      </c>
      <c r="AA117" s="39">
        <f t="shared" ca="1" si="35"/>
        <v>39.98700843765377</v>
      </c>
      <c r="AD117" s="44">
        <v>3414.5</v>
      </c>
      <c r="AE117" s="44">
        <v>28949.670000034399</v>
      </c>
    </row>
    <row r="118" spans="8:31" x14ac:dyDescent="0.3">
      <c r="H118" s="45">
        <v>1</v>
      </c>
      <c r="I118" s="44" t="s">
        <v>170</v>
      </c>
      <c r="J118" s="25">
        <v>1980</v>
      </c>
      <c r="K118" s="44">
        <v>3673.03</v>
      </c>
      <c r="L118" s="47">
        <f t="shared" ca="1" si="20"/>
        <v>140507.32199996384</v>
      </c>
      <c r="M118" s="47">
        <f t="shared" ca="1" si="22"/>
        <v>140960.8229999824</v>
      </c>
      <c r="N118" s="39">
        <f t="shared" ca="1" si="21"/>
        <v>24.433209320005645</v>
      </c>
      <c r="O118" s="47">
        <f t="shared" ca="1" si="23"/>
        <v>18757.269999997308</v>
      </c>
      <c r="P118" s="47">
        <f t="shared" ca="1" si="24"/>
        <v>18762.80499999737</v>
      </c>
      <c r="Q118" s="39">
        <f t="shared" ca="1" si="25"/>
        <v>3.2522195333340345</v>
      </c>
      <c r="R118" s="47">
        <f t="shared" ca="1" si="26"/>
        <v>3429.2963999992753</v>
      </c>
      <c r="S118" s="47">
        <f t="shared" ca="1" si="27"/>
        <v>3430.4525999995626</v>
      </c>
      <c r="T118" s="39">
        <f t="shared" ca="1" si="28"/>
        <v>0.80492711548454632</v>
      </c>
      <c r="U118" s="47">
        <f t="shared" ca="1" si="29"/>
        <v>6169.0899999946614</v>
      </c>
      <c r="V118" s="47">
        <f t="shared" ca="1" si="30"/>
        <v>6170.9349999947826</v>
      </c>
      <c r="W118" s="39">
        <f t="shared" ca="1" si="31"/>
        <v>1.1853851890406095</v>
      </c>
      <c r="X118" s="7">
        <f t="shared" ca="1" si="32"/>
        <v>112596.63039999067</v>
      </c>
      <c r="Y118" s="39">
        <f t="shared" ca="1" si="33"/>
        <v>6.1928146720017052</v>
      </c>
      <c r="Z118" s="39">
        <f t="shared" ca="1" si="34"/>
        <v>11.435346509860896</v>
      </c>
      <c r="AA118" s="39">
        <f t="shared" ca="1" si="35"/>
        <v>12.997862810144749</v>
      </c>
      <c r="AD118" s="44">
        <v>3415</v>
      </c>
      <c r="AE118" s="44">
        <v>29049.249999900301</v>
      </c>
    </row>
    <row r="119" spans="8:31" x14ac:dyDescent="0.3">
      <c r="H119" s="45">
        <v>1</v>
      </c>
      <c r="I119" s="44" t="s">
        <v>171</v>
      </c>
      <c r="J119" s="25">
        <v>1980</v>
      </c>
      <c r="K119" s="44">
        <v>3674.26</v>
      </c>
      <c r="L119" s="47">
        <f t="shared" ca="1" si="20"/>
        <v>141414.32400000095</v>
      </c>
      <c r="M119" s="47">
        <f t="shared" ca="1" si="22"/>
        <v>141886.2600000205</v>
      </c>
      <c r="N119" s="39">
        <f t="shared" ca="1" si="21"/>
        <v>25.066572600012609</v>
      </c>
      <c r="O119" s="47">
        <f t="shared" ca="1" si="23"/>
        <v>18768.339999997432</v>
      </c>
      <c r="P119" s="47">
        <f t="shared" ca="1" si="24"/>
        <v>18774.099999997496</v>
      </c>
      <c r="Q119" s="39">
        <f t="shared" ca="1" si="25"/>
        <v>3.3167576666674137</v>
      </c>
      <c r="R119" s="47">
        <f t="shared" ca="1" si="26"/>
        <v>3431.6087999998499</v>
      </c>
      <c r="S119" s="47">
        <f t="shared" ca="1" si="27"/>
        <v>3432.8120000001481</v>
      </c>
      <c r="T119" s="39">
        <f t="shared" ca="1" si="28"/>
        <v>0.90832205519975451</v>
      </c>
      <c r="U119" s="47">
        <f t="shared" ca="1" si="29"/>
        <v>6172.7799999949038</v>
      </c>
      <c r="V119" s="47">
        <f t="shared" ca="1" si="30"/>
        <v>6174.6999999950303</v>
      </c>
      <c r="W119" s="39">
        <f t="shared" ca="1" si="31"/>
        <v>1.3355876099990676</v>
      </c>
      <c r="X119" s="7">
        <f t="shared" ca="1" si="32"/>
        <v>113504.64800002781</v>
      </c>
      <c r="Y119" s="39">
        <f t="shared" ca="1" si="33"/>
        <v>5.202296366669799</v>
      </c>
      <c r="Z119" s="39">
        <f t="shared" ca="1" si="34"/>
        <v>10.762963698536034</v>
      </c>
      <c r="AA119" s="39">
        <f t="shared" ca="1" si="35"/>
        <v>14.303608901476576</v>
      </c>
      <c r="AD119" s="44">
        <v>3415.5</v>
      </c>
      <c r="AE119" s="44">
        <v>29148.8199999057</v>
      </c>
    </row>
    <row r="120" spans="8:31" x14ac:dyDescent="0.3">
      <c r="H120" s="45">
        <v>1</v>
      </c>
      <c r="I120" s="44" t="s">
        <v>172</v>
      </c>
      <c r="J120" s="25">
        <v>1980</v>
      </c>
      <c r="K120" s="44">
        <v>3675.54</v>
      </c>
      <c r="L120" s="47">
        <f t="shared" ca="1" si="20"/>
        <v>142358.19600004004</v>
      </c>
      <c r="M120" s="47">
        <f t="shared" ca="1" si="22"/>
        <v>143132.46600007173</v>
      </c>
      <c r="N120" s="39">
        <f t="shared" ca="1" si="21"/>
        <v>38.884319930033413</v>
      </c>
      <c r="O120" s="47">
        <f t="shared" ca="1" si="23"/>
        <v>18779.859999997559</v>
      </c>
      <c r="P120" s="47">
        <f t="shared" ca="1" si="24"/>
        <v>18789.309999997662</v>
      </c>
      <c r="Q120" s="39">
        <f t="shared" ca="1" si="25"/>
        <v>5.1044292166678593</v>
      </c>
      <c r="R120" s="47">
        <f t="shared" ca="1" si="26"/>
        <v>3434.0152000004464</v>
      </c>
      <c r="S120" s="47">
        <f t="shared" ca="1" si="27"/>
        <v>3435.9892000009363</v>
      </c>
      <c r="T120" s="39">
        <f t="shared" ca="1" si="28"/>
        <v>1.3128342068341048</v>
      </c>
      <c r="U120" s="47">
        <f t="shared" ca="1" si="29"/>
        <v>6176.6199999951568</v>
      </c>
      <c r="V120" s="47">
        <f t="shared" ca="1" si="30"/>
        <v>6179.7699999953638</v>
      </c>
      <c r="W120" s="39">
        <f t="shared" ca="1" si="31"/>
        <v>1.9311781249998643</v>
      </c>
      <c r="X120" s="7">
        <f t="shared" ca="1" si="32"/>
        <v>114727.39680007775</v>
      </c>
      <c r="Y120" s="39">
        <f t="shared" ca="1" si="33"/>
        <v>6.0231883320062387</v>
      </c>
      <c r="Z120" s="39">
        <f t="shared" ca="1" si="34"/>
        <v>14.371629880508067</v>
      </c>
      <c r="AA120" s="39">
        <f t="shared" ca="1" si="35"/>
        <v>24.512690049525347</v>
      </c>
      <c r="AD120" s="44">
        <v>3416</v>
      </c>
      <c r="AE120" s="44">
        <v>29248.400000018701</v>
      </c>
    </row>
    <row r="121" spans="8:31" x14ac:dyDescent="0.3">
      <c r="H121" s="45">
        <v>1</v>
      </c>
      <c r="I121" s="44" t="s">
        <v>173</v>
      </c>
      <c r="J121" s="25">
        <v>1980</v>
      </c>
      <c r="K121" s="44">
        <v>3677.64</v>
      </c>
      <c r="L121" s="47">
        <f t="shared" ca="1" si="20"/>
        <v>143906.73600010341</v>
      </c>
      <c r="M121" s="47">
        <f t="shared" ca="1" si="22"/>
        <v>149212.00760006951</v>
      </c>
      <c r="N121" s="39">
        <f t="shared" ca="1" si="21"/>
        <v>55.954502850046062</v>
      </c>
      <c r="O121" s="47">
        <f t="shared" ca="1" si="23"/>
        <v>18798.759999997765</v>
      </c>
      <c r="P121" s="47">
        <f t="shared" ca="1" si="24"/>
        <v>18862.119999998471</v>
      </c>
      <c r="Q121" s="39">
        <f t="shared" ca="1" si="25"/>
        <v>7.0732950000019548</v>
      </c>
      <c r="R121" s="47">
        <f t="shared" ca="1" si="26"/>
        <v>3437.9632000014262</v>
      </c>
      <c r="S121" s="47">
        <f t="shared" ca="1" si="27"/>
        <v>3451.1984000047109</v>
      </c>
      <c r="T121" s="39">
        <f t="shared" ca="1" si="28"/>
        <v>1.654418233003025</v>
      </c>
      <c r="U121" s="47">
        <f t="shared" ca="1" si="29"/>
        <v>6182.9199999955708</v>
      </c>
      <c r="V121" s="47">
        <f t="shared" ca="1" si="30"/>
        <v>6204.0399999969623</v>
      </c>
      <c r="W121" s="39">
        <f t="shared" ca="1" si="31"/>
        <v>2.4341550939982226</v>
      </c>
      <c r="X121" s="7">
        <f t="shared" ca="1" si="32"/>
        <v>120694.64920006937</v>
      </c>
      <c r="Y121" s="39">
        <f t="shared" ca="1" si="33"/>
        <v>4.123733847670513</v>
      </c>
      <c r="Z121" s="39">
        <f t="shared" ca="1" si="34"/>
        <v>15.285602174673716</v>
      </c>
      <c r="AA121" s="39">
        <f t="shared" ca="1" si="35"/>
        <v>40.668900675372342</v>
      </c>
      <c r="AD121" s="44">
        <v>3416.5</v>
      </c>
      <c r="AE121" s="44">
        <v>29347.970000024001</v>
      </c>
    </row>
    <row r="122" spans="8:31" x14ac:dyDescent="0.3">
      <c r="H122" s="45">
        <v>1</v>
      </c>
      <c r="I122" s="44" t="s">
        <v>164</v>
      </c>
      <c r="J122" s="25">
        <v>1980</v>
      </c>
      <c r="K122" s="44">
        <v>3691.72</v>
      </c>
      <c r="L122" s="47">
        <f t="shared" ca="1" si="20"/>
        <v>154517.27920003561</v>
      </c>
      <c r="M122" s="47">
        <f t="shared" ca="1" si="22"/>
        <v>157854.19960003626</v>
      </c>
      <c r="N122" s="39">
        <f t="shared" ca="1" si="21"/>
        <v>69.455847824040731</v>
      </c>
      <c r="O122" s="47">
        <f t="shared" ca="1" si="23"/>
        <v>18925.479999999177</v>
      </c>
      <c r="P122" s="47">
        <f t="shared" ca="1" si="24"/>
        <v>18965.239999999343</v>
      </c>
      <c r="Q122" s="39">
        <f t="shared" ca="1" si="25"/>
        <v>8.3447056000026869</v>
      </c>
      <c r="R122" s="47">
        <f t="shared" ca="1" si="26"/>
        <v>3464.4336000079957</v>
      </c>
      <c r="S122" s="47">
        <f t="shared" ca="1" si="27"/>
        <v>3472.6918000097694</v>
      </c>
      <c r="T122" s="39">
        <f t="shared" ca="1" si="28"/>
        <v>2.1625320011688309</v>
      </c>
      <c r="U122" s="47">
        <f t="shared" ca="1" si="29"/>
        <v>6225.1599999983537</v>
      </c>
      <c r="V122" s="47">
        <f t="shared" ca="1" si="30"/>
        <v>6237.7049999990977</v>
      </c>
      <c r="W122" s="39">
        <f t="shared" ca="1" si="31"/>
        <v>3.1777988122511758</v>
      </c>
      <c r="X122" s="7">
        <f t="shared" ca="1" si="32"/>
        <v>129178.56280002803</v>
      </c>
      <c r="Y122" s="39">
        <f t="shared" ca="1" si="33"/>
        <v>3.9830056863356273</v>
      </c>
      <c r="Z122" s="39">
        <f t="shared" ca="1" si="34"/>
        <v>17.668042099758321</v>
      </c>
      <c r="AA122" s="39">
        <f t="shared" ca="1" si="35"/>
        <v>51.787805724282407</v>
      </c>
      <c r="AD122" s="44">
        <v>3417</v>
      </c>
      <c r="AE122" s="44">
        <v>29447.549999890001</v>
      </c>
    </row>
    <row r="123" spans="8:31" x14ac:dyDescent="0.3">
      <c r="H123" s="45">
        <v>1</v>
      </c>
      <c r="I123" s="44" t="s">
        <v>174</v>
      </c>
      <c r="J123" s="25">
        <v>1980</v>
      </c>
      <c r="K123" s="44">
        <v>3700.5</v>
      </c>
      <c r="L123" s="47">
        <f t="shared" ca="1" si="20"/>
        <v>161191.1200000369</v>
      </c>
      <c r="M123" s="47">
        <f t="shared" ca="1" si="22"/>
        <v>159625.22799998405</v>
      </c>
      <c r="N123" s="39">
        <f t="shared" ca="1" si="21"/>
        <v>100.56389364002588</v>
      </c>
      <c r="O123" s="47">
        <f t="shared" ca="1" si="23"/>
        <v>19004.999999999505</v>
      </c>
      <c r="P123" s="47">
        <f t="shared" ca="1" si="24"/>
        <v>18986.299999999574</v>
      </c>
      <c r="Q123" s="39">
        <f t="shared" ca="1" si="25"/>
        <v>11.961369000004003</v>
      </c>
      <c r="R123" s="47">
        <f t="shared" ca="1" si="26"/>
        <v>3480.9500000115431</v>
      </c>
      <c r="S123" s="47">
        <f t="shared" ca="1" si="27"/>
        <v>3477.0910000108615</v>
      </c>
      <c r="T123" s="39">
        <f t="shared" ca="1" si="28"/>
        <v>2.5220500053304327</v>
      </c>
      <c r="U123" s="47">
        <f t="shared" ca="1" si="29"/>
        <v>6250.2499999998427</v>
      </c>
      <c r="V123" s="47">
        <f t="shared" ca="1" si="30"/>
        <v>6244.7249999995602</v>
      </c>
      <c r="W123" s="39">
        <f t="shared" ca="1" si="31"/>
        <v>3.7052034999995644</v>
      </c>
      <c r="X123" s="7">
        <f t="shared" ca="1" si="32"/>
        <v>130917.11199997405</v>
      </c>
      <c r="Y123" s="39">
        <f t="shared" ca="1" si="33"/>
        <v>2.2910494600003704</v>
      </c>
      <c r="Z123" s="39">
        <f t="shared" ca="1" si="34"/>
        <v>20.479671965334372</v>
      </c>
      <c r="AA123" s="39">
        <f t="shared" ca="1" si="35"/>
        <v>80.084221674691506</v>
      </c>
      <c r="AD123" s="44">
        <v>3417.5</v>
      </c>
      <c r="AE123" s="44">
        <v>29547.119999895302</v>
      </c>
    </row>
    <row r="124" spans="8:31" x14ac:dyDescent="0.3">
      <c r="H124" s="45">
        <v>1</v>
      </c>
      <c r="I124" s="44" t="s">
        <v>175</v>
      </c>
      <c r="J124" s="25">
        <v>1980</v>
      </c>
      <c r="K124" s="44">
        <v>3696.4</v>
      </c>
      <c r="L124" s="47">
        <f t="shared" ca="1" si="20"/>
        <v>158059.33599993121</v>
      </c>
      <c r="M124" s="47">
        <f t="shared" ca="1" si="22"/>
        <v>155819.05960001284</v>
      </c>
      <c r="N124" s="39">
        <f t="shared" ca="1" si="21"/>
        <v>119.72097745938599</v>
      </c>
      <c r="O124" s="47">
        <f t="shared" ca="1" si="23"/>
        <v>18967.599999999646</v>
      </c>
      <c r="P124" s="47">
        <f t="shared" ca="1" si="24"/>
        <v>18940.959999999348</v>
      </c>
      <c r="Q124" s="39">
        <f t="shared" ca="1" si="25"/>
        <v>14.552970933338035</v>
      </c>
      <c r="R124" s="47">
        <f t="shared" ca="1" si="26"/>
        <v>3473.2320000101799</v>
      </c>
      <c r="S124" s="47">
        <f t="shared" ca="1" si="27"/>
        <v>3467.6672000087988</v>
      </c>
      <c r="T124" s="39">
        <f t="shared" ca="1" si="28"/>
        <v>2.7461034501457684</v>
      </c>
      <c r="U124" s="47">
        <f t="shared" ca="1" si="29"/>
        <v>6239.1999999992786</v>
      </c>
      <c r="V124" s="47">
        <f t="shared" ca="1" si="30"/>
        <v>6230.3199999986937</v>
      </c>
      <c r="W124" s="39">
        <f t="shared" ca="1" si="31"/>
        <v>4.0364166506672721</v>
      </c>
      <c r="X124" s="7">
        <f t="shared" ca="1" si="32"/>
        <v>127180.11240000601</v>
      </c>
      <c r="Y124" s="39">
        <f t="shared" ca="1" si="33"/>
        <v>5.6171216310022789</v>
      </c>
      <c r="Z124" s="39">
        <f t="shared" ca="1" si="34"/>
        <v>26.952612665153353</v>
      </c>
      <c r="AA124" s="39">
        <f t="shared" ca="1" si="35"/>
        <v>92.768364794232639</v>
      </c>
      <c r="AD124" s="44">
        <v>3418</v>
      </c>
      <c r="AE124" s="44">
        <v>29646.700000008299</v>
      </c>
    </row>
    <row r="125" spans="8:31" x14ac:dyDescent="0.3">
      <c r="H125" s="45">
        <v>1</v>
      </c>
      <c r="I125" s="44" t="s">
        <v>176</v>
      </c>
      <c r="J125" s="25">
        <v>1980</v>
      </c>
      <c r="K125" s="44">
        <v>3690.48</v>
      </c>
      <c r="L125" s="47">
        <f t="shared" ca="1" si="20"/>
        <v>153578.78320009448</v>
      </c>
      <c r="M125" s="47">
        <f t="shared" ca="1" si="22"/>
        <v>152557.03700008802</v>
      </c>
      <c r="N125" s="39">
        <f t="shared" ca="1" si="21"/>
        <v>116.70613330510913</v>
      </c>
      <c r="O125" s="47">
        <f t="shared" ca="1" si="23"/>
        <v>18914.31999999905</v>
      </c>
      <c r="P125" s="47">
        <f t="shared" ca="1" si="24"/>
        <v>18902.169999998918</v>
      </c>
      <c r="Q125" s="39">
        <f t="shared" ca="1" si="25"/>
        <v>14.460160050004351</v>
      </c>
      <c r="R125" s="47">
        <f t="shared" ca="1" si="26"/>
        <v>3462.1024000074176</v>
      </c>
      <c r="S125" s="47">
        <f t="shared" ca="1" si="27"/>
        <v>3459.5644000067878</v>
      </c>
      <c r="T125" s="39">
        <f t="shared" ca="1" si="28"/>
        <v>2.4742227994780919</v>
      </c>
      <c r="U125" s="47">
        <f t="shared" ca="1" si="29"/>
        <v>6221.4399999981088</v>
      </c>
      <c r="V125" s="47">
        <f t="shared" ca="1" si="30"/>
        <v>6217.3899999978421</v>
      </c>
      <c r="W125" s="39">
        <f t="shared" ca="1" si="31"/>
        <v>3.6553072041639529</v>
      </c>
      <c r="X125" s="7">
        <f t="shared" ca="1" si="32"/>
        <v>123977.91260008448</v>
      </c>
      <c r="Y125" s="39">
        <f t="shared" ca="1" si="33"/>
        <v>6.0955807028396611</v>
      </c>
      <c r="Z125" s="39">
        <f t="shared" ca="1" si="34"/>
        <v>26.685270756486059</v>
      </c>
      <c r="AA125" s="39">
        <f t="shared" ca="1" si="35"/>
        <v>90.020862548623072</v>
      </c>
      <c r="AD125" s="44">
        <v>3418.5</v>
      </c>
      <c r="AE125" s="44">
        <v>29746.270000013701</v>
      </c>
    </row>
    <row r="126" spans="8:31" x14ac:dyDescent="0.3">
      <c r="H126" s="45">
        <v>1</v>
      </c>
      <c r="I126" s="44" t="s">
        <v>177</v>
      </c>
      <c r="J126" s="25">
        <v>1980</v>
      </c>
      <c r="K126" s="44">
        <v>3687.78</v>
      </c>
      <c r="L126" s="47">
        <f t="shared" ca="1" si="20"/>
        <v>151535.29080008157</v>
      </c>
      <c r="M126" s="47">
        <f t="shared" ca="1" si="22"/>
        <v>150661.12780002784</v>
      </c>
      <c r="N126" s="39">
        <f t="shared" ca="1" si="21"/>
        <v>107.72270637705847</v>
      </c>
      <c r="O126" s="47">
        <f t="shared" ca="1" si="23"/>
        <v>18890.019999998785</v>
      </c>
      <c r="P126" s="47">
        <f t="shared" ca="1" si="24"/>
        <v>18879.624999998668</v>
      </c>
      <c r="Q126" s="39">
        <f t="shared" ca="1" si="25"/>
        <v>13.49893187500388</v>
      </c>
      <c r="R126" s="47">
        <f t="shared" ca="1" si="26"/>
        <v>3457.0264000061579</v>
      </c>
      <c r="S126" s="47">
        <f t="shared" ca="1" si="27"/>
        <v>3454.8550000056189</v>
      </c>
      <c r="T126" s="39">
        <f t="shared" ca="1" si="28"/>
        <v>1.9621848972527463</v>
      </c>
      <c r="U126" s="47">
        <f t="shared" ca="1" si="29"/>
        <v>6213.3399999975754</v>
      </c>
      <c r="V126" s="47">
        <f t="shared" ca="1" si="30"/>
        <v>6209.874999997347</v>
      </c>
      <c r="W126" s="39">
        <f t="shared" ca="1" si="31"/>
        <v>3.1745915979139352</v>
      </c>
      <c r="X126" s="7">
        <f t="shared" ca="1" si="32"/>
        <v>122116.77280002621</v>
      </c>
      <c r="Y126" s="39">
        <f t="shared" ca="1" si="33"/>
        <v>7.4287703453375862</v>
      </c>
      <c r="Z126" s="39">
        <f t="shared" ca="1" si="34"/>
        <v>26.064478715508148</v>
      </c>
      <c r="AA126" s="39">
        <f t="shared" ca="1" si="35"/>
        <v>81.658227661550328</v>
      </c>
      <c r="AD126" s="44">
        <v>3419</v>
      </c>
      <c r="AE126" s="44">
        <v>29845.8499998796</v>
      </c>
    </row>
    <row r="127" spans="8:31" x14ac:dyDescent="0.3">
      <c r="H127" s="45">
        <v>1</v>
      </c>
      <c r="I127" s="44" t="s">
        <v>178</v>
      </c>
      <c r="J127" s="25">
        <v>1980</v>
      </c>
      <c r="K127" s="44">
        <v>3685.47</v>
      </c>
      <c r="L127" s="47">
        <f t="shared" ca="1" si="20"/>
        <v>149786.96479997411</v>
      </c>
      <c r="M127" s="47">
        <f t="shared" ca="1" si="22"/>
        <v>148780.35569996201</v>
      </c>
      <c r="N127" s="39">
        <f t="shared" ca="1" si="21"/>
        <v>79.101555780508122</v>
      </c>
      <c r="O127" s="47">
        <f t="shared" ca="1" si="23"/>
        <v>18869.229999998552</v>
      </c>
      <c r="P127" s="47">
        <f t="shared" ca="1" si="24"/>
        <v>18857.25999999842</v>
      </c>
      <c r="Q127" s="39">
        <f t="shared" ca="1" si="25"/>
        <v>10.025776566669416</v>
      </c>
      <c r="R127" s="47">
        <f t="shared" ca="1" si="26"/>
        <v>3452.6836000050798</v>
      </c>
      <c r="S127" s="47">
        <f t="shared" ca="1" si="27"/>
        <v>3450.1832000044592</v>
      </c>
      <c r="T127" s="39">
        <f t="shared" ca="1" si="28"/>
        <v>1.5100589320617359</v>
      </c>
      <c r="U127" s="47">
        <f t="shared" ca="1" si="29"/>
        <v>6206.4099999971186</v>
      </c>
      <c r="V127" s="47">
        <f t="shared" ca="1" si="30"/>
        <v>6202.4199999968559</v>
      </c>
      <c r="W127" s="39">
        <f t="shared" ca="1" si="31"/>
        <v>2.4434950458322051</v>
      </c>
      <c r="X127" s="7">
        <f t="shared" ca="1" si="32"/>
        <v>120270.49249996227</v>
      </c>
      <c r="Y127" s="39">
        <f t="shared" ca="1" si="33"/>
        <v>9.2207377583337404</v>
      </c>
      <c r="Z127" s="39">
        <f t="shared" ca="1" si="34"/>
        <v>23.200068302897098</v>
      </c>
      <c r="AA127" s="39">
        <f t="shared" ca="1" si="35"/>
        <v>55.901487477611028</v>
      </c>
      <c r="AD127" s="44">
        <v>3419.5</v>
      </c>
      <c r="AE127" s="44">
        <v>29945.419999885002</v>
      </c>
    </row>
    <row r="128" spans="8:31" x14ac:dyDescent="0.3">
      <c r="H128" s="45">
        <v>1</v>
      </c>
      <c r="I128" s="44" t="s">
        <v>179</v>
      </c>
      <c r="J128" s="25">
        <v>1980</v>
      </c>
      <c r="K128" s="44">
        <v>3682.81</v>
      </c>
      <c r="L128" s="47">
        <f t="shared" ca="1" si="20"/>
        <v>147773.7465999499</v>
      </c>
      <c r="M128" s="47">
        <f t="shared" ca="1" si="22"/>
        <v>147194.75590000092</v>
      </c>
      <c r="N128" s="39">
        <f t="shared" ca="1" si="21"/>
        <v>72.37075498419307</v>
      </c>
      <c r="O128" s="47">
        <f t="shared" ca="1" si="23"/>
        <v>18845.289999998287</v>
      </c>
      <c r="P128" s="47">
        <f t="shared" ca="1" si="24"/>
        <v>18838.404999998209</v>
      </c>
      <c r="Q128" s="39">
        <f t="shared" ca="1" si="25"/>
        <v>9.2622157916691084</v>
      </c>
      <c r="R128" s="47">
        <f t="shared" ca="1" si="26"/>
        <v>3447.6828000038386</v>
      </c>
      <c r="S128" s="47">
        <f t="shared" ca="1" si="27"/>
        <v>3446.244600003482</v>
      </c>
      <c r="T128" s="39">
        <f t="shared" ca="1" si="28"/>
        <v>1.0217828051962565</v>
      </c>
      <c r="U128" s="47">
        <f t="shared" ca="1" si="29"/>
        <v>6198.4299999965933</v>
      </c>
      <c r="V128" s="47">
        <f t="shared" ca="1" si="30"/>
        <v>6196.1349999964423</v>
      </c>
      <c r="W128" s="39">
        <f t="shared" ca="1" si="31"/>
        <v>1.6526641078743765</v>
      </c>
      <c r="X128" s="7">
        <f t="shared" ca="1" si="32"/>
        <v>118713.97130000278</v>
      </c>
      <c r="Y128" s="39">
        <f t="shared" ca="1" si="33"/>
        <v>7.6174798250862352</v>
      </c>
      <c r="Z128" s="39">
        <f t="shared" ca="1" si="34"/>
        <v>19.554142529825974</v>
      </c>
      <c r="AA128" s="39">
        <f t="shared" ca="1" si="35"/>
        <v>52.816612454367096</v>
      </c>
      <c r="AD128" s="44">
        <v>3420</v>
      </c>
      <c r="AE128" s="44">
        <v>30044.999999997999</v>
      </c>
    </row>
    <row r="129" spans="8:31" x14ac:dyDescent="0.3">
      <c r="H129" s="45">
        <v>1</v>
      </c>
      <c r="I129" s="44" t="s">
        <v>180</v>
      </c>
      <c r="J129" s="25">
        <v>1980</v>
      </c>
      <c r="K129" s="44">
        <v>3681.28</v>
      </c>
      <c r="L129" s="47">
        <f t="shared" ca="1" si="20"/>
        <v>146615.76520005194</v>
      </c>
      <c r="M129" s="47">
        <f t="shared" ca="1" si="22"/>
        <v>145972.84159998293</v>
      </c>
      <c r="N129" s="39">
        <f t="shared" ca="1" si="21"/>
        <v>55.834611912013472</v>
      </c>
      <c r="O129" s="47">
        <f t="shared" ca="1" si="23"/>
        <v>18831.519999998131</v>
      </c>
      <c r="P129" s="47">
        <f t="shared" ca="1" si="24"/>
        <v>18823.824999998047</v>
      </c>
      <c r="Q129" s="39">
        <f t="shared" ca="1" si="25"/>
        <v>7.2001130625018321</v>
      </c>
      <c r="R129" s="47">
        <f t="shared" ca="1" si="26"/>
        <v>3444.8064000031254</v>
      </c>
      <c r="S129" s="47">
        <f t="shared" ca="1" si="27"/>
        <v>3443.1990000027263</v>
      </c>
      <c r="T129" s="39">
        <f t="shared" ca="1" si="28"/>
        <v>0.78137662640077055</v>
      </c>
      <c r="U129" s="47">
        <f t="shared" ca="1" si="29"/>
        <v>6193.8399999962912</v>
      </c>
      <c r="V129" s="47">
        <f t="shared" ca="1" si="30"/>
        <v>6191.2749999961225</v>
      </c>
      <c r="W129" s="39">
        <f t="shared" ca="1" si="31"/>
        <v>1.1854743806246777</v>
      </c>
      <c r="X129" s="7">
        <f t="shared" ca="1" si="32"/>
        <v>117514.54259998603</v>
      </c>
      <c r="Y129" s="39">
        <f t="shared" ca="1" si="33"/>
        <v>4.7985104895011412</v>
      </c>
      <c r="Z129" s="39">
        <f t="shared" ca="1" si="34"/>
        <v>13.965474559028422</v>
      </c>
      <c r="AA129" s="39">
        <f t="shared" ca="1" si="35"/>
        <v>41.869137352985049</v>
      </c>
      <c r="AD129" s="44">
        <v>3420.5</v>
      </c>
      <c r="AE129" s="44">
        <v>30161.350000060698</v>
      </c>
    </row>
    <row r="130" spans="8:31" x14ac:dyDescent="0.3">
      <c r="H130" s="45">
        <v>1</v>
      </c>
      <c r="I130" s="44" t="s">
        <v>170</v>
      </c>
      <c r="J130" s="25">
        <v>1981</v>
      </c>
      <c r="K130" s="44">
        <v>3679.57</v>
      </c>
      <c r="L130" s="47">
        <f t="shared" ca="1" si="20"/>
        <v>145329.91799991392</v>
      </c>
      <c r="M130" s="47">
        <f t="shared" ca="1" si="22"/>
        <v>144784.2419999931</v>
      </c>
      <c r="N130" s="39">
        <f t="shared" ca="1" si="21"/>
        <v>25.095935280007737</v>
      </c>
      <c r="O130" s="47">
        <f t="shared" ca="1" si="23"/>
        <v>18816.129999997964</v>
      </c>
      <c r="P130" s="47">
        <f t="shared" ca="1" si="24"/>
        <v>18809.469999997887</v>
      </c>
      <c r="Q130" s="39">
        <f t="shared" ca="1" si="25"/>
        <v>3.2603081333341275</v>
      </c>
      <c r="R130" s="47">
        <f t="shared" ca="1" si="26"/>
        <v>3441.5916000023271</v>
      </c>
      <c r="S130" s="47">
        <f t="shared" ca="1" si="27"/>
        <v>3440.200400001982</v>
      </c>
      <c r="T130" s="39">
        <f t="shared" ca="1" si="28"/>
        <v>0.80721435552344634</v>
      </c>
      <c r="U130" s="47">
        <f t="shared" ca="1" si="29"/>
        <v>6188.7099999959537</v>
      </c>
      <c r="V130" s="47">
        <f t="shared" ca="1" si="30"/>
        <v>6186.489999995807</v>
      </c>
      <c r="W130" s="39">
        <f t="shared" ca="1" si="31"/>
        <v>1.188373174915806</v>
      </c>
      <c r="X130" s="7">
        <f t="shared" ca="1" si="32"/>
        <v>116348.08159999741</v>
      </c>
      <c r="Y130" s="39">
        <f t="shared" ca="1" si="33"/>
        <v>6.3991444880021495</v>
      </c>
      <c r="Z130" s="39">
        <f t="shared" ca="1" si="34"/>
        <v>11.655040151775529</v>
      </c>
      <c r="AA130" s="39">
        <f t="shared" ca="1" si="35"/>
        <v>13.440895128232208</v>
      </c>
      <c r="AD130" s="44">
        <v>3421</v>
      </c>
      <c r="AE130" s="44">
        <v>30277.700000123401</v>
      </c>
    </row>
    <row r="131" spans="8:31" x14ac:dyDescent="0.3">
      <c r="H131" s="45">
        <v>1</v>
      </c>
      <c r="I131" s="44" t="s">
        <v>171</v>
      </c>
      <c r="J131" s="25">
        <v>1981</v>
      </c>
      <c r="K131" s="44">
        <v>3678.09</v>
      </c>
      <c r="L131" s="47">
        <f t="shared" ca="1" si="20"/>
        <v>144238.56600007229</v>
      </c>
      <c r="M131" s="47">
        <f t="shared" ca="1" si="22"/>
        <v>144113.20800008951</v>
      </c>
      <c r="N131" s="39">
        <f t="shared" ca="1" si="21"/>
        <v>25.46000008002494</v>
      </c>
      <c r="O131" s="47">
        <f t="shared" ca="1" si="23"/>
        <v>18802.809999997811</v>
      </c>
      <c r="P131" s="47">
        <f t="shared" ca="1" si="24"/>
        <v>18801.279999997794</v>
      </c>
      <c r="Q131" s="39">
        <f t="shared" ca="1" si="25"/>
        <v>3.3215594666674679</v>
      </c>
      <c r="R131" s="47">
        <f t="shared" ca="1" si="26"/>
        <v>3438.8092000016368</v>
      </c>
      <c r="S131" s="47">
        <f t="shared" ca="1" si="27"/>
        <v>3438.4896000015574</v>
      </c>
      <c r="T131" s="39">
        <f t="shared" ca="1" si="28"/>
        <v>0.90982434816012692</v>
      </c>
      <c r="U131" s="47">
        <f t="shared" ca="1" si="29"/>
        <v>6184.2699999956603</v>
      </c>
      <c r="V131" s="47">
        <f t="shared" ca="1" si="30"/>
        <v>6183.7599999956274</v>
      </c>
      <c r="W131" s="39">
        <f t="shared" ca="1" si="31"/>
        <v>1.337547287999197</v>
      </c>
      <c r="X131" s="7">
        <f t="shared" ca="1" si="32"/>
        <v>115689.67840009453</v>
      </c>
      <c r="Y131" s="39">
        <f t="shared" ca="1" si="33"/>
        <v>5.3024435933395599</v>
      </c>
      <c r="Z131" s="39">
        <f t="shared" ca="1" si="34"/>
        <v>10.871374696166352</v>
      </c>
      <c r="AA131" s="39">
        <f t="shared" ca="1" si="35"/>
        <v>14.588625383858588</v>
      </c>
      <c r="AD131" s="44">
        <v>3421.5</v>
      </c>
      <c r="AE131" s="44">
        <v>30394.049999939001</v>
      </c>
    </row>
    <row r="132" spans="8:31" x14ac:dyDescent="0.3">
      <c r="H132" s="45">
        <v>1</v>
      </c>
      <c r="I132" s="44" t="s">
        <v>172</v>
      </c>
      <c r="J132" s="25">
        <v>1981</v>
      </c>
      <c r="K132" s="44">
        <v>3677.75</v>
      </c>
      <c r="L132" s="47">
        <f t="shared" ca="1" si="20"/>
        <v>143987.85000010673</v>
      </c>
      <c r="M132" s="47">
        <f t="shared" ca="1" si="22"/>
        <v>143803.50000009919</v>
      </c>
      <c r="N132" s="39">
        <f t="shared" ca="1" si="21"/>
        <v>39.066617500040941</v>
      </c>
      <c r="O132" s="47">
        <f t="shared" ca="1" si="23"/>
        <v>18799.749999997777</v>
      </c>
      <c r="P132" s="47">
        <f t="shared" ca="1" si="24"/>
        <v>18797.499999997752</v>
      </c>
      <c r="Q132" s="39">
        <f t="shared" ca="1" si="25"/>
        <v>5.1066541666678846</v>
      </c>
      <c r="R132" s="47">
        <f t="shared" ca="1" si="26"/>
        <v>3438.170000001478</v>
      </c>
      <c r="S132" s="47">
        <f t="shared" ca="1" si="27"/>
        <v>3437.7000000013613</v>
      </c>
      <c r="T132" s="39">
        <f t="shared" ca="1" si="28"/>
        <v>1.313487875000934</v>
      </c>
      <c r="U132" s="47">
        <f t="shared" ca="1" si="29"/>
        <v>6183.2499999955944</v>
      </c>
      <c r="V132" s="47">
        <f t="shared" ca="1" si="30"/>
        <v>6182.4999999955444</v>
      </c>
      <c r="W132" s="39">
        <f t="shared" ca="1" si="31"/>
        <v>1.9320312499999213</v>
      </c>
      <c r="X132" s="7">
        <f t="shared" ca="1" si="32"/>
        <v>115385.80000010451</v>
      </c>
      <c r="Y132" s="39">
        <f t="shared" ca="1" si="33"/>
        <v>6.0577545000076558</v>
      </c>
      <c r="Z132" s="39">
        <f t="shared" ca="1" si="34"/>
        <v>14.409927791676395</v>
      </c>
      <c r="AA132" s="39">
        <f t="shared" ca="1" si="35"/>
        <v>24.656689708364546</v>
      </c>
      <c r="AD132" s="44">
        <v>3422</v>
      </c>
      <c r="AE132" s="44">
        <v>30510.4000000017</v>
      </c>
    </row>
    <row r="133" spans="8:31" x14ac:dyDescent="0.3">
      <c r="H133" s="45">
        <v>1</v>
      </c>
      <c r="I133" s="44" t="s">
        <v>173</v>
      </c>
      <c r="J133" s="25">
        <v>1981</v>
      </c>
      <c r="K133" s="44">
        <v>3677.25</v>
      </c>
      <c r="L133" s="47">
        <f t="shared" ca="1" si="20"/>
        <v>143619.15000009164</v>
      </c>
      <c r="M133" s="47">
        <f t="shared" ca="1" si="22"/>
        <v>143807.18700009934</v>
      </c>
      <c r="N133" s="39">
        <f t="shared" ca="1" si="21"/>
        <v>53.927695125056523</v>
      </c>
      <c r="O133" s="47">
        <f t="shared" ca="1" si="23"/>
        <v>18795.249999997726</v>
      </c>
      <c r="P133" s="47">
        <f t="shared" ca="1" si="24"/>
        <v>18797.544999997754</v>
      </c>
      <c r="Q133" s="39">
        <f t="shared" ca="1" si="25"/>
        <v>7.0490793750016767</v>
      </c>
      <c r="R133" s="47">
        <f t="shared" ca="1" si="26"/>
        <v>3437.2300000012447</v>
      </c>
      <c r="S133" s="47">
        <f t="shared" ca="1" si="27"/>
        <v>3437.7094000013635</v>
      </c>
      <c r="T133" s="39">
        <f t="shared" ca="1" si="28"/>
        <v>1.6479519436264174</v>
      </c>
      <c r="U133" s="47">
        <f t="shared" ca="1" si="29"/>
        <v>6181.7499999954944</v>
      </c>
      <c r="V133" s="47">
        <f t="shared" ca="1" si="30"/>
        <v>6182.5149999955456</v>
      </c>
      <c r="W133" s="39">
        <f t="shared" ca="1" si="31"/>
        <v>2.4257097602476687</v>
      </c>
      <c r="X133" s="7">
        <f t="shared" ca="1" si="32"/>
        <v>115389.41760010467</v>
      </c>
      <c r="Y133" s="39">
        <f t="shared" ca="1" si="33"/>
        <v>3.9424717680049874</v>
      </c>
      <c r="Z133" s="39">
        <f t="shared" ca="1" si="34"/>
        <v>15.065212846880749</v>
      </c>
      <c r="AA133" s="39">
        <f t="shared" ca="1" si="35"/>
        <v>38.862482278175776</v>
      </c>
      <c r="AD133" s="44">
        <v>3422.5</v>
      </c>
      <c r="AE133" s="44">
        <v>30626.7500000644</v>
      </c>
    </row>
    <row r="134" spans="8:31" x14ac:dyDescent="0.3">
      <c r="H134" s="45">
        <v>1</v>
      </c>
      <c r="I134" s="44" t="s">
        <v>164</v>
      </c>
      <c r="J134" s="25">
        <v>1981</v>
      </c>
      <c r="K134" s="44">
        <v>3677.76</v>
      </c>
      <c r="L134" s="47">
        <f t="shared" ca="1" si="20"/>
        <v>143995.22400010703</v>
      </c>
      <c r="M134" s="47">
        <f t="shared" ca="1" si="22"/>
        <v>145051.94930009753</v>
      </c>
      <c r="N134" s="39">
        <f t="shared" ca="1" si="21"/>
        <v>63.822857692065682</v>
      </c>
      <c r="O134" s="47">
        <f t="shared" ca="1" si="23"/>
        <v>18799.839999997781</v>
      </c>
      <c r="P134" s="47">
        <f t="shared" ca="1" si="24"/>
        <v>18812.664999997924</v>
      </c>
      <c r="Q134" s="39">
        <f t="shared" ca="1" si="25"/>
        <v>8.2775726000020402</v>
      </c>
      <c r="R134" s="47">
        <f t="shared" ca="1" si="26"/>
        <v>3438.1888000014824</v>
      </c>
      <c r="S134" s="47">
        <f t="shared" ca="1" si="27"/>
        <v>3440.8678000021473</v>
      </c>
      <c r="T134" s="39">
        <f t="shared" ca="1" si="28"/>
        <v>2.1427144007640138</v>
      </c>
      <c r="U134" s="47">
        <f t="shared" ca="1" si="29"/>
        <v>6183.2799999955969</v>
      </c>
      <c r="V134" s="47">
        <f t="shared" ca="1" si="30"/>
        <v>6187.5549999958776</v>
      </c>
      <c r="W134" s="39">
        <f t="shared" ca="1" si="31"/>
        <v>3.1522498947495223</v>
      </c>
      <c r="X134" s="7">
        <f t="shared" ca="1" si="32"/>
        <v>116610.86150010159</v>
      </c>
      <c r="Y134" s="39">
        <f t="shared" ca="1" si="33"/>
        <v>3.5955015629210898</v>
      </c>
      <c r="Z134" s="39">
        <f t="shared" ca="1" si="34"/>
        <v>17.168038458436666</v>
      </c>
      <c r="AA134" s="39">
        <f t="shared" ca="1" si="35"/>
        <v>46.654819233629013</v>
      </c>
      <c r="AD134" s="44">
        <v>3423</v>
      </c>
      <c r="AE134" s="44">
        <v>30743.09999988</v>
      </c>
    </row>
    <row r="135" spans="8:31" x14ac:dyDescent="0.3">
      <c r="H135" s="45">
        <v>1</v>
      </c>
      <c r="I135" s="44" t="s">
        <v>174</v>
      </c>
      <c r="J135" s="25">
        <v>1981</v>
      </c>
      <c r="K135" s="44">
        <v>3680.61</v>
      </c>
      <c r="L135" s="47">
        <f t="shared" ca="1" si="20"/>
        <v>146108.67460008804</v>
      </c>
      <c r="M135" s="47">
        <f t="shared" ca="1" si="22"/>
        <v>145063.01030009799</v>
      </c>
      <c r="N135" s="39">
        <f t="shared" ca="1" si="21"/>
        <v>91.389696489094376</v>
      </c>
      <c r="O135" s="47">
        <f t="shared" ca="1" si="23"/>
        <v>18825.489999998066</v>
      </c>
      <c r="P135" s="47">
        <f t="shared" ca="1" si="24"/>
        <v>18812.799999997926</v>
      </c>
      <c r="Q135" s="39">
        <f t="shared" ca="1" si="25"/>
        <v>11.852064000002928</v>
      </c>
      <c r="R135" s="47">
        <f t="shared" ca="1" si="26"/>
        <v>3443.5468000028122</v>
      </c>
      <c r="S135" s="47">
        <f t="shared" ca="1" si="27"/>
        <v>3440.8960000021543</v>
      </c>
      <c r="T135" s="39">
        <f t="shared" ca="1" si="28"/>
        <v>2.4957965653242296</v>
      </c>
      <c r="U135" s="47">
        <f t="shared" ca="1" si="29"/>
        <v>6191.8299999961582</v>
      </c>
      <c r="V135" s="47">
        <f t="shared" ca="1" si="30"/>
        <v>6187.5999999958794</v>
      </c>
      <c r="W135" s="39">
        <f t="shared" ca="1" si="31"/>
        <v>3.6713093333307154</v>
      </c>
      <c r="X135" s="7">
        <f t="shared" ca="1" si="32"/>
        <v>116621.71430010203</v>
      </c>
      <c r="Y135" s="39">
        <f t="shared" ca="1" si="33"/>
        <v>2.0408800002525203</v>
      </c>
      <c r="Z135" s="39">
        <f t="shared" ca="1" si="34"/>
        <v>20.060049898910393</v>
      </c>
      <c r="AA135" s="39">
        <f t="shared" ca="1" si="35"/>
        <v>71.329646590183984</v>
      </c>
      <c r="AD135" s="44">
        <v>3423.5</v>
      </c>
      <c r="AE135" s="44">
        <v>30859.449999942699</v>
      </c>
    </row>
    <row r="136" spans="8:31" x14ac:dyDescent="0.3">
      <c r="H136" s="45">
        <v>1</v>
      </c>
      <c r="I136" s="44" t="s">
        <v>175</v>
      </c>
      <c r="J136" s="25">
        <v>1981</v>
      </c>
      <c r="K136" s="44">
        <v>3677.79</v>
      </c>
      <c r="L136" s="47">
        <f t="shared" ca="1" si="20"/>
        <v>144017.34600010794</v>
      </c>
      <c r="M136" s="47">
        <f t="shared" ca="1" si="22"/>
        <v>142413.50100004207</v>
      </c>
      <c r="N136" s="39">
        <f t="shared" ca="1" si="21"/>
        <v>109.42103993507145</v>
      </c>
      <c r="O136" s="47">
        <f t="shared" ca="1" si="23"/>
        <v>18800.109999997785</v>
      </c>
      <c r="P136" s="47">
        <f t="shared" ca="1" si="24"/>
        <v>18780.534999997566</v>
      </c>
      <c r="Q136" s="39">
        <f t="shared" ca="1" si="25"/>
        <v>14.429711058336622</v>
      </c>
      <c r="R136" s="47">
        <f t="shared" ca="1" si="26"/>
        <v>3438.2452000014964</v>
      </c>
      <c r="S136" s="47">
        <f t="shared" ca="1" si="27"/>
        <v>3434.1562000004815</v>
      </c>
      <c r="T136" s="39">
        <f t="shared" ca="1" si="28"/>
        <v>2.7195655307224622</v>
      </c>
      <c r="U136" s="47">
        <f t="shared" ca="1" si="29"/>
        <v>6183.3699999956007</v>
      </c>
      <c r="V136" s="47">
        <f t="shared" ca="1" si="30"/>
        <v>6176.8449999951717</v>
      </c>
      <c r="W136" s="39">
        <f t="shared" ca="1" si="31"/>
        <v>4.0017719806649774</v>
      </c>
      <c r="X136" s="7">
        <f t="shared" ca="1" si="32"/>
        <v>114021.96480004887</v>
      </c>
      <c r="Y136" s="39">
        <f t="shared" ca="1" si="33"/>
        <v>5.0359701120039633</v>
      </c>
      <c r="Z136" s="39">
        <f t="shared" ca="1" si="34"/>
        <v>26.187018681728023</v>
      </c>
      <c r="AA136" s="39">
        <f t="shared" ca="1" si="35"/>
        <v>83.234021253343428</v>
      </c>
      <c r="AD136" s="44">
        <v>3424</v>
      </c>
      <c r="AE136" s="44">
        <v>30975.800000005402</v>
      </c>
    </row>
    <row r="137" spans="8:31" x14ac:dyDescent="0.3">
      <c r="H137" s="45">
        <v>1</v>
      </c>
      <c r="I137" s="44" t="s">
        <v>176</v>
      </c>
      <c r="J137" s="25">
        <v>1981</v>
      </c>
      <c r="K137" s="44">
        <v>3673.44</v>
      </c>
      <c r="L137" s="47">
        <f t="shared" ca="1" si="20"/>
        <v>140809.65599997621</v>
      </c>
      <c r="M137" s="47">
        <f t="shared" ca="1" si="22"/>
        <v>140263.97999995411</v>
      </c>
      <c r="N137" s="39">
        <f t="shared" ca="1" si="21"/>
        <v>107.30194470000332</v>
      </c>
      <c r="O137" s="47">
        <f t="shared" ca="1" si="23"/>
        <v>18760.959999997347</v>
      </c>
      <c r="P137" s="47">
        <f t="shared" ca="1" si="24"/>
        <v>18754.299999997274</v>
      </c>
      <c r="Q137" s="39">
        <f t="shared" ca="1" si="25"/>
        <v>14.347039500003053</v>
      </c>
      <c r="R137" s="47">
        <f t="shared" ca="1" si="26"/>
        <v>3430.0671999994665</v>
      </c>
      <c r="S137" s="47">
        <f t="shared" ca="1" si="27"/>
        <v>3428.6759999991214</v>
      </c>
      <c r="T137" s="39">
        <f t="shared" ca="1" si="28"/>
        <v>2.4521319305992764</v>
      </c>
      <c r="U137" s="47">
        <f t="shared" ca="1" si="29"/>
        <v>6170.3199999947428</v>
      </c>
      <c r="V137" s="47">
        <f t="shared" ca="1" si="30"/>
        <v>6168.0999999945961</v>
      </c>
      <c r="W137" s="39">
        <f t="shared" ca="1" si="31"/>
        <v>3.6263287916620559</v>
      </c>
      <c r="X137" s="7">
        <f t="shared" ca="1" si="32"/>
        <v>111912.90399996312</v>
      </c>
      <c r="Y137" s="39">
        <f t="shared" ca="1" si="33"/>
        <v>5.5023844466668148</v>
      </c>
      <c r="Z137" s="39">
        <f t="shared" ca="1" si="34"/>
        <v>25.927884668931199</v>
      </c>
      <c r="AA137" s="39">
        <f t="shared" ca="1" si="35"/>
        <v>81.374060031072119</v>
      </c>
      <c r="AD137" s="44">
        <v>3424.5</v>
      </c>
      <c r="AE137" s="44">
        <v>31092.150000068101</v>
      </c>
    </row>
    <row r="138" spans="8:31" x14ac:dyDescent="0.3">
      <c r="H138" s="45">
        <v>1</v>
      </c>
      <c r="I138" s="44" t="s">
        <v>177</v>
      </c>
      <c r="J138" s="25">
        <v>1981</v>
      </c>
      <c r="K138" s="44">
        <v>3671.96</v>
      </c>
      <c r="L138" s="47">
        <f t="shared" ref="L138:L201" ca="1" si="36">FORECAST(K138,OFFSET($AE$28:$AE$712,MATCH(K138,$AD$28:$AD$712,1)-1,0,2), OFFSET($AD$28:$AD$712,MATCH(K138,$AD$28:$AD$712,1)-1,0,2))</f>
        <v>139718.30399993202</v>
      </c>
      <c r="M138" s="47">
        <f t="shared" ca="1" si="22"/>
        <v>139710.92999993172</v>
      </c>
      <c r="N138" s="39">
        <f t="shared" ref="N138:N201" ca="1" si="37">VLOOKUP(I138,$AD$10:$AE$21,2,FALSE)*M138/1000</f>
        <v>99.893314949986944</v>
      </c>
      <c r="O138" s="47">
        <f t="shared" ca="1" si="23"/>
        <v>18747.639999997202</v>
      </c>
      <c r="P138" s="47">
        <f t="shared" ca="1" si="24"/>
        <v>18747.549999997202</v>
      </c>
      <c r="Q138" s="39">
        <f t="shared" ca="1" si="25"/>
        <v>13.404498250002797</v>
      </c>
      <c r="R138" s="47">
        <f t="shared" ca="1" si="26"/>
        <v>3427.2847999987762</v>
      </c>
      <c r="S138" s="47">
        <f t="shared" ca="1" si="27"/>
        <v>3427.2659999987713</v>
      </c>
      <c r="T138" s="39">
        <f t="shared" ca="1" si="28"/>
        <v>1.9465157246988607</v>
      </c>
      <c r="U138" s="47">
        <f t="shared" ca="1" si="29"/>
        <v>6165.8799999944495</v>
      </c>
      <c r="V138" s="47">
        <f t="shared" ca="1" si="30"/>
        <v>6165.8499999944479</v>
      </c>
      <c r="W138" s="39">
        <f t="shared" ca="1" si="31"/>
        <v>3.1520852841624634</v>
      </c>
      <c r="X138" s="7">
        <f t="shared" ca="1" si="32"/>
        <v>111370.26399994131</v>
      </c>
      <c r="Y138" s="39">
        <f t="shared" ca="1" si="33"/>
        <v>6.7750243933321865</v>
      </c>
      <c r="Z138" s="39">
        <f t="shared" ca="1" si="34"/>
        <v>25.278123652196307</v>
      </c>
      <c r="AA138" s="39">
        <f t="shared" ca="1" si="35"/>
        <v>74.615191297790631</v>
      </c>
      <c r="AD138" s="44">
        <v>3425</v>
      </c>
      <c r="AE138" s="44">
        <v>31208.499999883701</v>
      </c>
    </row>
    <row r="139" spans="8:31" x14ac:dyDescent="0.3">
      <c r="H139" s="45">
        <v>1</v>
      </c>
      <c r="I139" s="44" t="s">
        <v>178</v>
      </c>
      <c r="J139" s="25">
        <v>1981</v>
      </c>
      <c r="K139" s="44">
        <v>3671.94</v>
      </c>
      <c r="L139" s="47">
        <f t="shared" ca="1" si="36"/>
        <v>139703.55599993141</v>
      </c>
      <c r="M139" s="47">
        <f t="shared" ref="M139:M202" ca="1" si="38">(L139+L140)/2</f>
        <v>139238.9939999124</v>
      </c>
      <c r="N139" s="39">
        <f t="shared" ca="1" si="37"/>
        <v>74.028731809979931</v>
      </c>
      <c r="O139" s="47">
        <f t="shared" ref="O139:O202" ca="1" si="39">FORECAST(K139,OFFSET($AH$28:$AH$37,MATCH(K139,$AG$28:$AG$37,1)-1,0,2), OFFSET($AG$28:$AG$37,MATCH(K139,$AG$28:$AG$37,1)-1,0,2))</f>
        <v>18747.459999997202</v>
      </c>
      <c r="P139" s="47">
        <f t="shared" ref="P139:P202" ca="1" si="40">(O139+O140)/2</f>
        <v>18741.789999997138</v>
      </c>
      <c r="Q139" s="39">
        <f t="shared" ref="Q139:Q202" ca="1" si="41">VLOOKUP(I139,$AD$10:$AF$21,3,FALSE)*P139/1000</f>
        <v>9.9643850166687127</v>
      </c>
      <c r="R139" s="47">
        <f t="shared" ref="R139:R202" ca="1" si="42">FORECAST(K139,OFFSET($AK$28:$AK$37,MATCH(K139,$AJ$28:$AJ$37,1)-1,0,2), OFFSET($AJ$28:$AJ$37,MATCH(K139,$AJ$28:$AJ$37,1)-1,0,2))</f>
        <v>3427.2471999987665</v>
      </c>
      <c r="S139" s="47">
        <f t="shared" ref="S139:S202" ca="1" si="43">(R139+R140)/2</f>
        <v>3426.0627999984727</v>
      </c>
      <c r="T139" s="39">
        <f t="shared" ref="T139:T202" ca="1" si="44">VLOOKUP(I139,$AD$10:$AH$21,4,FALSE)*VLOOKUP(I139,$AD$10:$AH$21,5,FALSE)*S139/1000</f>
        <v>1.4995020359891174</v>
      </c>
      <c r="U139" s="47">
        <f t="shared" ref="U139:U202" ca="1" si="45">FORECAST(K139,OFFSET($AN$28:$AN$37,MATCH(K139,$AM$28:$AM$37,1)-1,0,2), OFFSET($AM$28:$AM$37,MATCH(K139,$AM$28:$AM$37,1)-1,0,2))</f>
        <v>6165.8199999944463</v>
      </c>
      <c r="V139" s="47">
        <f t="shared" ref="V139:V202" ca="1" si="46">(U139+U140)/2</f>
        <v>6163.9299999943214</v>
      </c>
      <c r="W139" s="39">
        <f t="shared" ref="W139:W202" ca="1" si="47">VLOOKUP(I139,$AD$10:$AI$21,5,FALSE)*VLOOKUP(I139,$AD$10:$AI$21,6,FALSE)*V139/1000</f>
        <v>2.4283315895812057</v>
      </c>
      <c r="X139" s="7">
        <f t="shared" ref="X139:X202" ca="1" si="48">M139-P139-S139-V139</f>
        <v>110907.21119992247</v>
      </c>
      <c r="Y139" s="39">
        <f t="shared" ref="Y139:Y202" ca="1" si="49">VLOOKUP(I139,$AD$10:$AJ$21,7,FALSE)*X139/1000</f>
        <v>8.5028861919970993</v>
      </c>
      <c r="Z139" s="39">
        <f t="shared" ref="Z139:Z202" ca="1" si="50">Q139+T139+W139+Y139</f>
        <v>22.395104834236136</v>
      </c>
      <c r="AA139" s="39">
        <f t="shared" ref="AA139:AA202" ca="1" si="51">N139-Z139</f>
        <v>51.633626975743795</v>
      </c>
      <c r="AD139" s="44">
        <v>3425.5</v>
      </c>
      <c r="AE139" s="44">
        <v>31324.8499999464</v>
      </c>
    </row>
    <row r="140" spans="8:31" x14ac:dyDescent="0.3">
      <c r="H140" s="45">
        <v>1</v>
      </c>
      <c r="I140" s="44" t="s">
        <v>179</v>
      </c>
      <c r="J140" s="25">
        <v>1981</v>
      </c>
      <c r="K140" s="44">
        <v>3670.68</v>
      </c>
      <c r="L140" s="47">
        <f t="shared" ca="1" si="36"/>
        <v>138774.43199989339</v>
      </c>
      <c r="M140" s="47">
        <f t="shared" ca="1" si="38"/>
        <v>137590.90499996813</v>
      </c>
      <c r="N140" s="39">
        <f t="shared" ca="1" si="37"/>
        <v>67.648861625008593</v>
      </c>
      <c r="O140" s="47">
        <f t="shared" ca="1" si="39"/>
        <v>18736.119999997074</v>
      </c>
      <c r="P140" s="47">
        <f t="shared" ca="1" si="40"/>
        <v>18721.674999996911</v>
      </c>
      <c r="Q140" s="39">
        <f t="shared" ca="1" si="41"/>
        <v>9.2048235416684498</v>
      </c>
      <c r="R140" s="47">
        <f t="shared" ca="1" si="42"/>
        <v>3424.8783999981788</v>
      </c>
      <c r="S140" s="47">
        <f t="shared" ca="1" si="43"/>
        <v>3421.8609999974296</v>
      </c>
      <c r="T140" s="39">
        <f t="shared" ca="1" si="44"/>
        <v>1.0145532709911271</v>
      </c>
      <c r="U140" s="47">
        <f t="shared" ca="1" si="45"/>
        <v>6162.0399999941965</v>
      </c>
      <c r="V140" s="47">
        <f t="shared" ca="1" si="46"/>
        <v>6157.2249999938795</v>
      </c>
      <c r="W140" s="39">
        <f t="shared" ca="1" si="47"/>
        <v>1.6422858381236909</v>
      </c>
      <c r="X140" s="7">
        <f t="shared" ca="1" si="48"/>
        <v>109290.14399997992</v>
      </c>
      <c r="Y140" s="39">
        <f t="shared" ca="1" si="49"/>
        <v>7.0127842400012179</v>
      </c>
      <c r="Z140" s="39">
        <f t="shared" ca="1" si="50"/>
        <v>18.874446890784487</v>
      </c>
      <c r="AA140" s="39">
        <f t="shared" ca="1" si="51"/>
        <v>48.774414734224109</v>
      </c>
      <c r="AD140" s="44">
        <v>3426</v>
      </c>
      <c r="AE140" s="44">
        <v>31441.200000009099</v>
      </c>
    </row>
    <row r="141" spans="8:31" x14ac:dyDescent="0.3">
      <c r="H141" s="45">
        <v>1</v>
      </c>
      <c r="I141" s="44" t="s">
        <v>180</v>
      </c>
      <c r="J141" s="25">
        <v>1981</v>
      </c>
      <c r="K141" s="44">
        <v>3667.47</v>
      </c>
      <c r="L141" s="47">
        <f t="shared" ca="1" si="36"/>
        <v>136407.37800004287</v>
      </c>
      <c r="M141" s="47">
        <f t="shared" ca="1" si="38"/>
        <v>135035.81399998674</v>
      </c>
      <c r="N141" s="39">
        <f t="shared" ca="1" si="37"/>
        <v>51.651198855013426</v>
      </c>
      <c r="O141" s="47">
        <f t="shared" ca="1" si="39"/>
        <v>18707.229999996747</v>
      </c>
      <c r="P141" s="47">
        <f t="shared" ca="1" si="40"/>
        <v>18690.489999996564</v>
      </c>
      <c r="Q141" s="39">
        <f t="shared" ca="1" si="41"/>
        <v>7.1491124250012463</v>
      </c>
      <c r="R141" s="47">
        <f t="shared" ca="1" si="42"/>
        <v>3418.8435999966805</v>
      </c>
      <c r="S141" s="47">
        <f t="shared" ca="1" si="43"/>
        <v>3415.3467999958129</v>
      </c>
      <c r="T141" s="39">
        <f t="shared" ca="1" si="44"/>
        <v>0.77505603381253374</v>
      </c>
      <c r="U141" s="47">
        <f t="shared" ca="1" si="45"/>
        <v>6152.4099999935625</v>
      </c>
      <c r="V141" s="47">
        <f t="shared" ca="1" si="46"/>
        <v>6146.8299999931951</v>
      </c>
      <c r="W141" s="39">
        <f t="shared" ca="1" si="47"/>
        <v>1.176964274249114</v>
      </c>
      <c r="X141" s="7">
        <f t="shared" ca="1" si="48"/>
        <v>106783.14720000119</v>
      </c>
      <c r="Y141" s="39">
        <f t="shared" ca="1" si="49"/>
        <v>4.3603118440016031</v>
      </c>
      <c r="Z141" s="39">
        <f t="shared" ca="1" si="50"/>
        <v>13.461444577064498</v>
      </c>
      <c r="AA141" s="39">
        <f t="shared" ca="1" si="51"/>
        <v>38.189754277948929</v>
      </c>
      <c r="AD141" s="44">
        <v>3426.5</v>
      </c>
      <c r="AE141" s="44">
        <v>31557.550000071798</v>
      </c>
    </row>
    <row r="142" spans="8:31" x14ac:dyDescent="0.3">
      <c r="H142" s="45">
        <v>1</v>
      </c>
      <c r="I142" s="44" t="s">
        <v>170</v>
      </c>
      <c r="J142" s="25">
        <v>1982</v>
      </c>
      <c r="K142" s="44">
        <v>3663.75</v>
      </c>
      <c r="L142" s="47">
        <f t="shared" ca="1" si="36"/>
        <v>133664.24999993062</v>
      </c>
      <c r="M142" s="47">
        <f t="shared" ca="1" si="38"/>
        <v>133295.54999991553</v>
      </c>
      <c r="N142" s="39">
        <f t="shared" ca="1" si="37"/>
        <v>23.104561999993582</v>
      </c>
      <c r="O142" s="47">
        <f t="shared" ca="1" si="39"/>
        <v>18673.74999999638</v>
      </c>
      <c r="P142" s="47">
        <f t="shared" ca="1" si="40"/>
        <v>18669.249999996329</v>
      </c>
      <c r="Q142" s="39">
        <f t="shared" ca="1" si="41"/>
        <v>3.2360033333338487</v>
      </c>
      <c r="R142" s="47">
        <f t="shared" ca="1" si="42"/>
        <v>3411.8499999949454</v>
      </c>
      <c r="S142" s="47">
        <f t="shared" ca="1" si="43"/>
        <v>3410.9099999947121</v>
      </c>
      <c r="T142" s="39">
        <f t="shared" ca="1" si="44"/>
        <v>0.80034160724841008</v>
      </c>
      <c r="U142" s="47">
        <f t="shared" ca="1" si="45"/>
        <v>6141.2499999928277</v>
      </c>
      <c r="V142" s="47">
        <f t="shared" ca="1" si="46"/>
        <v>6139.7499999927286</v>
      </c>
      <c r="W142" s="39">
        <f t="shared" ca="1" si="47"/>
        <v>1.1793948104152152</v>
      </c>
      <c r="X142" s="7">
        <f t="shared" ca="1" si="48"/>
        <v>105075.63999993177</v>
      </c>
      <c r="Y142" s="39">
        <f t="shared" ca="1" si="49"/>
        <v>5.7791601999983166</v>
      </c>
      <c r="Z142" s="39">
        <f t="shared" ca="1" si="50"/>
        <v>10.994899950995791</v>
      </c>
      <c r="AA142" s="39">
        <f t="shared" ca="1" si="51"/>
        <v>12.109662048997791</v>
      </c>
      <c r="AD142" s="44">
        <v>3427</v>
      </c>
      <c r="AE142" s="44">
        <v>31673.899999887399</v>
      </c>
    </row>
    <row r="143" spans="8:31" x14ac:dyDescent="0.3">
      <c r="H143" s="45">
        <v>1</v>
      </c>
      <c r="I143" s="44" t="s">
        <v>171</v>
      </c>
      <c r="J143" s="25">
        <v>1982</v>
      </c>
      <c r="K143" s="44">
        <v>3662.75</v>
      </c>
      <c r="L143" s="47">
        <f t="shared" ca="1" si="36"/>
        <v>132926.84999990044</v>
      </c>
      <c r="M143" s="47">
        <f t="shared" ca="1" si="38"/>
        <v>133372.9769999187</v>
      </c>
      <c r="N143" s="39">
        <f t="shared" ca="1" si="37"/>
        <v>23.562559269994082</v>
      </c>
      <c r="O143" s="47">
        <f t="shared" ca="1" si="39"/>
        <v>18664.749999996278</v>
      </c>
      <c r="P143" s="47">
        <f t="shared" ca="1" si="40"/>
        <v>18670.19499999634</v>
      </c>
      <c r="Q143" s="39">
        <f t="shared" ca="1" si="41"/>
        <v>3.2984011166672027</v>
      </c>
      <c r="R143" s="47">
        <f t="shared" ca="1" si="42"/>
        <v>3409.9699999944787</v>
      </c>
      <c r="S143" s="47">
        <f t="shared" ca="1" si="43"/>
        <v>3411.1073999947612</v>
      </c>
      <c r="T143" s="39">
        <f t="shared" ca="1" si="44"/>
        <v>0.90257901803833085</v>
      </c>
      <c r="U143" s="47">
        <f t="shared" ca="1" si="45"/>
        <v>6138.2499999926295</v>
      </c>
      <c r="V143" s="47">
        <f t="shared" ca="1" si="46"/>
        <v>6140.0649999927491</v>
      </c>
      <c r="W143" s="39">
        <f t="shared" ca="1" si="47"/>
        <v>1.3280960594985733</v>
      </c>
      <c r="X143" s="7">
        <f t="shared" ca="1" si="48"/>
        <v>105151.60959993485</v>
      </c>
      <c r="Y143" s="39">
        <f t="shared" ca="1" si="49"/>
        <v>4.8194487733320681</v>
      </c>
      <c r="Z143" s="39">
        <f t="shared" ca="1" si="50"/>
        <v>10.348524967536175</v>
      </c>
      <c r="AA143" s="39">
        <f t="shared" ca="1" si="51"/>
        <v>13.214034302457907</v>
      </c>
      <c r="AD143" s="44">
        <v>3427.5</v>
      </c>
      <c r="AE143" s="44">
        <v>31790.249999950101</v>
      </c>
    </row>
    <row r="144" spans="8:31" x14ac:dyDescent="0.3">
      <c r="H144" s="45">
        <v>1</v>
      </c>
      <c r="I144" s="44" t="s">
        <v>172</v>
      </c>
      <c r="J144" s="25">
        <v>1982</v>
      </c>
      <c r="K144" s="44">
        <v>3663.96</v>
      </c>
      <c r="L144" s="47">
        <f t="shared" ca="1" si="36"/>
        <v>133819.10399993695</v>
      </c>
      <c r="M144" s="47">
        <f t="shared" ca="1" si="38"/>
        <v>134420.08499996201</v>
      </c>
      <c r="N144" s="39">
        <f t="shared" ca="1" si="37"/>
        <v>36.517456425002763</v>
      </c>
      <c r="O144" s="47">
        <f t="shared" ca="1" si="39"/>
        <v>18675.639999996401</v>
      </c>
      <c r="P144" s="47">
        <f t="shared" ca="1" si="40"/>
        <v>18682.974999996484</v>
      </c>
      <c r="Q144" s="39">
        <f t="shared" ca="1" si="41"/>
        <v>5.0755415416675298</v>
      </c>
      <c r="R144" s="47">
        <f t="shared" ca="1" si="42"/>
        <v>3412.2447999950436</v>
      </c>
      <c r="S144" s="47">
        <f t="shared" ca="1" si="43"/>
        <v>3413.7769999954239</v>
      </c>
      <c r="T144" s="39">
        <f t="shared" ca="1" si="44"/>
        <v>1.3043472954153292</v>
      </c>
      <c r="U144" s="47">
        <f t="shared" ca="1" si="45"/>
        <v>6141.8799999928688</v>
      </c>
      <c r="V144" s="47">
        <f t="shared" ca="1" si="46"/>
        <v>6144.3249999930304</v>
      </c>
      <c r="W144" s="39">
        <f t="shared" ca="1" si="47"/>
        <v>1.9201015624991276</v>
      </c>
      <c r="X144" s="7">
        <f t="shared" ca="1" si="48"/>
        <v>106179.00799997708</v>
      </c>
      <c r="Y144" s="39">
        <f t="shared" ca="1" si="49"/>
        <v>5.5743979200007931</v>
      </c>
      <c r="Z144" s="39">
        <f t="shared" ca="1" si="50"/>
        <v>13.87438831958278</v>
      </c>
      <c r="AA144" s="39">
        <f t="shared" ca="1" si="51"/>
        <v>22.643068105419985</v>
      </c>
      <c r="AD144" s="44">
        <v>3428</v>
      </c>
      <c r="AE144" s="44">
        <v>31906.600000012801</v>
      </c>
    </row>
    <row r="145" spans="8:31" x14ac:dyDescent="0.3">
      <c r="H145" s="45">
        <v>1</v>
      </c>
      <c r="I145" s="44" t="s">
        <v>173</v>
      </c>
      <c r="J145" s="25">
        <v>1982</v>
      </c>
      <c r="K145" s="44">
        <v>3665.59</v>
      </c>
      <c r="L145" s="47">
        <f t="shared" ca="1" si="36"/>
        <v>135021.06599998707</v>
      </c>
      <c r="M145" s="47">
        <f t="shared" ca="1" si="38"/>
        <v>138339.36599999922</v>
      </c>
      <c r="N145" s="39">
        <f t="shared" ca="1" si="37"/>
        <v>51.877262250018248</v>
      </c>
      <c r="O145" s="47">
        <f t="shared" ca="1" si="39"/>
        <v>18690.309999996567</v>
      </c>
      <c r="P145" s="47">
        <f t="shared" ca="1" si="40"/>
        <v>18730.809999997015</v>
      </c>
      <c r="Q145" s="39">
        <f t="shared" ca="1" si="41"/>
        <v>7.0240537500013911</v>
      </c>
      <c r="R145" s="47">
        <f t="shared" ca="1" si="42"/>
        <v>3415.3091999958042</v>
      </c>
      <c r="S145" s="47">
        <f t="shared" ca="1" si="43"/>
        <v>3423.7691999979038</v>
      </c>
      <c r="T145" s="39">
        <f t="shared" ca="1" si="44"/>
        <v>1.6412693602497559</v>
      </c>
      <c r="U145" s="47">
        <f t="shared" ca="1" si="45"/>
        <v>6146.769999993192</v>
      </c>
      <c r="V145" s="47">
        <f t="shared" ca="1" si="46"/>
        <v>6160.2699999940805</v>
      </c>
      <c r="W145" s="39">
        <f t="shared" ca="1" si="47"/>
        <v>2.416981934497096</v>
      </c>
      <c r="X145" s="7">
        <f t="shared" ca="1" si="48"/>
        <v>110024.51680001023</v>
      </c>
      <c r="Y145" s="39">
        <f t="shared" ca="1" si="49"/>
        <v>3.7591709906683617</v>
      </c>
      <c r="Z145" s="39">
        <f t="shared" ca="1" si="50"/>
        <v>14.841476035416605</v>
      </c>
      <c r="AA145" s="39">
        <f t="shared" ca="1" si="51"/>
        <v>37.035786214601643</v>
      </c>
      <c r="AD145" s="44">
        <v>3428.5</v>
      </c>
      <c r="AE145" s="44">
        <v>32022.9500000755</v>
      </c>
    </row>
    <row r="146" spans="8:31" x14ac:dyDescent="0.3">
      <c r="H146" s="45">
        <v>1</v>
      </c>
      <c r="I146" s="44" t="s">
        <v>164</v>
      </c>
      <c r="J146" s="25">
        <v>1982</v>
      </c>
      <c r="K146" s="44">
        <v>3674.59</v>
      </c>
      <c r="L146" s="47">
        <f t="shared" ca="1" si="36"/>
        <v>141657.66600001138</v>
      </c>
      <c r="M146" s="47">
        <f t="shared" ca="1" si="38"/>
        <v>145514.18360003387</v>
      </c>
      <c r="N146" s="39">
        <f t="shared" ca="1" si="37"/>
        <v>64.026240784037739</v>
      </c>
      <c r="O146" s="47">
        <f t="shared" ca="1" si="39"/>
        <v>18771.309999997462</v>
      </c>
      <c r="P146" s="47">
        <f t="shared" ca="1" si="40"/>
        <v>18817.794999997979</v>
      </c>
      <c r="Q146" s="39">
        <f t="shared" ca="1" si="41"/>
        <v>8.2798298000020658</v>
      </c>
      <c r="R146" s="47">
        <f t="shared" ca="1" si="42"/>
        <v>3432.2292000000034</v>
      </c>
      <c r="S146" s="47">
        <f t="shared" ca="1" si="43"/>
        <v>3441.9394000024135</v>
      </c>
      <c r="T146" s="39">
        <f t="shared" ca="1" si="44"/>
        <v>2.1433817128741817</v>
      </c>
      <c r="U146" s="47">
        <f t="shared" ca="1" si="45"/>
        <v>6173.7699999949691</v>
      </c>
      <c r="V146" s="47">
        <f t="shared" ca="1" si="46"/>
        <v>6189.2649999959895</v>
      </c>
      <c r="W146" s="39">
        <f t="shared" ca="1" si="47"/>
        <v>3.1531210542495796</v>
      </c>
      <c r="X146" s="7">
        <f t="shared" ca="1" si="48"/>
        <v>117065.18420003749</v>
      </c>
      <c r="Y146" s="39">
        <f t="shared" ca="1" si="49"/>
        <v>3.6095098461691184</v>
      </c>
      <c r="Z146" s="39">
        <f t="shared" ca="1" si="50"/>
        <v>17.185842413294946</v>
      </c>
      <c r="AA146" s="39">
        <f t="shared" ca="1" si="51"/>
        <v>46.84039837074279</v>
      </c>
      <c r="AD146" s="44">
        <v>3429</v>
      </c>
      <c r="AE146" s="44">
        <v>32139.2999998911</v>
      </c>
    </row>
    <row r="147" spans="8:31" x14ac:dyDescent="0.3">
      <c r="H147" s="45">
        <v>1</v>
      </c>
      <c r="I147" s="44" t="s">
        <v>174</v>
      </c>
      <c r="J147" s="25">
        <v>1982</v>
      </c>
      <c r="K147" s="44">
        <v>3684.92</v>
      </c>
      <c r="L147" s="47">
        <f t="shared" ca="1" si="36"/>
        <v>149370.70120005636</v>
      </c>
      <c r="M147" s="47">
        <f t="shared" ca="1" si="38"/>
        <v>150290.27260004031</v>
      </c>
      <c r="N147" s="39">
        <f t="shared" ca="1" si="37"/>
        <v>94.68287173805922</v>
      </c>
      <c r="O147" s="47">
        <f t="shared" ca="1" si="39"/>
        <v>18864.279999998496</v>
      </c>
      <c r="P147" s="47">
        <f t="shared" ca="1" si="40"/>
        <v>18875.214999998618</v>
      </c>
      <c r="Q147" s="39">
        <f t="shared" ca="1" si="41"/>
        <v>11.891385450003378</v>
      </c>
      <c r="R147" s="47">
        <f t="shared" ca="1" si="42"/>
        <v>3451.6496000048237</v>
      </c>
      <c r="S147" s="47">
        <f t="shared" ca="1" si="43"/>
        <v>3453.9338000053904</v>
      </c>
      <c r="T147" s="39">
        <f t="shared" ca="1" si="44"/>
        <v>2.5052533162598696</v>
      </c>
      <c r="U147" s="47">
        <f t="shared" ca="1" si="45"/>
        <v>6204.7599999970098</v>
      </c>
      <c r="V147" s="47">
        <f t="shared" ca="1" si="46"/>
        <v>6208.4049999972503</v>
      </c>
      <c r="W147" s="39">
        <f t="shared" ca="1" si="47"/>
        <v>3.6836536333315286</v>
      </c>
      <c r="X147" s="7">
        <f t="shared" ca="1" si="48"/>
        <v>121752.71880003905</v>
      </c>
      <c r="Y147" s="39">
        <f t="shared" ca="1" si="49"/>
        <v>2.13067257900145</v>
      </c>
      <c r="Z147" s="39">
        <f t="shared" ca="1" si="50"/>
        <v>20.210964978596223</v>
      </c>
      <c r="AA147" s="39">
        <f t="shared" ca="1" si="51"/>
        <v>74.471906759462996</v>
      </c>
      <c r="AD147" s="44">
        <v>3429.5</v>
      </c>
      <c r="AE147" s="44">
        <v>32255.649999953901</v>
      </c>
    </row>
    <row r="148" spans="8:31" x14ac:dyDescent="0.3">
      <c r="H148" s="45">
        <v>1</v>
      </c>
      <c r="I148" s="44" t="s">
        <v>175</v>
      </c>
      <c r="J148" s="25">
        <v>1982</v>
      </c>
      <c r="K148" s="44">
        <v>3687.35</v>
      </c>
      <c r="L148" s="47">
        <f t="shared" ca="1" si="36"/>
        <v>151209.84400002426</v>
      </c>
      <c r="M148" s="47">
        <f t="shared" ca="1" si="38"/>
        <v>150941.16219996242</v>
      </c>
      <c r="N148" s="39">
        <f t="shared" ca="1" si="37"/>
        <v>115.97312629034592</v>
      </c>
      <c r="O148" s="47">
        <f t="shared" ca="1" si="39"/>
        <v>18886.149999998739</v>
      </c>
      <c r="P148" s="47">
        <f t="shared" ca="1" si="40"/>
        <v>18882.954999998703</v>
      </c>
      <c r="Q148" s="39">
        <f t="shared" ca="1" si="41"/>
        <v>14.508403758337524</v>
      </c>
      <c r="R148" s="47">
        <f t="shared" ca="1" si="42"/>
        <v>3456.218000005957</v>
      </c>
      <c r="S148" s="47">
        <f t="shared" ca="1" si="43"/>
        <v>3455.5506000057912</v>
      </c>
      <c r="T148" s="39">
        <f t="shared" ca="1" si="44"/>
        <v>2.7365081126600344</v>
      </c>
      <c r="U148" s="47">
        <f t="shared" ca="1" si="45"/>
        <v>6212.0499999974909</v>
      </c>
      <c r="V148" s="47">
        <f t="shared" ca="1" si="46"/>
        <v>6210.9849999974203</v>
      </c>
      <c r="W148" s="39">
        <f t="shared" ca="1" si="47"/>
        <v>4.0238901486664425</v>
      </c>
      <c r="X148" s="7">
        <f t="shared" ca="1" si="48"/>
        <v>122391.67159996049</v>
      </c>
      <c r="Y148" s="39">
        <f t="shared" ca="1" si="49"/>
        <v>5.4056321623335259</v>
      </c>
      <c r="Z148" s="39">
        <f t="shared" ca="1" si="50"/>
        <v>26.674434181997526</v>
      </c>
      <c r="AA148" s="39">
        <f t="shared" ca="1" si="51"/>
        <v>89.298692108348391</v>
      </c>
      <c r="AD148" s="44">
        <v>3430</v>
      </c>
      <c r="AE148" s="44">
        <v>32372.0000000166</v>
      </c>
    </row>
    <row r="149" spans="8:31" x14ac:dyDescent="0.3">
      <c r="H149" s="45">
        <v>1</v>
      </c>
      <c r="I149" s="44" t="s">
        <v>176</v>
      </c>
      <c r="J149" s="25">
        <v>1982</v>
      </c>
      <c r="K149" s="44">
        <v>3686.64</v>
      </c>
      <c r="L149" s="47">
        <f t="shared" ca="1" si="36"/>
        <v>150672.48039990058</v>
      </c>
      <c r="M149" s="47">
        <f t="shared" ca="1" si="38"/>
        <v>150910.88859994989</v>
      </c>
      <c r="N149" s="39">
        <f t="shared" ca="1" si="37"/>
        <v>115.44682977900302</v>
      </c>
      <c r="O149" s="47">
        <f t="shared" ca="1" si="39"/>
        <v>18879.759999998667</v>
      </c>
      <c r="P149" s="47">
        <f t="shared" ca="1" si="40"/>
        <v>18882.594999998699</v>
      </c>
      <c r="Q149" s="39">
        <f t="shared" ca="1" si="41"/>
        <v>14.445185175004179</v>
      </c>
      <c r="R149" s="47">
        <f t="shared" ca="1" si="42"/>
        <v>3454.8832000056254</v>
      </c>
      <c r="S149" s="47">
        <f t="shared" ca="1" si="43"/>
        <v>3455.4754000057724</v>
      </c>
      <c r="T149" s="39">
        <f t="shared" ca="1" si="44"/>
        <v>2.4712984148273658</v>
      </c>
      <c r="U149" s="47">
        <f t="shared" ca="1" si="45"/>
        <v>6209.9199999973498</v>
      </c>
      <c r="V149" s="47">
        <f t="shared" ca="1" si="46"/>
        <v>6210.8649999974123</v>
      </c>
      <c r="W149" s="39">
        <f t="shared" ca="1" si="47"/>
        <v>3.6514710479137018</v>
      </c>
      <c r="X149" s="7">
        <f t="shared" ca="1" si="48"/>
        <v>122361.95319994801</v>
      </c>
      <c r="Y149" s="39">
        <f t="shared" ca="1" si="49"/>
        <v>6.0161293656662558</v>
      </c>
      <c r="Z149" s="39">
        <f t="shared" ca="1" si="50"/>
        <v>26.584084003411501</v>
      </c>
      <c r="AA149" s="39">
        <f t="shared" ca="1" si="51"/>
        <v>88.86274577559152</v>
      </c>
      <c r="AD149" s="44">
        <v>3430.5</v>
      </c>
      <c r="AE149" s="44">
        <v>32488.350000079299</v>
      </c>
    </row>
    <row r="150" spans="8:31" x14ac:dyDescent="0.3">
      <c r="H150" s="45">
        <v>1</v>
      </c>
      <c r="I150" s="44" t="s">
        <v>177</v>
      </c>
      <c r="J150" s="25">
        <v>1982</v>
      </c>
      <c r="K150" s="44">
        <v>3687.27</v>
      </c>
      <c r="L150" s="47">
        <f t="shared" ca="1" si="36"/>
        <v>151149.2967999992</v>
      </c>
      <c r="M150" s="47">
        <f t="shared" ca="1" si="38"/>
        <v>151293.09790003789</v>
      </c>
      <c r="N150" s="39">
        <f t="shared" ca="1" si="37"/>
        <v>108.17456499856583</v>
      </c>
      <c r="O150" s="47">
        <f t="shared" ca="1" si="39"/>
        <v>18885.429999998731</v>
      </c>
      <c r="P150" s="47">
        <f t="shared" ca="1" si="40"/>
        <v>18887.139999998752</v>
      </c>
      <c r="Q150" s="39">
        <f t="shared" ca="1" si="41"/>
        <v>13.504305100003942</v>
      </c>
      <c r="R150" s="47">
        <f t="shared" ca="1" si="42"/>
        <v>3456.0676000059193</v>
      </c>
      <c r="S150" s="47">
        <f t="shared" ca="1" si="43"/>
        <v>3456.4248000060084</v>
      </c>
      <c r="T150" s="39">
        <f t="shared" ca="1" si="44"/>
        <v>1.9630764651629673</v>
      </c>
      <c r="U150" s="47">
        <f t="shared" ca="1" si="45"/>
        <v>6211.8099999974747</v>
      </c>
      <c r="V150" s="47">
        <f t="shared" ca="1" si="46"/>
        <v>6212.3799999975126</v>
      </c>
      <c r="W150" s="39">
        <f t="shared" ca="1" si="47"/>
        <v>3.1758721956640197</v>
      </c>
      <c r="X150" s="7">
        <f t="shared" ca="1" si="48"/>
        <v>122737.1531000356</v>
      </c>
      <c r="Y150" s="39">
        <f t="shared" ca="1" si="49"/>
        <v>7.4665101469215038</v>
      </c>
      <c r="Z150" s="39">
        <f t="shared" ca="1" si="50"/>
        <v>26.109763907752431</v>
      </c>
      <c r="AA150" s="39">
        <f t="shared" ca="1" si="51"/>
        <v>82.064801090813404</v>
      </c>
      <c r="AD150" s="44">
        <v>3431</v>
      </c>
      <c r="AE150" s="44">
        <v>32604.6999998949</v>
      </c>
    </row>
    <row r="151" spans="8:31" x14ac:dyDescent="0.3">
      <c r="H151" s="45">
        <v>1</v>
      </c>
      <c r="I151" s="44" t="s">
        <v>178</v>
      </c>
      <c r="J151" s="25">
        <v>1982</v>
      </c>
      <c r="K151" s="44">
        <v>3687.65</v>
      </c>
      <c r="L151" s="47">
        <f t="shared" ca="1" si="36"/>
        <v>151436.89900007658</v>
      </c>
      <c r="M151" s="47">
        <f t="shared" ca="1" si="38"/>
        <v>150910.88870000816</v>
      </c>
      <c r="N151" s="39">
        <f t="shared" ca="1" si="37"/>
        <v>80.234289158866389</v>
      </c>
      <c r="O151" s="47">
        <f t="shared" ca="1" si="39"/>
        <v>18888.849999998773</v>
      </c>
      <c r="P151" s="47">
        <f t="shared" ca="1" si="40"/>
        <v>18882.594999998702</v>
      </c>
      <c r="Q151" s="39">
        <f t="shared" ca="1" si="41"/>
        <v>10.039246341669571</v>
      </c>
      <c r="R151" s="47">
        <f t="shared" ca="1" si="42"/>
        <v>3456.7820000060974</v>
      </c>
      <c r="S151" s="47">
        <f t="shared" ca="1" si="43"/>
        <v>3455.4754000057733</v>
      </c>
      <c r="T151" s="39">
        <f t="shared" ca="1" si="44"/>
        <v>1.5123751956973108</v>
      </c>
      <c r="U151" s="47">
        <f t="shared" ca="1" si="45"/>
        <v>6212.9499999975505</v>
      </c>
      <c r="V151" s="47">
        <f t="shared" ca="1" si="46"/>
        <v>6210.8649999974132</v>
      </c>
      <c r="W151" s="39">
        <f t="shared" ca="1" si="47"/>
        <v>2.446822023957425</v>
      </c>
      <c r="X151" s="7">
        <f t="shared" ca="1" si="48"/>
        <v>122361.95330000628</v>
      </c>
      <c r="Y151" s="39">
        <f t="shared" ca="1" si="49"/>
        <v>9.3810830863371724</v>
      </c>
      <c r="Z151" s="39">
        <f t="shared" ca="1" si="50"/>
        <v>23.379526647661478</v>
      </c>
      <c r="AA151" s="39">
        <f t="shared" ca="1" si="51"/>
        <v>56.85476251120491</v>
      </c>
      <c r="AD151" s="44">
        <v>3431.5</v>
      </c>
      <c r="AE151" s="44">
        <v>32721.049999957599</v>
      </c>
    </row>
    <row r="152" spans="8:31" x14ac:dyDescent="0.3">
      <c r="H152" s="45">
        <v>1</v>
      </c>
      <c r="I152" s="44" t="s">
        <v>179</v>
      </c>
      <c r="J152" s="25">
        <v>1982</v>
      </c>
      <c r="K152" s="44">
        <v>3686.26</v>
      </c>
      <c r="L152" s="47">
        <f t="shared" ca="1" si="36"/>
        <v>150384.87839993974</v>
      </c>
      <c r="M152" s="47">
        <f t="shared" ca="1" si="38"/>
        <v>149809.67239999468</v>
      </c>
      <c r="N152" s="39">
        <f t="shared" ca="1" si="37"/>
        <v>73.656422263357129</v>
      </c>
      <c r="O152" s="47">
        <f t="shared" ca="1" si="39"/>
        <v>18876.339999998632</v>
      </c>
      <c r="P152" s="47">
        <f t="shared" ca="1" si="40"/>
        <v>18869.499999998556</v>
      </c>
      <c r="Q152" s="39">
        <f t="shared" ca="1" si="41"/>
        <v>9.2775041666692832</v>
      </c>
      <c r="R152" s="47">
        <f t="shared" ca="1" si="42"/>
        <v>3454.1688000054492</v>
      </c>
      <c r="S152" s="47">
        <f t="shared" ca="1" si="43"/>
        <v>3452.7400000050939</v>
      </c>
      <c r="T152" s="39">
        <f t="shared" ca="1" si="44"/>
        <v>1.0237086371684014</v>
      </c>
      <c r="U152" s="47">
        <f t="shared" ca="1" si="45"/>
        <v>6208.7799999972758</v>
      </c>
      <c r="V152" s="47">
        <f t="shared" ca="1" si="46"/>
        <v>6206.4999999971251</v>
      </c>
      <c r="W152" s="39">
        <f t="shared" ca="1" si="47"/>
        <v>1.655428712499559</v>
      </c>
      <c r="X152" s="7">
        <f t="shared" ca="1" si="48"/>
        <v>121280.93239999391</v>
      </c>
      <c r="Y152" s="39">
        <f t="shared" ca="1" si="49"/>
        <v>7.7821931623357239</v>
      </c>
      <c r="Z152" s="39">
        <f t="shared" ca="1" si="50"/>
        <v>19.738834678672966</v>
      </c>
      <c r="AA152" s="39">
        <f t="shared" ca="1" si="51"/>
        <v>53.917587584684163</v>
      </c>
      <c r="AD152" s="44">
        <v>3432</v>
      </c>
      <c r="AE152" s="44">
        <v>32837.400000020301</v>
      </c>
    </row>
    <row r="153" spans="8:31" x14ac:dyDescent="0.3">
      <c r="H153" s="45">
        <v>1</v>
      </c>
      <c r="I153" s="44" t="s">
        <v>180</v>
      </c>
      <c r="J153" s="25">
        <v>1982</v>
      </c>
      <c r="K153" s="44">
        <v>3684.74</v>
      </c>
      <c r="L153" s="47">
        <f t="shared" ca="1" si="36"/>
        <v>149234.46640004963</v>
      </c>
      <c r="M153" s="47">
        <f t="shared" ca="1" si="38"/>
        <v>148697.10260005365</v>
      </c>
      <c r="N153" s="39">
        <f t="shared" ca="1" si="37"/>
        <v>56.876641744540898</v>
      </c>
      <c r="O153" s="47">
        <f t="shared" ca="1" si="39"/>
        <v>18862.659999998479</v>
      </c>
      <c r="P153" s="47">
        <f t="shared" ca="1" si="40"/>
        <v>18856.269999998407</v>
      </c>
      <c r="Q153" s="39">
        <f t="shared" ca="1" si="41"/>
        <v>7.2125232750019741</v>
      </c>
      <c r="R153" s="47">
        <f t="shared" ca="1" si="42"/>
        <v>3451.3112000047386</v>
      </c>
      <c r="S153" s="47">
        <f t="shared" ca="1" si="43"/>
        <v>3449.9764000044079</v>
      </c>
      <c r="T153" s="39">
        <f t="shared" ca="1" si="44"/>
        <v>0.78291464437448577</v>
      </c>
      <c r="U153" s="47">
        <f t="shared" ca="1" si="45"/>
        <v>6204.2199999969744</v>
      </c>
      <c r="V153" s="47">
        <f t="shared" ca="1" si="46"/>
        <v>6202.0899999968342</v>
      </c>
      <c r="W153" s="39">
        <f t="shared" ca="1" si="47"/>
        <v>1.1875451827498145</v>
      </c>
      <c r="X153" s="7">
        <f t="shared" ca="1" si="48"/>
        <v>120188.766200054</v>
      </c>
      <c r="Y153" s="39">
        <f t="shared" ca="1" si="49"/>
        <v>4.9077079531706218</v>
      </c>
      <c r="Z153" s="39">
        <f t="shared" ca="1" si="50"/>
        <v>14.090691055296897</v>
      </c>
      <c r="AA153" s="39">
        <f t="shared" ca="1" si="51"/>
        <v>42.785950689244004</v>
      </c>
      <c r="AD153" s="44">
        <v>3432.5</v>
      </c>
      <c r="AE153" s="44">
        <v>32953.750000082997</v>
      </c>
    </row>
    <row r="154" spans="8:31" x14ac:dyDescent="0.3">
      <c r="H154" s="45">
        <v>1</v>
      </c>
      <c r="I154" s="44" t="s">
        <v>170</v>
      </c>
      <c r="J154" s="25">
        <v>1983</v>
      </c>
      <c r="K154" s="44">
        <v>3683.32</v>
      </c>
      <c r="L154" s="47">
        <f t="shared" ca="1" si="36"/>
        <v>148159.73880005768</v>
      </c>
      <c r="M154" s="47">
        <f t="shared" ca="1" si="38"/>
        <v>147709.414000032</v>
      </c>
      <c r="N154" s="39">
        <f t="shared" ca="1" si="37"/>
        <v>25.60296509334799</v>
      </c>
      <c r="O154" s="47">
        <f t="shared" ca="1" si="39"/>
        <v>18849.879999998335</v>
      </c>
      <c r="P154" s="47">
        <f t="shared" ca="1" si="40"/>
        <v>18844.524999998277</v>
      </c>
      <c r="Q154" s="39">
        <f t="shared" ca="1" si="41"/>
        <v>3.2663843333341971</v>
      </c>
      <c r="R154" s="47">
        <f t="shared" ca="1" si="42"/>
        <v>3448.6416000040772</v>
      </c>
      <c r="S154" s="47">
        <f t="shared" ca="1" si="43"/>
        <v>3447.5230000037996</v>
      </c>
      <c r="T154" s="39">
        <f t="shared" ca="1" si="44"/>
        <v>0.80893254259220548</v>
      </c>
      <c r="U154" s="47">
        <f t="shared" ca="1" si="45"/>
        <v>6199.959999996694</v>
      </c>
      <c r="V154" s="47">
        <f t="shared" ca="1" si="46"/>
        <v>6198.1749999965768</v>
      </c>
      <c r="W154" s="39">
        <f t="shared" ca="1" si="47"/>
        <v>1.190617766040954</v>
      </c>
      <c r="X154" s="7">
        <f t="shared" ca="1" si="48"/>
        <v>119219.19100003334</v>
      </c>
      <c r="Y154" s="39">
        <f t="shared" ca="1" si="49"/>
        <v>6.5570555050041825</v>
      </c>
      <c r="Z154" s="39">
        <f t="shared" ca="1" si="50"/>
        <v>11.822990146971538</v>
      </c>
      <c r="AA154" s="39">
        <f t="shared" ca="1" si="51"/>
        <v>13.779974946376452</v>
      </c>
      <c r="AD154" s="44">
        <v>3433</v>
      </c>
      <c r="AE154" s="44">
        <v>33070.099999898601</v>
      </c>
    </row>
    <row r="155" spans="8:31" x14ac:dyDescent="0.3">
      <c r="H155" s="45">
        <v>1</v>
      </c>
      <c r="I155" s="44" t="s">
        <v>171</v>
      </c>
      <c r="J155" s="25">
        <v>1983</v>
      </c>
      <c r="K155" s="44">
        <v>3682.13</v>
      </c>
      <c r="L155" s="47">
        <f t="shared" ca="1" si="36"/>
        <v>147259.08920000633</v>
      </c>
      <c r="M155" s="47">
        <f t="shared" ca="1" si="38"/>
        <v>148201.36620002612</v>
      </c>
      <c r="N155" s="39">
        <f t="shared" ca="1" si="37"/>
        <v>26.182241362014004</v>
      </c>
      <c r="O155" s="47">
        <f t="shared" ca="1" si="39"/>
        <v>18839.169999998219</v>
      </c>
      <c r="P155" s="47">
        <f t="shared" ca="1" si="40"/>
        <v>18850.374999998341</v>
      </c>
      <c r="Q155" s="39">
        <f t="shared" ca="1" si="41"/>
        <v>3.3302329166675677</v>
      </c>
      <c r="R155" s="47">
        <f t="shared" ca="1" si="42"/>
        <v>3446.4044000035219</v>
      </c>
      <c r="S155" s="47">
        <f t="shared" ca="1" si="43"/>
        <v>3448.7450000041026</v>
      </c>
      <c r="T155" s="39">
        <f t="shared" ca="1" si="44"/>
        <v>0.9125379270007995</v>
      </c>
      <c r="U155" s="47">
        <f t="shared" ca="1" si="45"/>
        <v>6196.3899999964597</v>
      </c>
      <c r="V155" s="47">
        <f t="shared" ca="1" si="46"/>
        <v>6200.1249999967049</v>
      </c>
      <c r="W155" s="39">
        <f t="shared" ca="1" si="47"/>
        <v>1.3410870374994304</v>
      </c>
      <c r="X155" s="7">
        <f t="shared" ca="1" si="48"/>
        <v>119702.12120002697</v>
      </c>
      <c r="Y155" s="39">
        <f t="shared" ca="1" si="49"/>
        <v>5.4863472216698623</v>
      </c>
      <c r="Z155" s="39">
        <f t="shared" ca="1" si="50"/>
        <v>11.07020510283766</v>
      </c>
      <c r="AA155" s="39">
        <f t="shared" ca="1" si="51"/>
        <v>15.112036259176344</v>
      </c>
      <c r="AD155" s="44">
        <v>3433.5</v>
      </c>
      <c r="AE155" s="44">
        <v>33186.449999961304</v>
      </c>
    </row>
    <row r="156" spans="8:31" x14ac:dyDescent="0.3">
      <c r="H156" s="45">
        <v>1</v>
      </c>
      <c r="I156" s="44" t="s">
        <v>172</v>
      </c>
      <c r="J156" s="25">
        <v>1983</v>
      </c>
      <c r="K156" s="44">
        <v>3684.62</v>
      </c>
      <c r="L156" s="47">
        <f t="shared" ca="1" si="36"/>
        <v>149143.64320004592</v>
      </c>
      <c r="M156" s="47">
        <f t="shared" ca="1" si="38"/>
        <v>149590.18560001301</v>
      </c>
      <c r="N156" s="39">
        <f t="shared" ca="1" si="37"/>
        <v>40.638667088018089</v>
      </c>
      <c r="O156" s="47">
        <f t="shared" ca="1" si="39"/>
        <v>18861.579999998463</v>
      </c>
      <c r="P156" s="47">
        <f t="shared" ca="1" si="40"/>
        <v>18866.889999998522</v>
      </c>
      <c r="Q156" s="39">
        <f t="shared" ca="1" si="41"/>
        <v>5.1255051166681014</v>
      </c>
      <c r="R156" s="47">
        <f t="shared" ca="1" si="42"/>
        <v>3451.0856000046833</v>
      </c>
      <c r="S156" s="47">
        <f t="shared" ca="1" si="43"/>
        <v>3452.1948000049588</v>
      </c>
      <c r="T156" s="39">
        <f t="shared" ca="1" si="44"/>
        <v>1.3190260965023104</v>
      </c>
      <c r="U156" s="47">
        <f t="shared" ca="1" si="45"/>
        <v>6203.8599999969501</v>
      </c>
      <c r="V156" s="47">
        <f t="shared" ca="1" si="46"/>
        <v>6205.6299999970679</v>
      </c>
      <c r="W156" s="39">
        <f t="shared" ca="1" si="47"/>
        <v>1.9392593750004024</v>
      </c>
      <c r="X156" s="7">
        <f t="shared" ca="1" si="48"/>
        <v>121065.47080001245</v>
      </c>
      <c r="Y156" s="39">
        <f t="shared" ca="1" si="49"/>
        <v>6.3559372170029302</v>
      </c>
      <c r="Z156" s="39">
        <f t="shared" ca="1" si="50"/>
        <v>14.739727805173745</v>
      </c>
      <c r="AA156" s="39">
        <f t="shared" ca="1" si="51"/>
        <v>25.898939282844346</v>
      </c>
      <c r="AD156" s="44">
        <v>3434</v>
      </c>
      <c r="AE156" s="44">
        <v>33302.800000023999</v>
      </c>
    </row>
    <row r="157" spans="8:31" x14ac:dyDescent="0.3">
      <c r="H157" s="45">
        <v>1</v>
      </c>
      <c r="I157" s="44" t="s">
        <v>173</v>
      </c>
      <c r="J157" s="25">
        <v>1983</v>
      </c>
      <c r="K157" s="44">
        <v>3685.8</v>
      </c>
      <c r="L157" s="47">
        <f t="shared" ca="1" si="36"/>
        <v>150036.7279999801</v>
      </c>
      <c r="M157" s="47">
        <f t="shared" ca="1" si="38"/>
        <v>153548.51260002004</v>
      </c>
      <c r="N157" s="39">
        <f t="shared" ca="1" si="37"/>
        <v>57.580692225028095</v>
      </c>
      <c r="O157" s="47">
        <f t="shared" ca="1" si="39"/>
        <v>18872.199999998582</v>
      </c>
      <c r="P157" s="47">
        <f t="shared" ca="1" si="40"/>
        <v>18913.959999999046</v>
      </c>
      <c r="Q157" s="39">
        <f t="shared" ca="1" si="41"/>
        <v>7.0927350000021772</v>
      </c>
      <c r="R157" s="47">
        <f t="shared" ca="1" si="42"/>
        <v>3453.3040000052342</v>
      </c>
      <c r="S157" s="47">
        <f t="shared" ca="1" si="43"/>
        <v>3462.0272000073992</v>
      </c>
      <c r="T157" s="39">
        <f t="shared" ca="1" si="44"/>
        <v>1.6596092890043161</v>
      </c>
      <c r="U157" s="47">
        <f t="shared" ca="1" si="45"/>
        <v>6207.3999999971857</v>
      </c>
      <c r="V157" s="47">
        <f t="shared" ca="1" si="46"/>
        <v>6221.3199999981016</v>
      </c>
      <c r="W157" s="39">
        <f t="shared" ca="1" si="47"/>
        <v>2.4409349019986681</v>
      </c>
      <c r="X157" s="7">
        <f t="shared" ca="1" si="48"/>
        <v>124951.2054000155</v>
      </c>
      <c r="Y157" s="39">
        <f t="shared" ca="1" si="49"/>
        <v>4.2691661845020583</v>
      </c>
      <c r="Z157" s="39">
        <f t="shared" ca="1" si="50"/>
        <v>15.462445375507221</v>
      </c>
      <c r="AA157" s="39">
        <f t="shared" ca="1" si="51"/>
        <v>42.118246849520872</v>
      </c>
      <c r="AD157" s="44">
        <v>3434.5</v>
      </c>
      <c r="AE157" s="44">
        <v>33419.150000086702</v>
      </c>
    </row>
    <row r="158" spans="8:31" x14ac:dyDescent="0.3">
      <c r="H158" s="45">
        <v>1</v>
      </c>
      <c r="I158" s="44" t="s">
        <v>164</v>
      </c>
      <c r="J158" s="25">
        <v>1983</v>
      </c>
      <c r="K158" s="44">
        <v>3695.08</v>
      </c>
      <c r="L158" s="47">
        <f t="shared" ca="1" si="36"/>
        <v>157060.29720005998</v>
      </c>
      <c r="M158" s="47">
        <f t="shared" ca="1" si="38"/>
        <v>161824.94920004066</v>
      </c>
      <c r="N158" s="39">
        <f t="shared" ca="1" si="37"/>
        <v>71.202977648043287</v>
      </c>
      <c r="O158" s="47">
        <f t="shared" ca="1" si="39"/>
        <v>18955.71999999951</v>
      </c>
      <c r="P158" s="47">
        <f t="shared" ca="1" si="40"/>
        <v>19013.509999996226</v>
      </c>
      <c r="Q158" s="39">
        <f t="shared" ca="1" si="41"/>
        <v>8.3659444000013252</v>
      </c>
      <c r="R158" s="47">
        <f t="shared" ca="1" si="42"/>
        <v>3470.7504000095641</v>
      </c>
      <c r="S158" s="47">
        <f t="shared" ca="1" si="43"/>
        <v>3482.1487000084553</v>
      </c>
      <c r="T158" s="39">
        <f t="shared" ca="1" si="44"/>
        <v>2.1684210492205338</v>
      </c>
      <c r="U158" s="47">
        <f t="shared" ca="1" si="45"/>
        <v>6235.2399999990175</v>
      </c>
      <c r="V158" s="47">
        <f t="shared" ca="1" si="46"/>
        <v>6244.4024999984485</v>
      </c>
      <c r="W158" s="39">
        <f t="shared" ca="1" si="47"/>
        <v>3.181210853625847</v>
      </c>
      <c r="X158" s="7">
        <f t="shared" ca="1" si="48"/>
        <v>133084.88800003752</v>
      </c>
      <c r="Y158" s="39">
        <f t="shared" ca="1" si="49"/>
        <v>4.1034507133359632</v>
      </c>
      <c r="Z158" s="39">
        <f t="shared" ca="1" si="50"/>
        <v>17.819027016183668</v>
      </c>
      <c r="AA158" s="39">
        <f t="shared" ca="1" si="51"/>
        <v>53.383950631859619</v>
      </c>
      <c r="AD158" s="44">
        <v>3435</v>
      </c>
      <c r="AE158" s="44">
        <v>33535.499999902298</v>
      </c>
    </row>
    <row r="159" spans="8:31" x14ac:dyDescent="0.3">
      <c r="H159" s="45">
        <v>1</v>
      </c>
      <c r="I159" s="44" t="s">
        <v>174</v>
      </c>
      <c r="J159" s="25">
        <v>1983</v>
      </c>
      <c r="K159" s="44">
        <v>3707.13</v>
      </c>
      <c r="L159" s="47">
        <f t="shared" ca="1" si="36"/>
        <v>166589.60120002134</v>
      </c>
      <c r="M159" s="47">
        <f t="shared" ca="1" si="38"/>
        <v>166719.87959996681</v>
      </c>
      <c r="N159" s="39">
        <f t="shared" ca="1" si="37"/>
        <v>105.03352414801661</v>
      </c>
      <c r="O159" s="47">
        <f t="shared" ca="1" si="39"/>
        <v>19071.299999992945</v>
      </c>
      <c r="P159" s="47">
        <f t="shared" ca="1" si="40"/>
        <v>19072.899999992784</v>
      </c>
      <c r="Q159" s="39">
        <f t="shared" ca="1" si="41"/>
        <v>12.015926999999747</v>
      </c>
      <c r="R159" s="47">
        <f t="shared" ca="1" si="42"/>
        <v>3493.5470000073465</v>
      </c>
      <c r="S159" s="47">
        <f t="shared" ca="1" si="43"/>
        <v>3493.8510000072451</v>
      </c>
      <c r="T159" s="39">
        <f t="shared" ca="1" si="44"/>
        <v>2.5342065919944243</v>
      </c>
      <c r="U159" s="47">
        <f t="shared" ca="1" si="45"/>
        <v>6253.5649999978805</v>
      </c>
      <c r="V159" s="47">
        <f t="shared" ca="1" si="46"/>
        <v>6253.6449999978322</v>
      </c>
      <c r="W159" s="39">
        <f t="shared" ca="1" si="47"/>
        <v>3.7104960333318724</v>
      </c>
      <c r="X159" s="7">
        <f t="shared" ca="1" si="48"/>
        <v>137899.48359996895</v>
      </c>
      <c r="Y159" s="39">
        <f t="shared" ca="1" si="49"/>
        <v>2.4132409630003253</v>
      </c>
      <c r="Z159" s="39">
        <f t="shared" ca="1" si="50"/>
        <v>20.67387058832637</v>
      </c>
      <c r="AA159" s="39">
        <f t="shared" ca="1" si="51"/>
        <v>84.359653559690244</v>
      </c>
      <c r="AD159" s="44">
        <v>3435.5</v>
      </c>
      <c r="AE159" s="44">
        <v>33651.849999965001</v>
      </c>
    </row>
    <row r="160" spans="8:31" x14ac:dyDescent="0.3">
      <c r="H160" s="45">
        <v>1</v>
      </c>
      <c r="I160" s="44" t="s">
        <v>175</v>
      </c>
      <c r="J160" s="25">
        <v>1983</v>
      </c>
      <c r="K160" s="44">
        <v>3707.45</v>
      </c>
      <c r="L160" s="47">
        <f t="shared" ca="1" si="36"/>
        <v>166850.15799991228</v>
      </c>
      <c r="M160" s="47">
        <f t="shared" ca="1" si="38"/>
        <v>165616.56939999829</v>
      </c>
      <c r="N160" s="39">
        <f t="shared" ca="1" si="37"/>
        <v>127.24873082237751</v>
      </c>
      <c r="O160" s="47">
        <f t="shared" ca="1" si="39"/>
        <v>19074.499999992622</v>
      </c>
      <c r="P160" s="47">
        <f t="shared" ca="1" si="40"/>
        <v>19059.349999994123</v>
      </c>
      <c r="Q160" s="39">
        <f t="shared" ca="1" si="41"/>
        <v>14.643933916667386</v>
      </c>
      <c r="R160" s="47">
        <f t="shared" ca="1" si="42"/>
        <v>3494.1550000071438</v>
      </c>
      <c r="S160" s="47">
        <f t="shared" ca="1" si="43"/>
        <v>3491.2765000081031</v>
      </c>
      <c r="T160" s="39">
        <f t="shared" ca="1" si="44"/>
        <v>2.7648000483035879</v>
      </c>
      <c r="U160" s="47">
        <f t="shared" ca="1" si="45"/>
        <v>6253.7249999977848</v>
      </c>
      <c r="V160" s="47">
        <f t="shared" ca="1" si="46"/>
        <v>6252.9674999982335</v>
      </c>
      <c r="W160" s="39">
        <f t="shared" ca="1" si="47"/>
        <v>4.0510892110003125</v>
      </c>
      <c r="X160" s="7">
        <f t="shared" ca="1" si="48"/>
        <v>136812.97539999784</v>
      </c>
      <c r="Y160" s="39">
        <f t="shared" ca="1" si="49"/>
        <v>6.0425730801687374</v>
      </c>
      <c r="Z160" s="39">
        <f t="shared" ca="1" si="50"/>
        <v>27.502396256140024</v>
      </c>
      <c r="AA160" s="39">
        <f t="shared" ca="1" si="51"/>
        <v>99.746334566237493</v>
      </c>
      <c r="AD160" s="44">
        <v>3436</v>
      </c>
      <c r="AE160" s="44">
        <v>33768.200000027697</v>
      </c>
    </row>
    <row r="161" spans="8:31" x14ac:dyDescent="0.3">
      <c r="H161" s="45">
        <v>1</v>
      </c>
      <c r="I161" s="44" t="s">
        <v>176</v>
      </c>
      <c r="J161" s="25">
        <v>1983</v>
      </c>
      <c r="K161" s="44">
        <v>3704.42</v>
      </c>
      <c r="L161" s="47">
        <f t="shared" ca="1" si="36"/>
        <v>164382.9808000843</v>
      </c>
      <c r="M161" s="47">
        <f t="shared" ca="1" si="38"/>
        <v>162152.08520005574</v>
      </c>
      <c r="N161" s="39">
        <f t="shared" ca="1" si="37"/>
        <v>124.04634517808707</v>
      </c>
      <c r="O161" s="47">
        <f t="shared" ca="1" si="39"/>
        <v>19044.199999995624</v>
      </c>
      <c r="P161" s="47">
        <f t="shared" ca="1" si="40"/>
        <v>19016.96999999776</v>
      </c>
      <c r="Q161" s="39">
        <f t="shared" ca="1" si="41"/>
        <v>14.547982050003496</v>
      </c>
      <c r="R161" s="47">
        <f t="shared" ca="1" si="42"/>
        <v>3488.3980000090623</v>
      </c>
      <c r="S161" s="47">
        <f t="shared" ca="1" si="43"/>
        <v>3483.1274000101953</v>
      </c>
      <c r="T161" s="39">
        <f t="shared" ca="1" si="44"/>
        <v>2.4910746643638619</v>
      </c>
      <c r="U161" s="47">
        <f t="shared" ca="1" si="45"/>
        <v>6252.2099999986822</v>
      </c>
      <c r="V161" s="47">
        <f t="shared" ca="1" si="46"/>
        <v>6249.3949999992237</v>
      </c>
      <c r="W161" s="39">
        <f t="shared" ca="1" si="47"/>
        <v>3.6741234770814244</v>
      </c>
      <c r="X161" s="7">
        <f t="shared" ca="1" si="48"/>
        <v>133402.59280004856</v>
      </c>
      <c r="Y161" s="39">
        <f t="shared" ca="1" si="49"/>
        <v>6.5589608126713932</v>
      </c>
      <c r="Z161" s="39">
        <f t="shared" ca="1" si="50"/>
        <v>27.272141004120176</v>
      </c>
      <c r="AA161" s="39">
        <f t="shared" ca="1" si="51"/>
        <v>96.774204173966893</v>
      </c>
      <c r="AD161" s="44">
        <v>3436.5</v>
      </c>
      <c r="AE161" s="44">
        <v>33884.550000090399</v>
      </c>
    </row>
    <row r="162" spans="8:31" x14ac:dyDescent="0.3">
      <c r="H162" s="45">
        <v>1</v>
      </c>
      <c r="I162" s="44" t="s">
        <v>177</v>
      </c>
      <c r="J162" s="25">
        <v>1983</v>
      </c>
      <c r="K162" s="44">
        <v>3698.86</v>
      </c>
      <c r="L162" s="47">
        <f t="shared" ca="1" si="36"/>
        <v>159921.18960002717</v>
      </c>
      <c r="M162" s="47">
        <f t="shared" ca="1" si="38"/>
        <v>158169.08140000026</v>
      </c>
      <c r="N162" s="39">
        <f t="shared" ca="1" si="37"/>
        <v>113.09089320104067</v>
      </c>
      <c r="O162" s="47">
        <f t="shared" ca="1" si="39"/>
        <v>18989.739999999892</v>
      </c>
      <c r="P162" s="47">
        <f t="shared" ca="1" si="40"/>
        <v>18968.904999999661</v>
      </c>
      <c r="Q162" s="39">
        <f t="shared" ca="1" si="41"/>
        <v>13.562767075004613</v>
      </c>
      <c r="R162" s="47">
        <f t="shared" ca="1" si="42"/>
        <v>3477.8568000113282</v>
      </c>
      <c r="S162" s="47">
        <f t="shared" ca="1" si="43"/>
        <v>3473.5046000102479</v>
      </c>
      <c r="T162" s="39">
        <f t="shared" ca="1" si="44"/>
        <v>1.9727769375753728</v>
      </c>
      <c r="U162" s="47">
        <f t="shared" ca="1" si="45"/>
        <v>6246.5799999997653</v>
      </c>
      <c r="V162" s="47">
        <f t="shared" ca="1" si="46"/>
        <v>6239.6349999993081</v>
      </c>
      <c r="W162" s="39">
        <f t="shared" ca="1" si="47"/>
        <v>3.1898054059149317</v>
      </c>
      <c r="X162" s="7">
        <f t="shared" ca="1" si="48"/>
        <v>129487.03679999104</v>
      </c>
      <c r="Y162" s="39">
        <f t="shared" ca="1" si="49"/>
        <v>7.8771280720022734</v>
      </c>
      <c r="Z162" s="39">
        <f t="shared" ca="1" si="50"/>
        <v>26.602477490497193</v>
      </c>
      <c r="AA162" s="39">
        <f t="shared" ca="1" si="51"/>
        <v>86.488415710543478</v>
      </c>
      <c r="AD162" s="44">
        <v>3437</v>
      </c>
      <c r="AE162" s="44">
        <v>34000.899999906003</v>
      </c>
    </row>
    <row r="163" spans="8:31" x14ac:dyDescent="0.3">
      <c r="H163" s="45">
        <v>1</v>
      </c>
      <c r="I163" s="44" t="s">
        <v>178</v>
      </c>
      <c r="J163" s="25">
        <v>1983</v>
      </c>
      <c r="K163" s="44">
        <v>3694.23</v>
      </c>
      <c r="L163" s="47">
        <f t="shared" ca="1" si="36"/>
        <v>156416.97319997335</v>
      </c>
      <c r="M163" s="47">
        <f t="shared" ca="1" si="38"/>
        <v>154748.11919995537</v>
      </c>
      <c r="N163" s="39">
        <f t="shared" ca="1" si="37"/>
        <v>82.274416708005717</v>
      </c>
      <c r="O163" s="47">
        <f t="shared" ca="1" si="39"/>
        <v>18948.069999999429</v>
      </c>
      <c r="P163" s="47">
        <f t="shared" ca="1" si="40"/>
        <v>18928.224999999209</v>
      </c>
      <c r="Q163" s="39">
        <f t="shared" ca="1" si="41"/>
        <v>10.063506291669849</v>
      </c>
      <c r="R163" s="47">
        <f t="shared" ca="1" si="42"/>
        <v>3469.1524000091676</v>
      </c>
      <c r="S163" s="47">
        <f t="shared" ca="1" si="43"/>
        <v>3465.0070000081387</v>
      </c>
      <c r="T163" s="39">
        <f t="shared" ca="1" si="44"/>
        <v>1.5165469387283455</v>
      </c>
      <c r="U163" s="47">
        <f t="shared" ca="1" si="45"/>
        <v>6232.6899999988509</v>
      </c>
      <c r="V163" s="47">
        <f t="shared" ca="1" si="46"/>
        <v>6226.0749999984146</v>
      </c>
      <c r="W163" s="39">
        <f t="shared" ca="1" si="47"/>
        <v>2.4528141302078192</v>
      </c>
      <c r="X163" s="7">
        <f t="shared" ca="1" si="48"/>
        <v>126128.81219994961</v>
      </c>
      <c r="Y163" s="39">
        <f t="shared" ca="1" si="49"/>
        <v>9.6698756019995962</v>
      </c>
      <c r="Z163" s="39">
        <f t="shared" ca="1" si="50"/>
        <v>23.702742962605612</v>
      </c>
      <c r="AA163" s="39">
        <f t="shared" ca="1" si="51"/>
        <v>58.571673745400105</v>
      </c>
      <c r="AD163" s="44">
        <v>3437.5</v>
      </c>
      <c r="AE163" s="44">
        <v>34117.249999968699</v>
      </c>
    </row>
    <row r="164" spans="8:31" x14ac:dyDescent="0.3">
      <c r="H164" s="45">
        <v>1</v>
      </c>
      <c r="I164" s="44" t="s">
        <v>179</v>
      </c>
      <c r="J164" s="25">
        <v>1983</v>
      </c>
      <c r="K164" s="44">
        <v>3689.82</v>
      </c>
      <c r="L164" s="47">
        <f t="shared" ca="1" si="36"/>
        <v>153079.26519993739</v>
      </c>
      <c r="M164" s="47">
        <f t="shared" ca="1" si="38"/>
        <v>151346.07839997648</v>
      </c>
      <c r="N164" s="39">
        <f t="shared" ca="1" si="37"/>
        <v>74.411821880015125</v>
      </c>
      <c r="O164" s="47">
        <f t="shared" ca="1" si="39"/>
        <v>18908.37999999899</v>
      </c>
      <c r="P164" s="47">
        <f t="shared" ca="1" si="40"/>
        <v>18887.769999998756</v>
      </c>
      <c r="Q164" s="39">
        <f t="shared" ca="1" si="41"/>
        <v>9.2864869166693857</v>
      </c>
      <c r="R164" s="47">
        <f t="shared" ca="1" si="42"/>
        <v>3460.8616000071097</v>
      </c>
      <c r="S164" s="47">
        <f t="shared" ca="1" si="43"/>
        <v>3456.5564000060408</v>
      </c>
      <c r="T164" s="39">
        <f t="shared" ca="1" si="44"/>
        <v>1.0248401679653492</v>
      </c>
      <c r="U164" s="47">
        <f t="shared" ca="1" si="45"/>
        <v>6219.4599999979782</v>
      </c>
      <c r="V164" s="47">
        <f t="shared" ca="1" si="46"/>
        <v>6212.5899999975254</v>
      </c>
      <c r="W164" s="39">
        <f t="shared" ca="1" si="47"/>
        <v>1.657053067749666</v>
      </c>
      <c r="X164" s="7">
        <f t="shared" ca="1" si="48"/>
        <v>122789.16199997415</v>
      </c>
      <c r="Y164" s="39">
        <f t="shared" ca="1" si="49"/>
        <v>7.8789712283344917</v>
      </c>
      <c r="Z164" s="39">
        <f t="shared" ca="1" si="50"/>
        <v>19.847351380718894</v>
      </c>
      <c r="AA164" s="39">
        <f t="shared" ca="1" si="51"/>
        <v>54.564470499296235</v>
      </c>
      <c r="AD164" s="44">
        <v>3438</v>
      </c>
      <c r="AE164" s="44">
        <v>34233.600000031402</v>
      </c>
    </row>
    <row r="165" spans="8:31" x14ac:dyDescent="0.3">
      <c r="H165" s="45">
        <v>1</v>
      </c>
      <c r="I165" s="44" t="s">
        <v>180</v>
      </c>
      <c r="J165" s="25">
        <v>1983</v>
      </c>
      <c r="K165" s="44">
        <v>3685.24</v>
      </c>
      <c r="L165" s="47">
        <f t="shared" ca="1" si="36"/>
        <v>149612.89160001557</v>
      </c>
      <c r="M165" s="47">
        <f t="shared" ca="1" si="38"/>
        <v>147830.50870005041</v>
      </c>
      <c r="N165" s="39">
        <f t="shared" ca="1" si="37"/>
        <v>56.545169577789537</v>
      </c>
      <c r="O165" s="47">
        <f t="shared" ca="1" si="39"/>
        <v>18867.159999998523</v>
      </c>
      <c r="P165" s="47">
        <f t="shared" ca="1" si="40"/>
        <v>18845.96499999829</v>
      </c>
      <c r="Q165" s="39">
        <f t="shared" ca="1" si="41"/>
        <v>7.208581612501928</v>
      </c>
      <c r="R165" s="47">
        <f t="shared" ca="1" si="42"/>
        <v>3452.2512000049719</v>
      </c>
      <c r="S165" s="47">
        <f t="shared" ca="1" si="43"/>
        <v>3447.8238000038737</v>
      </c>
      <c r="T165" s="39">
        <f t="shared" ca="1" si="44"/>
        <v>0.78242614768103114</v>
      </c>
      <c r="U165" s="47">
        <f t="shared" ca="1" si="45"/>
        <v>6205.7199999970726</v>
      </c>
      <c r="V165" s="47">
        <f t="shared" ca="1" si="46"/>
        <v>6198.6549999966082</v>
      </c>
      <c r="W165" s="39">
        <f t="shared" ca="1" si="47"/>
        <v>1.186887466124771</v>
      </c>
      <c r="X165" s="7">
        <f t="shared" ca="1" si="48"/>
        <v>119338.06490005164</v>
      </c>
      <c r="Y165" s="39">
        <f t="shared" ca="1" si="49"/>
        <v>4.8729709834205135</v>
      </c>
      <c r="Z165" s="39">
        <f t="shared" ca="1" si="50"/>
        <v>14.050866209728243</v>
      </c>
      <c r="AA165" s="39">
        <f t="shared" ca="1" si="51"/>
        <v>42.494303368061296</v>
      </c>
      <c r="AD165" s="44">
        <v>3438.5</v>
      </c>
      <c r="AE165" s="44">
        <v>34349.950000094097</v>
      </c>
    </row>
    <row r="166" spans="8:31" x14ac:dyDescent="0.3">
      <c r="H166" s="45">
        <v>1</v>
      </c>
      <c r="I166" s="44" t="s">
        <v>170</v>
      </c>
      <c r="J166" s="25">
        <v>1984</v>
      </c>
      <c r="K166" s="44">
        <v>3680.53</v>
      </c>
      <c r="L166" s="47">
        <f t="shared" ca="1" si="36"/>
        <v>146048.12580008525</v>
      </c>
      <c r="M166" s="47">
        <f t="shared" ca="1" si="38"/>
        <v>144748.83690008498</v>
      </c>
      <c r="N166" s="39">
        <f t="shared" ca="1" si="37"/>
        <v>25.089798396023657</v>
      </c>
      <c r="O166" s="47">
        <f t="shared" ca="1" si="39"/>
        <v>18824.769999998058</v>
      </c>
      <c r="P166" s="47">
        <f t="shared" ca="1" si="40"/>
        <v>18808.974999997881</v>
      </c>
      <c r="Q166" s="39">
        <f t="shared" ca="1" si="41"/>
        <v>3.2602223333341263</v>
      </c>
      <c r="R166" s="47">
        <f t="shared" ca="1" si="42"/>
        <v>3443.3964000027754</v>
      </c>
      <c r="S166" s="47">
        <f t="shared" ca="1" si="43"/>
        <v>3440.0970000019561</v>
      </c>
      <c r="T166" s="39">
        <f t="shared" ca="1" si="44"/>
        <v>0.80719009357510696</v>
      </c>
      <c r="U166" s="47">
        <f t="shared" ca="1" si="45"/>
        <v>6191.5899999961439</v>
      </c>
      <c r="V166" s="47">
        <f t="shared" ca="1" si="46"/>
        <v>6186.324999995797</v>
      </c>
      <c r="W166" s="39">
        <f t="shared" ca="1" si="47"/>
        <v>1.1883414797908043</v>
      </c>
      <c r="X166" s="7">
        <f t="shared" ca="1" si="48"/>
        <v>116313.43990008935</v>
      </c>
      <c r="Y166" s="39">
        <f t="shared" ca="1" si="49"/>
        <v>6.3972391945072049</v>
      </c>
      <c r="Z166" s="39">
        <f t="shared" ca="1" si="50"/>
        <v>11.652993101207244</v>
      </c>
      <c r="AA166" s="39">
        <f t="shared" ca="1" si="51"/>
        <v>13.436805294816413</v>
      </c>
      <c r="AD166" s="44">
        <v>3439</v>
      </c>
      <c r="AE166" s="44">
        <v>34466.299999909701</v>
      </c>
    </row>
    <row r="167" spans="8:31" x14ac:dyDescent="0.3">
      <c r="H167" s="45">
        <v>1</v>
      </c>
      <c r="I167" s="44" t="s">
        <v>171</v>
      </c>
      <c r="J167" s="25">
        <v>1984</v>
      </c>
      <c r="K167" s="44">
        <v>3677.02</v>
      </c>
      <c r="L167" s="47">
        <f t="shared" ca="1" si="36"/>
        <v>143449.5480000847</v>
      </c>
      <c r="M167" s="47">
        <f t="shared" ca="1" si="38"/>
        <v>142372.94400004041</v>
      </c>
      <c r="N167" s="39">
        <f t="shared" ca="1" si="37"/>
        <v>25.152553440016156</v>
      </c>
      <c r="O167" s="47">
        <f t="shared" ca="1" si="39"/>
        <v>18793.179999997705</v>
      </c>
      <c r="P167" s="47">
        <f t="shared" ca="1" si="40"/>
        <v>18780.03999999756</v>
      </c>
      <c r="Q167" s="39">
        <f t="shared" ca="1" si="41"/>
        <v>3.3178070666674251</v>
      </c>
      <c r="R167" s="47">
        <f t="shared" ca="1" si="42"/>
        <v>3436.7976000011367</v>
      </c>
      <c r="S167" s="47">
        <f t="shared" ca="1" si="43"/>
        <v>3434.0528000004556</v>
      </c>
      <c r="T167" s="39">
        <f t="shared" ca="1" si="44"/>
        <v>0.9086503708798358</v>
      </c>
      <c r="U167" s="47">
        <f t="shared" ca="1" si="45"/>
        <v>6181.0599999954502</v>
      </c>
      <c r="V167" s="47">
        <f t="shared" ca="1" si="46"/>
        <v>6176.6799999951609</v>
      </c>
      <c r="W167" s="39">
        <f t="shared" ca="1" si="47"/>
        <v>1.3360158839990959</v>
      </c>
      <c r="X167" s="7">
        <f t="shared" ca="1" si="48"/>
        <v>113982.17120004723</v>
      </c>
      <c r="Y167" s="39">
        <f t="shared" ca="1" si="49"/>
        <v>5.224182846670697</v>
      </c>
      <c r="Z167" s="39">
        <f t="shared" ca="1" si="50"/>
        <v>10.786656168217053</v>
      </c>
      <c r="AA167" s="39">
        <f t="shared" ca="1" si="51"/>
        <v>14.365897271799103</v>
      </c>
      <c r="AD167" s="44">
        <v>3439.5</v>
      </c>
      <c r="AE167" s="44">
        <v>34582.649999972396</v>
      </c>
    </row>
    <row r="168" spans="8:31" x14ac:dyDescent="0.3">
      <c r="H168" s="45">
        <v>1</v>
      </c>
      <c r="I168" s="44" t="s">
        <v>172</v>
      </c>
      <c r="J168" s="25">
        <v>1984</v>
      </c>
      <c r="K168" s="44">
        <v>3674.1</v>
      </c>
      <c r="L168" s="47">
        <f t="shared" ca="1" si="36"/>
        <v>141296.33999999613</v>
      </c>
      <c r="M168" s="47">
        <f t="shared" ca="1" si="38"/>
        <v>141322.14899999718</v>
      </c>
      <c r="N168" s="39">
        <f t="shared" ca="1" si="37"/>
        <v>38.392517145012988</v>
      </c>
      <c r="O168" s="47">
        <f t="shared" ca="1" si="39"/>
        <v>18766.899999997415</v>
      </c>
      <c r="P168" s="47">
        <f t="shared" ca="1" si="40"/>
        <v>18767.214999997417</v>
      </c>
      <c r="Q168" s="39">
        <f t="shared" ca="1" si="41"/>
        <v>5.0984267416677911</v>
      </c>
      <c r="R168" s="47">
        <f t="shared" ca="1" si="42"/>
        <v>3431.3079999997744</v>
      </c>
      <c r="S168" s="47">
        <f t="shared" ca="1" si="43"/>
        <v>3431.3737999997911</v>
      </c>
      <c r="T168" s="39">
        <f t="shared" ca="1" si="44"/>
        <v>1.3110707394169998</v>
      </c>
      <c r="U168" s="47">
        <f t="shared" ca="1" si="45"/>
        <v>6172.2999999948715</v>
      </c>
      <c r="V168" s="47">
        <f t="shared" ca="1" si="46"/>
        <v>6172.4049999948793</v>
      </c>
      <c r="W168" s="39">
        <f t="shared" ca="1" si="47"/>
        <v>1.9288765624997113</v>
      </c>
      <c r="X168" s="7">
        <f t="shared" ca="1" si="48"/>
        <v>112951.15520000509</v>
      </c>
      <c r="Y168" s="39">
        <f t="shared" ca="1" si="49"/>
        <v>5.9299356480023908</v>
      </c>
      <c r="Z168" s="39">
        <f t="shared" ca="1" si="50"/>
        <v>14.268309691586893</v>
      </c>
      <c r="AA168" s="39">
        <f t="shared" ca="1" si="51"/>
        <v>24.124207453426095</v>
      </c>
      <c r="AD168" s="44">
        <v>3440</v>
      </c>
      <c r="AE168" s="44">
        <v>34699.000000035099</v>
      </c>
    </row>
    <row r="169" spans="8:31" x14ac:dyDescent="0.3">
      <c r="H169" s="45">
        <v>1</v>
      </c>
      <c r="I169" s="44" t="s">
        <v>173</v>
      </c>
      <c r="J169" s="25">
        <v>1984</v>
      </c>
      <c r="K169" s="44">
        <v>3674.17</v>
      </c>
      <c r="L169" s="47">
        <f t="shared" ca="1" si="36"/>
        <v>141347.95799999824</v>
      </c>
      <c r="M169" s="47">
        <f t="shared" ca="1" si="38"/>
        <v>146460.54590004054</v>
      </c>
      <c r="N169" s="39">
        <f t="shared" ca="1" si="37"/>
        <v>54.922704712534824</v>
      </c>
      <c r="O169" s="47">
        <f t="shared" ca="1" si="39"/>
        <v>18767.52999999742</v>
      </c>
      <c r="P169" s="47">
        <f t="shared" ca="1" si="40"/>
        <v>18828.999999998101</v>
      </c>
      <c r="Q169" s="39">
        <f t="shared" ca="1" si="41"/>
        <v>7.0608750000018112</v>
      </c>
      <c r="R169" s="47">
        <f t="shared" ca="1" si="42"/>
        <v>3431.4395999998078</v>
      </c>
      <c r="S169" s="47">
        <f t="shared" ca="1" si="43"/>
        <v>3444.2800000029943</v>
      </c>
      <c r="T169" s="39">
        <f t="shared" ca="1" si="44"/>
        <v>1.6511017250022006</v>
      </c>
      <c r="U169" s="47">
        <f t="shared" ca="1" si="45"/>
        <v>6172.509999994887</v>
      </c>
      <c r="V169" s="47">
        <f t="shared" ca="1" si="46"/>
        <v>6192.9999999962365</v>
      </c>
      <c r="W169" s="39">
        <f t="shared" ca="1" si="47"/>
        <v>2.4298235499979386</v>
      </c>
      <c r="X169" s="7">
        <f t="shared" ca="1" si="48"/>
        <v>117994.2659000432</v>
      </c>
      <c r="Y169" s="39">
        <f t="shared" ca="1" si="49"/>
        <v>4.0314707515862525</v>
      </c>
      <c r="Z169" s="39">
        <f t="shared" ca="1" si="50"/>
        <v>15.173271026588203</v>
      </c>
      <c r="AA169" s="39">
        <f t="shared" ca="1" si="51"/>
        <v>39.74943368594662</v>
      </c>
      <c r="AD169" s="44">
        <v>3440.5</v>
      </c>
      <c r="AE169" s="44">
        <v>34840.549999889197</v>
      </c>
    </row>
    <row r="170" spans="8:31" x14ac:dyDescent="0.3">
      <c r="H170" s="45">
        <v>1</v>
      </c>
      <c r="I170" s="44" t="s">
        <v>164</v>
      </c>
      <c r="J170" s="25">
        <v>1984</v>
      </c>
      <c r="K170" s="44">
        <v>3687.83</v>
      </c>
      <c r="L170" s="47">
        <f t="shared" ca="1" si="36"/>
        <v>151573.13380008284</v>
      </c>
      <c r="M170" s="47">
        <f t="shared" ca="1" si="38"/>
        <v>156699.68550005066</v>
      </c>
      <c r="N170" s="39">
        <f t="shared" ca="1" si="37"/>
        <v>68.947861620046893</v>
      </c>
      <c r="O170" s="47">
        <f t="shared" ca="1" si="39"/>
        <v>18890.469999998782</v>
      </c>
      <c r="P170" s="47">
        <f t="shared" ca="1" si="40"/>
        <v>18951.634999998758</v>
      </c>
      <c r="Q170" s="39">
        <f t="shared" ca="1" si="41"/>
        <v>8.3387194000024287</v>
      </c>
      <c r="R170" s="47">
        <f t="shared" ca="1" si="42"/>
        <v>3457.1204000061807</v>
      </c>
      <c r="S170" s="47">
        <f t="shared" ca="1" si="43"/>
        <v>3469.7762000086154</v>
      </c>
      <c r="T170" s="39">
        <f t="shared" ca="1" si="44"/>
        <v>2.1607163841581061</v>
      </c>
      <c r="U170" s="47">
        <f t="shared" ca="1" si="45"/>
        <v>6213.489999997586</v>
      </c>
      <c r="V170" s="47">
        <f t="shared" ca="1" si="46"/>
        <v>6232.064999998599</v>
      </c>
      <c r="W170" s="39">
        <f t="shared" ca="1" si="47"/>
        <v>3.1749255142509201</v>
      </c>
      <c r="X170" s="7">
        <f t="shared" ca="1" si="48"/>
        <v>128046.20930004469</v>
      </c>
      <c r="Y170" s="39">
        <f t="shared" ca="1" si="49"/>
        <v>3.9480914534194618</v>
      </c>
      <c r="Z170" s="39">
        <f t="shared" ca="1" si="50"/>
        <v>17.622452751830917</v>
      </c>
      <c r="AA170" s="39">
        <f t="shared" ca="1" si="51"/>
        <v>51.325408868215973</v>
      </c>
      <c r="AD170" s="44">
        <v>3441</v>
      </c>
      <c r="AE170" s="44">
        <v>34982.0999999903</v>
      </c>
    </row>
    <row r="171" spans="8:31" x14ac:dyDescent="0.3">
      <c r="H171" s="45">
        <v>1</v>
      </c>
      <c r="I171" s="44" t="s">
        <v>174</v>
      </c>
      <c r="J171" s="25">
        <v>1984</v>
      </c>
      <c r="K171" s="44">
        <v>3701.28</v>
      </c>
      <c r="L171" s="47">
        <f t="shared" ca="1" si="36"/>
        <v>161826.23720001848</v>
      </c>
      <c r="M171" s="47">
        <f t="shared" ca="1" si="38"/>
        <v>162180.43660001573</v>
      </c>
      <c r="N171" s="39">
        <f t="shared" ca="1" si="37"/>
        <v>102.17367505804641</v>
      </c>
      <c r="O171" s="47">
        <f t="shared" ca="1" si="39"/>
        <v>19012.799999998737</v>
      </c>
      <c r="P171" s="47">
        <f t="shared" ca="1" si="40"/>
        <v>19017.149999998303</v>
      </c>
      <c r="Q171" s="39">
        <f t="shared" ca="1" si="41"/>
        <v>11.980804500003211</v>
      </c>
      <c r="R171" s="47">
        <f t="shared" ca="1" si="42"/>
        <v>3482.4320000110501</v>
      </c>
      <c r="S171" s="47">
        <f t="shared" ca="1" si="43"/>
        <v>3483.2585000107747</v>
      </c>
      <c r="T171" s="39">
        <f t="shared" ca="1" si="44"/>
        <v>2.5265234986636842</v>
      </c>
      <c r="U171" s="47">
        <f t="shared" ca="1" si="45"/>
        <v>6250.639999999612</v>
      </c>
      <c r="V171" s="47">
        <f t="shared" ca="1" si="46"/>
        <v>6250.8574999994835</v>
      </c>
      <c r="W171" s="39">
        <f t="shared" ca="1" si="47"/>
        <v>3.7088421166661858</v>
      </c>
      <c r="X171" s="7">
        <f t="shared" ca="1" si="48"/>
        <v>133429.17060000717</v>
      </c>
      <c r="Y171" s="39">
        <f t="shared" ca="1" si="49"/>
        <v>2.3350104855009657</v>
      </c>
      <c r="Z171" s="39">
        <f t="shared" ca="1" si="50"/>
        <v>20.551180600834048</v>
      </c>
      <c r="AA171" s="39">
        <f t="shared" ca="1" si="51"/>
        <v>81.622494457212369</v>
      </c>
      <c r="AD171" s="44">
        <v>3441.5</v>
      </c>
      <c r="AE171" s="44">
        <v>35123.650000091402</v>
      </c>
    </row>
    <row r="172" spans="8:31" x14ac:dyDescent="0.3">
      <c r="H172" s="45">
        <v>1</v>
      </c>
      <c r="I172" s="44" t="s">
        <v>175</v>
      </c>
      <c r="J172" s="25">
        <v>1984</v>
      </c>
      <c r="K172" s="44">
        <v>3702.15</v>
      </c>
      <c r="L172" s="47">
        <f t="shared" ca="1" si="36"/>
        <v>162534.63600001298</v>
      </c>
      <c r="M172" s="47">
        <f t="shared" ca="1" si="38"/>
        <v>161805.88120001438</v>
      </c>
      <c r="N172" s="39">
        <f t="shared" ca="1" si="37"/>
        <v>124.32085205538883</v>
      </c>
      <c r="O172" s="47">
        <f t="shared" ca="1" si="39"/>
        <v>19021.499999997868</v>
      </c>
      <c r="P172" s="47">
        <f t="shared" ca="1" si="40"/>
        <v>19012.549999998755</v>
      </c>
      <c r="Q172" s="39">
        <f t="shared" ca="1" si="41"/>
        <v>14.607975916670933</v>
      </c>
      <c r="R172" s="47">
        <f t="shared" ca="1" si="42"/>
        <v>3484.0850000104992</v>
      </c>
      <c r="S172" s="47">
        <f t="shared" ca="1" si="43"/>
        <v>3482.3845000110655</v>
      </c>
      <c r="T172" s="39">
        <f t="shared" ca="1" si="44"/>
        <v>2.7577583253059204</v>
      </c>
      <c r="U172" s="47">
        <f t="shared" ca="1" si="45"/>
        <v>6251.074999999355</v>
      </c>
      <c r="V172" s="47">
        <f t="shared" ca="1" si="46"/>
        <v>6250.6274999996194</v>
      </c>
      <c r="W172" s="39">
        <f t="shared" ca="1" si="47"/>
        <v>4.0495732030012093</v>
      </c>
      <c r="X172" s="7">
        <f t="shared" ca="1" si="48"/>
        <v>133060.31920000492</v>
      </c>
      <c r="Y172" s="39">
        <f t="shared" ca="1" si="49"/>
        <v>5.8768307646689912</v>
      </c>
      <c r="Z172" s="39">
        <f t="shared" ca="1" si="50"/>
        <v>27.292138209647053</v>
      </c>
      <c r="AA172" s="39">
        <f t="shared" ca="1" si="51"/>
        <v>97.028713845741777</v>
      </c>
      <c r="AD172" s="44">
        <v>3442</v>
      </c>
      <c r="AE172" s="44">
        <v>35265.1999999455</v>
      </c>
    </row>
    <row r="173" spans="8:31" x14ac:dyDescent="0.3">
      <c r="H173" s="45">
        <v>1</v>
      </c>
      <c r="I173" s="44" t="s">
        <v>176</v>
      </c>
      <c r="J173" s="25">
        <v>1984</v>
      </c>
      <c r="K173" s="44">
        <v>3700.36</v>
      </c>
      <c r="L173" s="47">
        <f t="shared" ca="1" si="36"/>
        <v>161077.12640001578</v>
      </c>
      <c r="M173" s="47">
        <f t="shared" ca="1" si="38"/>
        <v>159382.804500008</v>
      </c>
      <c r="N173" s="39">
        <f t="shared" ca="1" si="37"/>
        <v>121.9278454425498</v>
      </c>
      <c r="O173" s="47">
        <f t="shared" ca="1" si="39"/>
        <v>19003.599999999642</v>
      </c>
      <c r="P173" s="47">
        <f t="shared" ca="1" si="40"/>
        <v>18983.394999999618</v>
      </c>
      <c r="Q173" s="39">
        <f t="shared" ca="1" si="41"/>
        <v>14.522297175004908</v>
      </c>
      <c r="R173" s="47">
        <f t="shared" ca="1" si="42"/>
        <v>3480.6840000116317</v>
      </c>
      <c r="S173" s="47">
        <f t="shared" ca="1" si="43"/>
        <v>3476.4974000107914</v>
      </c>
      <c r="T173" s="39">
        <f t="shared" ca="1" si="44"/>
        <v>2.4863329988642882</v>
      </c>
      <c r="U173" s="47">
        <f t="shared" ca="1" si="45"/>
        <v>6250.1799999998839</v>
      </c>
      <c r="V173" s="47">
        <f t="shared" ca="1" si="46"/>
        <v>6243.9549999995324</v>
      </c>
      <c r="W173" s="39">
        <f t="shared" ca="1" si="47"/>
        <v>3.670925210414941</v>
      </c>
      <c r="X173" s="7">
        <f t="shared" ca="1" si="48"/>
        <v>130678.95709999806</v>
      </c>
      <c r="Y173" s="39">
        <f t="shared" ca="1" si="49"/>
        <v>6.4250487240855287</v>
      </c>
      <c r="Z173" s="39">
        <f t="shared" ca="1" si="50"/>
        <v>27.104604108369664</v>
      </c>
      <c r="AA173" s="39">
        <f t="shared" ca="1" si="51"/>
        <v>94.823241334180125</v>
      </c>
      <c r="AD173" s="44">
        <v>3442.5</v>
      </c>
      <c r="AE173" s="44">
        <v>35406.750000046603</v>
      </c>
    </row>
    <row r="174" spans="8:31" x14ac:dyDescent="0.3">
      <c r="H174" s="45">
        <v>1</v>
      </c>
      <c r="I174" s="44" t="s">
        <v>177</v>
      </c>
      <c r="J174" s="25">
        <v>1984</v>
      </c>
      <c r="K174" s="44">
        <v>3695.91</v>
      </c>
      <c r="L174" s="47">
        <f t="shared" ca="1" si="36"/>
        <v>157688.48260000022</v>
      </c>
      <c r="M174" s="47">
        <f t="shared" ca="1" si="38"/>
        <v>156697.00809996063</v>
      </c>
      <c r="N174" s="39">
        <f t="shared" ca="1" si="37"/>
        <v>112.03836079151196</v>
      </c>
      <c r="O174" s="47">
        <f t="shared" ca="1" si="39"/>
        <v>18963.189999999591</v>
      </c>
      <c r="P174" s="47">
        <f t="shared" ca="1" si="40"/>
        <v>18951.399999999463</v>
      </c>
      <c r="Q174" s="39">
        <f t="shared" ca="1" si="41"/>
        <v>13.550251000004467</v>
      </c>
      <c r="R174" s="47">
        <f t="shared" ca="1" si="42"/>
        <v>3472.310800009951</v>
      </c>
      <c r="S174" s="47">
        <f t="shared" ca="1" si="43"/>
        <v>3469.8480000093396</v>
      </c>
      <c r="T174" s="39">
        <f t="shared" ca="1" si="44"/>
        <v>1.9707001716048573</v>
      </c>
      <c r="U174" s="47">
        <f t="shared" ca="1" si="45"/>
        <v>6237.729999999181</v>
      </c>
      <c r="V174" s="47">
        <f t="shared" ca="1" si="46"/>
        <v>6233.7999999989224</v>
      </c>
      <c r="W174" s="39">
        <f t="shared" ca="1" si="47"/>
        <v>3.1868224566647356</v>
      </c>
      <c r="X174" s="7">
        <f t="shared" ca="1" si="48"/>
        <v>128041.96009995289</v>
      </c>
      <c r="Y174" s="39">
        <f t="shared" ca="1" si="49"/>
        <v>7.789219239416588</v>
      </c>
      <c r="Z174" s="39">
        <f t="shared" ca="1" si="50"/>
        <v>26.496992867690651</v>
      </c>
      <c r="AA174" s="39">
        <f t="shared" ca="1" si="51"/>
        <v>85.541367923821312</v>
      </c>
      <c r="AD174" s="44">
        <v>3443</v>
      </c>
      <c r="AE174" s="44">
        <v>35548.299999900599</v>
      </c>
    </row>
    <row r="175" spans="8:31" x14ac:dyDescent="0.3">
      <c r="H175" s="45">
        <v>1</v>
      </c>
      <c r="I175" s="44" t="s">
        <v>178</v>
      </c>
      <c r="J175" s="25">
        <v>1984</v>
      </c>
      <c r="K175" s="44">
        <v>3693.29</v>
      </c>
      <c r="L175" s="47">
        <f t="shared" ca="1" si="36"/>
        <v>155705.53359992104</v>
      </c>
      <c r="M175" s="47">
        <f t="shared" ca="1" si="38"/>
        <v>154157.77579995058</v>
      </c>
      <c r="N175" s="39">
        <f t="shared" ca="1" si="37"/>
        <v>81.960550800336406</v>
      </c>
      <c r="O175" s="47">
        <f t="shared" ca="1" si="39"/>
        <v>18939.609999999335</v>
      </c>
      <c r="P175" s="47">
        <f t="shared" ca="1" si="40"/>
        <v>18921.204999999129</v>
      </c>
      <c r="Q175" s="39">
        <f t="shared" ca="1" si="41"/>
        <v>10.059773991669804</v>
      </c>
      <c r="R175" s="47">
        <f t="shared" ca="1" si="42"/>
        <v>3467.3852000087281</v>
      </c>
      <c r="S175" s="47">
        <f t="shared" ca="1" si="43"/>
        <v>3463.5406000077742</v>
      </c>
      <c r="T175" s="39">
        <f t="shared" ca="1" si="44"/>
        <v>1.515905132108186</v>
      </c>
      <c r="U175" s="47">
        <f t="shared" ca="1" si="45"/>
        <v>6229.8699999986638</v>
      </c>
      <c r="V175" s="47">
        <f t="shared" ca="1" si="46"/>
        <v>6223.7349999982598</v>
      </c>
      <c r="W175" s="39">
        <f t="shared" ca="1" si="47"/>
        <v>2.4518922677077586</v>
      </c>
      <c r="X175" s="7">
        <f t="shared" ca="1" si="48"/>
        <v>125549.29519994541</v>
      </c>
      <c r="Y175" s="39">
        <f t="shared" ca="1" si="49"/>
        <v>9.6254459653325917</v>
      </c>
      <c r="Z175" s="39">
        <f t="shared" ca="1" si="50"/>
        <v>23.653017356818339</v>
      </c>
      <c r="AA175" s="39">
        <f t="shared" ca="1" si="51"/>
        <v>58.307533443518068</v>
      </c>
      <c r="AD175" s="44">
        <v>3443.5</v>
      </c>
      <c r="AE175" s="44">
        <v>35689.850000001803</v>
      </c>
    </row>
    <row r="176" spans="8:31" x14ac:dyDescent="0.3">
      <c r="H176" s="45">
        <v>1</v>
      </c>
      <c r="I176" s="44" t="s">
        <v>179</v>
      </c>
      <c r="J176" s="25">
        <v>1984</v>
      </c>
      <c r="K176" s="44">
        <v>3689.2</v>
      </c>
      <c r="L176" s="47">
        <f t="shared" ca="1" si="36"/>
        <v>152610.01799998013</v>
      </c>
      <c r="M176" s="47">
        <f t="shared" ca="1" si="38"/>
        <v>150929.81080001546</v>
      </c>
      <c r="N176" s="39">
        <f t="shared" ca="1" si="37"/>
        <v>74.207156976700873</v>
      </c>
      <c r="O176" s="47">
        <f t="shared" ca="1" si="39"/>
        <v>18902.799999998922</v>
      </c>
      <c r="P176" s="47">
        <f t="shared" ca="1" si="40"/>
        <v>18882.819999998701</v>
      </c>
      <c r="Q176" s="39">
        <f t="shared" ca="1" si="41"/>
        <v>9.2840531666693575</v>
      </c>
      <c r="R176" s="47">
        <f t="shared" ca="1" si="42"/>
        <v>3459.6960000068202</v>
      </c>
      <c r="S176" s="47">
        <f t="shared" ca="1" si="43"/>
        <v>3455.5224000057847</v>
      </c>
      <c r="T176" s="39">
        <f t="shared" ca="1" si="44"/>
        <v>1.0245335955819399</v>
      </c>
      <c r="U176" s="47">
        <f t="shared" ca="1" si="45"/>
        <v>6217.5999999978558</v>
      </c>
      <c r="V176" s="47">
        <f t="shared" ca="1" si="46"/>
        <v>6210.9399999974175</v>
      </c>
      <c r="W176" s="39">
        <f t="shared" ca="1" si="47"/>
        <v>1.6566129714996374</v>
      </c>
      <c r="X176" s="7">
        <f t="shared" ca="1" si="48"/>
        <v>122380.52840001357</v>
      </c>
      <c r="Y176" s="39">
        <f t="shared" ca="1" si="49"/>
        <v>7.852750572337011</v>
      </c>
      <c r="Z176" s="39">
        <f t="shared" ca="1" si="50"/>
        <v>19.817950306087944</v>
      </c>
      <c r="AA176" s="39">
        <f t="shared" ca="1" si="51"/>
        <v>54.389206670612928</v>
      </c>
      <c r="AD176" s="44">
        <v>3444</v>
      </c>
      <c r="AE176" s="44">
        <v>35831.400000102898</v>
      </c>
    </row>
    <row r="177" spans="8:31" x14ac:dyDescent="0.3">
      <c r="H177" s="45">
        <v>1</v>
      </c>
      <c r="I177" s="44" t="s">
        <v>180</v>
      </c>
      <c r="J177" s="25">
        <v>1984</v>
      </c>
      <c r="K177" s="44">
        <v>3684.76</v>
      </c>
      <c r="L177" s="47">
        <f t="shared" ca="1" si="36"/>
        <v>149249.60360005079</v>
      </c>
      <c r="M177" s="47">
        <f t="shared" ca="1" si="38"/>
        <v>147637.51180006727</v>
      </c>
      <c r="N177" s="39">
        <f t="shared" ca="1" si="37"/>
        <v>56.471348263545956</v>
      </c>
      <c r="O177" s="47">
        <f t="shared" ca="1" si="39"/>
        <v>18862.839999998479</v>
      </c>
      <c r="P177" s="47">
        <f t="shared" ca="1" si="40"/>
        <v>18843.669999998267</v>
      </c>
      <c r="Q177" s="39">
        <f t="shared" ca="1" si="41"/>
        <v>7.2077037750019191</v>
      </c>
      <c r="R177" s="47">
        <f t="shared" ca="1" si="42"/>
        <v>3451.3488000047491</v>
      </c>
      <c r="S177" s="47">
        <f t="shared" ca="1" si="43"/>
        <v>3447.3444000037548</v>
      </c>
      <c r="T177" s="39">
        <f t="shared" ca="1" si="44"/>
        <v>0.78231735584100404</v>
      </c>
      <c r="U177" s="47">
        <f t="shared" ca="1" si="45"/>
        <v>6204.2799999969793</v>
      </c>
      <c r="V177" s="47">
        <f t="shared" ca="1" si="46"/>
        <v>6197.8899999965579</v>
      </c>
      <c r="W177" s="39">
        <f t="shared" ca="1" si="47"/>
        <v>1.1867409877497614</v>
      </c>
      <c r="X177" s="7">
        <f t="shared" ca="1" si="48"/>
        <v>119148.60740006869</v>
      </c>
      <c r="Y177" s="39">
        <f t="shared" ca="1" si="49"/>
        <v>4.8652348021712069</v>
      </c>
      <c r="Z177" s="39">
        <f t="shared" ca="1" si="50"/>
        <v>14.041996920763891</v>
      </c>
      <c r="AA177" s="39">
        <f t="shared" ca="1" si="51"/>
        <v>42.429351342782063</v>
      </c>
      <c r="AD177" s="44">
        <v>3444.5</v>
      </c>
      <c r="AE177" s="44">
        <v>35972.949999956902</v>
      </c>
    </row>
    <row r="178" spans="8:31" x14ac:dyDescent="0.3">
      <c r="H178" s="45">
        <v>1</v>
      </c>
      <c r="I178" s="44" t="s">
        <v>170</v>
      </c>
      <c r="J178" s="25">
        <v>1985</v>
      </c>
      <c r="K178" s="44">
        <v>3680.5</v>
      </c>
      <c r="L178" s="47">
        <f t="shared" ca="1" si="36"/>
        <v>146025.42000008374</v>
      </c>
      <c r="M178" s="47">
        <f t="shared" ca="1" si="38"/>
        <v>144405.65400007064</v>
      </c>
      <c r="N178" s="39">
        <f t="shared" ca="1" si="37"/>
        <v>25.03031336002115</v>
      </c>
      <c r="O178" s="47">
        <f t="shared" ca="1" si="39"/>
        <v>18824.499999998054</v>
      </c>
      <c r="P178" s="47">
        <f t="shared" ca="1" si="40"/>
        <v>18804.789999997833</v>
      </c>
      <c r="Q178" s="39">
        <f t="shared" ca="1" si="41"/>
        <v>3.2594969333341175</v>
      </c>
      <c r="R178" s="47">
        <f t="shared" ca="1" si="42"/>
        <v>3443.3400000027605</v>
      </c>
      <c r="S178" s="47">
        <f t="shared" ca="1" si="43"/>
        <v>3439.2228000017385</v>
      </c>
      <c r="T178" s="39">
        <f t="shared" ca="1" si="44"/>
        <v>0.80698496983005596</v>
      </c>
      <c r="U178" s="47">
        <f t="shared" ca="1" si="45"/>
        <v>6191.4999999961365</v>
      </c>
      <c r="V178" s="47">
        <f t="shared" ca="1" si="46"/>
        <v>6184.9299999957038</v>
      </c>
      <c r="W178" s="39">
        <f t="shared" ca="1" si="47"/>
        <v>1.1880735119157861</v>
      </c>
      <c r="X178" s="7">
        <f t="shared" ca="1" si="48"/>
        <v>115976.71120007538</v>
      </c>
      <c r="Y178" s="39">
        <f t="shared" ca="1" si="49"/>
        <v>6.3787191160064314</v>
      </c>
      <c r="Z178" s="39">
        <f t="shared" ca="1" si="50"/>
        <v>11.633274531086391</v>
      </c>
      <c r="AA178" s="39">
        <f t="shared" ca="1" si="51"/>
        <v>13.397038828934759</v>
      </c>
      <c r="AD178" s="44">
        <v>3445</v>
      </c>
      <c r="AE178" s="44">
        <v>36114.500000058099</v>
      </c>
    </row>
    <row r="179" spans="8:31" x14ac:dyDescent="0.3">
      <c r="H179" s="45">
        <v>1</v>
      </c>
      <c r="I179" s="44" t="s">
        <v>171</v>
      </c>
      <c r="J179" s="25">
        <v>1985</v>
      </c>
      <c r="K179" s="44">
        <v>3676.12</v>
      </c>
      <c r="L179" s="47">
        <f t="shared" ca="1" si="36"/>
        <v>142785.88800005754</v>
      </c>
      <c r="M179" s="47">
        <f t="shared" ca="1" si="38"/>
        <v>142914.93300006283</v>
      </c>
      <c r="N179" s="39">
        <f t="shared" ca="1" si="37"/>
        <v>25.248304830020153</v>
      </c>
      <c r="O179" s="47">
        <f t="shared" ca="1" si="39"/>
        <v>18785.079999997612</v>
      </c>
      <c r="P179" s="47">
        <f t="shared" ca="1" si="40"/>
        <v>18786.654999997631</v>
      </c>
      <c r="Q179" s="39">
        <f t="shared" ca="1" si="41"/>
        <v>3.3189757166674378</v>
      </c>
      <c r="R179" s="47">
        <f t="shared" ca="1" si="42"/>
        <v>3435.1056000007165</v>
      </c>
      <c r="S179" s="47">
        <f t="shared" ca="1" si="43"/>
        <v>3435.4346000007981</v>
      </c>
      <c r="T179" s="39">
        <f t="shared" ca="1" si="44"/>
        <v>0.90901599515992637</v>
      </c>
      <c r="U179" s="47">
        <f t="shared" ca="1" si="45"/>
        <v>6178.3599999952712</v>
      </c>
      <c r="V179" s="47">
        <f t="shared" ca="1" si="46"/>
        <v>6178.8849999953054</v>
      </c>
      <c r="W179" s="39">
        <f t="shared" ca="1" si="47"/>
        <v>1.3364928254991271</v>
      </c>
      <c r="X179" s="7">
        <f t="shared" ca="1" si="48"/>
        <v>114513.9584000691</v>
      </c>
      <c r="Y179" s="39">
        <f t="shared" ca="1" si="49"/>
        <v>5.2485564266717075</v>
      </c>
      <c r="Z179" s="39">
        <f t="shared" ca="1" si="50"/>
        <v>10.813040963998198</v>
      </c>
      <c r="AA179" s="39">
        <f t="shared" ca="1" si="51"/>
        <v>14.435263866021955</v>
      </c>
      <c r="AD179" s="44">
        <v>3445.5</v>
      </c>
      <c r="AE179" s="44">
        <v>36256.049999912102</v>
      </c>
    </row>
    <row r="180" spans="8:31" x14ac:dyDescent="0.3">
      <c r="H180" s="45">
        <v>1</v>
      </c>
      <c r="I180" s="44" t="s">
        <v>172</v>
      </c>
      <c r="J180" s="25">
        <v>1985</v>
      </c>
      <c r="K180" s="44">
        <v>3676.47</v>
      </c>
      <c r="L180" s="47">
        <f t="shared" ca="1" si="36"/>
        <v>143043.97800006811</v>
      </c>
      <c r="M180" s="47">
        <f t="shared" ca="1" si="38"/>
        <v>146082.45770005649</v>
      </c>
      <c r="N180" s="39">
        <f t="shared" ca="1" si="37"/>
        <v>39.685734341862897</v>
      </c>
      <c r="O180" s="47">
        <f t="shared" ca="1" si="39"/>
        <v>18788.229999997649</v>
      </c>
      <c r="P180" s="47">
        <f t="shared" ca="1" si="40"/>
        <v>18824.769999998058</v>
      </c>
      <c r="Q180" s="39">
        <f t="shared" ca="1" si="41"/>
        <v>5.1140625166679712</v>
      </c>
      <c r="R180" s="47">
        <f t="shared" ca="1" si="42"/>
        <v>3435.7636000008797</v>
      </c>
      <c r="S180" s="47">
        <f t="shared" ca="1" si="43"/>
        <v>3443.3964000027745</v>
      </c>
      <c r="T180" s="39">
        <f t="shared" ca="1" si="44"/>
        <v>1.3156643745014747</v>
      </c>
      <c r="U180" s="47">
        <f t="shared" ca="1" si="45"/>
        <v>6179.4099999953396</v>
      </c>
      <c r="V180" s="47">
        <f t="shared" ca="1" si="46"/>
        <v>6191.589999996143</v>
      </c>
      <c r="W180" s="39">
        <f t="shared" ca="1" si="47"/>
        <v>1.9348718750001104</v>
      </c>
      <c r="X180" s="7">
        <f t="shared" ca="1" si="48"/>
        <v>117622.70130005952</v>
      </c>
      <c r="Y180" s="39">
        <f t="shared" ca="1" si="49"/>
        <v>6.1751918182553363</v>
      </c>
      <c r="Z180" s="39">
        <f t="shared" ca="1" si="50"/>
        <v>14.539790584424892</v>
      </c>
      <c r="AA180" s="39">
        <f t="shared" ca="1" si="51"/>
        <v>25.145943757438005</v>
      </c>
      <c r="AD180" s="44">
        <v>3446</v>
      </c>
      <c r="AE180" s="44">
        <v>36397.600000013197</v>
      </c>
    </row>
    <row r="181" spans="8:31" x14ac:dyDescent="0.3">
      <c r="H181" s="45">
        <v>1</v>
      </c>
      <c r="I181" s="44" t="s">
        <v>173</v>
      </c>
      <c r="J181" s="25">
        <v>1985</v>
      </c>
      <c r="K181" s="44">
        <v>3684.59</v>
      </c>
      <c r="L181" s="47">
        <f t="shared" ca="1" si="36"/>
        <v>149120.93740004487</v>
      </c>
      <c r="M181" s="47">
        <f t="shared" ca="1" si="38"/>
        <v>153279.82810001657</v>
      </c>
      <c r="N181" s="39">
        <f t="shared" ca="1" si="37"/>
        <v>57.479935537526757</v>
      </c>
      <c r="O181" s="47">
        <f t="shared" ca="1" si="39"/>
        <v>18861.309999998466</v>
      </c>
      <c r="P181" s="47">
        <f t="shared" ca="1" si="40"/>
        <v>18910.764999999014</v>
      </c>
      <c r="Q181" s="39">
        <f t="shared" ca="1" si="41"/>
        <v>7.0915368750021646</v>
      </c>
      <c r="R181" s="47">
        <f t="shared" ca="1" si="42"/>
        <v>3451.0292000046693</v>
      </c>
      <c r="S181" s="47">
        <f t="shared" ca="1" si="43"/>
        <v>3461.3598000072329</v>
      </c>
      <c r="T181" s="39">
        <f t="shared" ca="1" si="44"/>
        <v>1.6592893541292364</v>
      </c>
      <c r="U181" s="47">
        <f t="shared" ca="1" si="45"/>
        <v>6203.7699999969464</v>
      </c>
      <c r="V181" s="47">
        <f t="shared" ca="1" si="46"/>
        <v>6220.2549999980311</v>
      </c>
      <c r="W181" s="39">
        <f t="shared" ca="1" si="47"/>
        <v>2.4405170492486405</v>
      </c>
      <c r="X181" s="7">
        <f t="shared" ca="1" si="48"/>
        <v>124687.44830001229</v>
      </c>
      <c r="Y181" s="39">
        <f t="shared" ca="1" si="49"/>
        <v>4.2601544835852785</v>
      </c>
      <c r="Z181" s="39">
        <f t="shared" ca="1" si="50"/>
        <v>15.451497761965321</v>
      </c>
      <c r="AA181" s="39">
        <f t="shared" ca="1" si="51"/>
        <v>42.028437775561436</v>
      </c>
      <c r="AD181" s="44">
        <v>3446.5</v>
      </c>
      <c r="AE181" s="44">
        <v>36539.150000114401</v>
      </c>
    </row>
    <row r="182" spans="8:31" x14ac:dyDescent="0.3">
      <c r="H182" s="45">
        <v>1</v>
      </c>
      <c r="I182" s="44" t="s">
        <v>164</v>
      </c>
      <c r="J182" s="25">
        <v>1985</v>
      </c>
      <c r="K182" s="44">
        <v>3695.58</v>
      </c>
      <c r="L182" s="47">
        <f t="shared" ca="1" si="36"/>
        <v>157438.71879998827</v>
      </c>
      <c r="M182" s="47">
        <f t="shared" ca="1" si="38"/>
        <v>159156.14259998268</v>
      </c>
      <c r="N182" s="39">
        <f t="shared" ca="1" si="37"/>
        <v>70.028702744017366</v>
      </c>
      <c r="O182" s="47">
        <f t="shared" ca="1" si="39"/>
        <v>18960.219999999561</v>
      </c>
      <c r="P182" s="47">
        <f t="shared" ca="1" si="40"/>
        <v>18980.659999999727</v>
      </c>
      <c r="Q182" s="39">
        <f t="shared" ca="1" si="41"/>
        <v>8.3514904000028594</v>
      </c>
      <c r="R182" s="47">
        <f t="shared" ca="1" si="42"/>
        <v>3471.6904000097966</v>
      </c>
      <c r="S182" s="47">
        <f t="shared" ca="1" si="43"/>
        <v>3475.9497000107935</v>
      </c>
      <c r="T182" s="39">
        <f t="shared" ca="1" si="44"/>
        <v>2.1645607769469764</v>
      </c>
      <c r="U182" s="47">
        <f t="shared" ca="1" si="45"/>
        <v>6236.7399999991158</v>
      </c>
      <c r="V182" s="47">
        <f t="shared" ca="1" si="46"/>
        <v>6243.3974999995371</v>
      </c>
      <c r="W182" s="39">
        <f t="shared" ca="1" si="47"/>
        <v>3.1806988563764014</v>
      </c>
      <c r="X182" s="7">
        <f t="shared" ca="1" si="48"/>
        <v>130456.1353999726</v>
      </c>
      <c r="Y182" s="39">
        <f t="shared" ca="1" si="49"/>
        <v>4.0223975081672654</v>
      </c>
      <c r="Z182" s="39">
        <f t="shared" ca="1" si="50"/>
        <v>17.719147541493502</v>
      </c>
      <c r="AA182" s="39">
        <f t="shared" ca="1" si="51"/>
        <v>52.309555202523867</v>
      </c>
      <c r="AD182" s="44">
        <v>3447</v>
      </c>
      <c r="AE182" s="44">
        <v>36680.699999968398</v>
      </c>
    </row>
    <row r="183" spans="8:31" x14ac:dyDescent="0.3">
      <c r="H183" s="45">
        <v>1</v>
      </c>
      <c r="I183" s="44" t="s">
        <v>174</v>
      </c>
      <c r="J183" s="25">
        <v>1985</v>
      </c>
      <c r="K183" s="44">
        <v>3700.11</v>
      </c>
      <c r="L183" s="47">
        <f t="shared" ca="1" si="36"/>
        <v>160873.56639997708</v>
      </c>
      <c r="M183" s="47">
        <f t="shared" ca="1" si="38"/>
        <v>159738.9185999725</v>
      </c>
      <c r="N183" s="39">
        <f t="shared" ca="1" si="37"/>
        <v>100.63551871801862</v>
      </c>
      <c r="O183" s="47">
        <f t="shared" ca="1" si="39"/>
        <v>19001.099999999889</v>
      </c>
      <c r="P183" s="47">
        <f t="shared" ca="1" si="40"/>
        <v>18987.5899999998</v>
      </c>
      <c r="Q183" s="39">
        <f t="shared" ca="1" si="41"/>
        <v>11.962181700004146</v>
      </c>
      <c r="R183" s="47">
        <f t="shared" ca="1" si="42"/>
        <v>3480.2090000117905</v>
      </c>
      <c r="S183" s="47">
        <f t="shared" ca="1" si="43"/>
        <v>3477.3973000111532</v>
      </c>
      <c r="T183" s="39">
        <f t="shared" ca="1" si="44"/>
        <v>2.5222721749306434</v>
      </c>
      <c r="U183" s="47">
        <f t="shared" ca="1" si="45"/>
        <v>6250.0549999999585</v>
      </c>
      <c r="V183" s="47">
        <f t="shared" ca="1" si="46"/>
        <v>6245.7074999996894</v>
      </c>
      <c r="W183" s="39">
        <f t="shared" ca="1" si="47"/>
        <v>3.7057864499996414</v>
      </c>
      <c r="X183" s="7">
        <f t="shared" ca="1" si="48"/>
        <v>131028.22379996187</v>
      </c>
      <c r="Y183" s="39">
        <f t="shared" ca="1" si="49"/>
        <v>2.292993916500158</v>
      </c>
      <c r="Z183" s="39">
        <f t="shared" ca="1" si="50"/>
        <v>20.483234241434591</v>
      </c>
      <c r="AA183" s="39">
        <f t="shared" ca="1" si="51"/>
        <v>80.152284476584029</v>
      </c>
      <c r="AD183" s="44">
        <v>3447.5</v>
      </c>
      <c r="AE183" s="44">
        <v>36822.2500000695</v>
      </c>
    </row>
    <row r="184" spans="8:31" x14ac:dyDescent="0.3">
      <c r="H184" s="45">
        <v>1</v>
      </c>
      <c r="I184" s="44" t="s">
        <v>175</v>
      </c>
      <c r="J184" s="25">
        <v>1985</v>
      </c>
      <c r="K184" s="44">
        <v>3697.12</v>
      </c>
      <c r="L184" s="47">
        <f t="shared" ca="1" si="36"/>
        <v>158604.27079996793</v>
      </c>
      <c r="M184" s="47">
        <f t="shared" ca="1" si="38"/>
        <v>156189.91860003863</v>
      </c>
      <c r="N184" s="39">
        <f t="shared" ca="1" si="37"/>
        <v>120.00592079107257</v>
      </c>
      <c r="O184" s="47">
        <f t="shared" ca="1" si="39"/>
        <v>18974.079999999714</v>
      </c>
      <c r="P184" s="47">
        <f t="shared" ca="1" si="40"/>
        <v>18945.369999999395</v>
      </c>
      <c r="Q184" s="39">
        <f t="shared" ca="1" si="41"/>
        <v>14.556359283338072</v>
      </c>
      <c r="R184" s="47">
        <f t="shared" ca="1" si="42"/>
        <v>3474.5856000105159</v>
      </c>
      <c r="S184" s="47">
        <f t="shared" ca="1" si="43"/>
        <v>3468.5884000090273</v>
      </c>
      <c r="T184" s="39">
        <f t="shared" ca="1" si="44"/>
        <v>2.7468329637792843</v>
      </c>
      <c r="U184" s="47">
        <f t="shared" ca="1" si="45"/>
        <v>6241.3599999994203</v>
      </c>
      <c r="V184" s="47">
        <f t="shared" ca="1" si="46"/>
        <v>6231.7899999987903</v>
      </c>
      <c r="W184" s="39">
        <f t="shared" ca="1" si="47"/>
        <v>4.0373690146673349</v>
      </c>
      <c r="X184" s="7">
        <f t="shared" ca="1" si="48"/>
        <v>127544.17020003143</v>
      </c>
      <c r="Y184" s="39">
        <f t="shared" ca="1" si="49"/>
        <v>5.6332008505034077</v>
      </c>
      <c r="Z184" s="39">
        <f t="shared" ca="1" si="50"/>
        <v>26.973762112288096</v>
      </c>
      <c r="AA184" s="39">
        <f t="shared" ca="1" si="51"/>
        <v>93.032158678784469</v>
      </c>
      <c r="AD184" s="44">
        <v>3448</v>
      </c>
      <c r="AE184" s="44">
        <v>36963.799999923598</v>
      </c>
    </row>
    <row r="185" spans="8:31" x14ac:dyDescent="0.3">
      <c r="H185" s="45">
        <v>1</v>
      </c>
      <c r="I185" s="44" t="s">
        <v>176</v>
      </c>
      <c r="J185" s="25">
        <v>1985</v>
      </c>
      <c r="K185" s="44">
        <v>3690.74</v>
      </c>
      <c r="L185" s="47">
        <f t="shared" ca="1" si="36"/>
        <v>153775.56640010932</v>
      </c>
      <c r="M185" s="47">
        <f t="shared" ca="1" si="38"/>
        <v>151853.16700004204</v>
      </c>
      <c r="N185" s="39">
        <f t="shared" ca="1" si="37"/>
        <v>116.16767275507377</v>
      </c>
      <c r="O185" s="47">
        <f t="shared" ca="1" si="39"/>
        <v>18916.659999999076</v>
      </c>
      <c r="P185" s="47">
        <f t="shared" ca="1" si="40"/>
        <v>18893.799999998821</v>
      </c>
      <c r="Q185" s="39">
        <f t="shared" ca="1" si="41"/>
        <v>14.453757000004273</v>
      </c>
      <c r="R185" s="47">
        <f t="shared" ca="1" si="42"/>
        <v>3462.5912000075386</v>
      </c>
      <c r="S185" s="47">
        <f t="shared" ca="1" si="43"/>
        <v>3457.8160000063535</v>
      </c>
      <c r="T185" s="39">
        <f t="shared" ca="1" si="44"/>
        <v>2.4729723729377815</v>
      </c>
      <c r="U185" s="47">
        <f t="shared" ca="1" si="45"/>
        <v>6222.2199999981603</v>
      </c>
      <c r="V185" s="47">
        <f t="shared" ca="1" si="46"/>
        <v>6214.5999999976584</v>
      </c>
      <c r="W185" s="39">
        <f t="shared" ca="1" si="47"/>
        <v>3.6536669166638456</v>
      </c>
      <c r="X185" s="7">
        <f t="shared" ca="1" si="48"/>
        <v>123286.9510000392</v>
      </c>
      <c r="Y185" s="39">
        <f t="shared" ca="1" si="49"/>
        <v>6.061608424170756</v>
      </c>
      <c r="Z185" s="39">
        <f t="shared" ca="1" si="50"/>
        <v>26.642004713776657</v>
      </c>
      <c r="AA185" s="39">
        <f t="shared" ca="1" si="51"/>
        <v>89.525668041297109</v>
      </c>
      <c r="AD185" s="44">
        <v>3448.5</v>
      </c>
      <c r="AE185" s="44">
        <v>37105.3500000247</v>
      </c>
    </row>
    <row r="186" spans="8:31" x14ac:dyDescent="0.3">
      <c r="H186" s="45">
        <v>1</v>
      </c>
      <c r="I186" s="44" t="s">
        <v>177</v>
      </c>
      <c r="J186" s="25">
        <v>1985</v>
      </c>
      <c r="K186" s="44">
        <v>3685.66</v>
      </c>
      <c r="L186" s="47">
        <f t="shared" ca="1" si="36"/>
        <v>149930.76759997476</v>
      </c>
      <c r="M186" s="47">
        <f t="shared" ca="1" si="38"/>
        <v>150146.47039995994</v>
      </c>
      <c r="N186" s="39">
        <f t="shared" ca="1" si="37"/>
        <v>107.3547263360098</v>
      </c>
      <c r="O186" s="47">
        <f t="shared" ca="1" si="39"/>
        <v>18870.939999998565</v>
      </c>
      <c r="P186" s="47">
        <f t="shared" ca="1" si="40"/>
        <v>18873.504999998597</v>
      </c>
      <c r="Q186" s="39">
        <f t="shared" ca="1" si="41"/>
        <v>13.494556075003828</v>
      </c>
      <c r="R186" s="47">
        <f t="shared" ca="1" si="42"/>
        <v>3453.0408000051684</v>
      </c>
      <c r="S186" s="47">
        <f t="shared" ca="1" si="43"/>
        <v>3453.5766000053013</v>
      </c>
      <c r="T186" s="39">
        <f t="shared" ca="1" si="44"/>
        <v>1.9614588299725659</v>
      </c>
      <c r="U186" s="47">
        <f t="shared" ca="1" si="45"/>
        <v>6206.9799999971565</v>
      </c>
      <c r="V186" s="47">
        <f t="shared" ca="1" si="46"/>
        <v>6207.8349999972124</v>
      </c>
      <c r="W186" s="39">
        <f t="shared" ca="1" si="47"/>
        <v>3.1735487159138676</v>
      </c>
      <c r="X186" s="7">
        <f t="shared" ca="1" si="48"/>
        <v>121611.55379995883</v>
      </c>
      <c r="Y186" s="39">
        <f t="shared" ca="1" si="49"/>
        <v>7.3980361895001421</v>
      </c>
      <c r="Z186" s="39">
        <f t="shared" ca="1" si="50"/>
        <v>26.027599810390406</v>
      </c>
      <c r="AA186" s="39">
        <f t="shared" ca="1" si="51"/>
        <v>81.327126525619406</v>
      </c>
      <c r="AD186" s="44">
        <v>3449</v>
      </c>
      <c r="AE186" s="44">
        <v>37246.899999878697</v>
      </c>
    </row>
    <row r="187" spans="8:31" x14ac:dyDescent="0.3">
      <c r="H187" s="45">
        <v>1</v>
      </c>
      <c r="I187" s="44" t="s">
        <v>178</v>
      </c>
      <c r="J187" s="25">
        <v>1985</v>
      </c>
      <c r="K187" s="44">
        <v>3686.23</v>
      </c>
      <c r="L187" s="47">
        <f t="shared" ca="1" si="36"/>
        <v>150362.17319994513</v>
      </c>
      <c r="M187" s="47">
        <f t="shared" ca="1" si="38"/>
        <v>150452.99399992335</v>
      </c>
      <c r="N187" s="39">
        <f t="shared" ca="1" si="37"/>
        <v>79.990841809987884</v>
      </c>
      <c r="O187" s="47">
        <f t="shared" ca="1" si="39"/>
        <v>18876.069999998628</v>
      </c>
      <c r="P187" s="47">
        <f t="shared" ca="1" si="40"/>
        <v>18877.149999998637</v>
      </c>
      <c r="Q187" s="39">
        <f t="shared" ca="1" si="41"/>
        <v>10.036351416669534</v>
      </c>
      <c r="R187" s="47">
        <f t="shared" ca="1" si="42"/>
        <v>3454.1124000054342</v>
      </c>
      <c r="S187" s="47">
        <f t="shared" ca="1" si="43"/>
        <v>3454.3380000054904</v>
      </c>
      <c r="T187" s="39">
        <f t="shared" ca="1" si="44"/>
        <v>1.5118773841521871</v>
      </c>
      <c r="U187" s="47">
        <f t="shared" ca="1" si="45"/>
        <v>6208.6899999972684</v>
      </c>
      <c r="V187" s="47">
        <f t="shared" ca="1" si="46"/>
        <v>6209.0499999972926</v>
      </c>
      <c r="W187" s="39">
        <f t="shared" ca="1" si="47"/>
        <v>2.4461069895823773</v>
      </c>
      <c r="X187" s="7">
        <f t="shared" ca="1" si="48"/>
        <v>121912.45599992193</v>
      </c>
      <c r="Y187" s="39">
        <f t="shared" ca="1" si="49"/>
        <v>9.3466216266640263</v>
      </c>
      <c r="Z187" s="39">
        <f t="shared" ca="1" si="50"/>
        <v>23.340957417068125</v>
      </c>
      <c r="AA187" s="39">
        <f t="shared" ca="1" si="51"/>
        <v>56.649884392919759</v>
      </c>
      <c r="AD187" s="44">
        <v>3449.5</v>
      </c>
      <c r="AE187" s="44">
        <v>37388.449999979901</v>
      </c>
    </row>
    <row r="188" spans="8:31" x14ac:dyDescent="0.3">
      <c r="H188" s="45">
        <v>1</v>
      </c>
      <c r="I188" s="44" t="s">
        <v>179</v>
      </c>
      <c r="J188" s="25">
        <v>1985</v>
      </c>
      <c r="K188" s="44">
        <v>3686.47</v>
      </c>
      <c r="L188" s="47">
        <f t="shared" ca="1" si="36"/>
        <v>150543.81479990156</v>
      </c>
      <c r="M188" s="47">
        <f t="shared" ca="1" si="38"/>
        <v>150816.28219993785</v>
      </c>
      <c r="N188" s="39">
        <f t="shared" ca="1" si="37"/>
        <v>74.15133874832938</v>
      </c>
      <c r="O188" s="47">
        <f t="shared" ca="1" si="39"/>
        <v>18878.229999998646</v>
      </c>
      <c r="P188" s="47">
        <f t="shared" ca="1" si="40"/>
        <v>18881.469999998684</v>
      </c>
      <c r="Q188" s="39">
        <f t="shared" ca="1" si="41"/>
        <v>9.2833894166693494</v>
      </c>
      <c r="R188" s="47">
        <f t="shared" ca="1" si="42"/>
        <v>3454.5636000055465</v>
      </c>
      <c r="S188" s="47">
        <f t="shared" ca="1" si="43"/>
        <v>3455.2404000057145</v>
      </c>
      <c r="T188" s="39">
        <f t="shared" ca="1" si="44"/>
        <v>1.0244499849319191</v>
      </c>
      <c r="U188" s="47">
        <f t="shared" ca="1" si="45"/>
        <v>6209.4099999973168</v>
      </c>
      <c r="V188" s="47">
        <f t="shared" ca="1" si="46"/>
        <v>6210.4899999973877</v>
      </c>
      <c r="W188" s="39">
        <f t="shared" ca="1" si="47"/>
        <v>1.6564929452496293</v>
      </c>
      <c r="X188" s="7">
        <f t="shared" ca="1" si="48"/>
        <v>122269.08179993606</v>
      </c>
      <c r="Y188" s="39">
        <f t="shared" ca="1" si="49"/>
        <v>7.8455994154987021</v>
      </c>
      <c r="Z188" s="39">
        <f t="shared" ca="1" si="50"/>
        <v>19.809931762349599</v>
      </c>
      <c r="AA188" s="39">
        <f t="shared" ca="1" si="51"/>
        <v>54.341406985979781</v>
      </c>
      <c r="AD188" s="44">
        <v>3450</v>
      </c>
      <c r="AE188" s="44">
        <v>37530.000000081003</v>
      </c>
    </row>
    <row r="189" spans="8:31" x14ac:dyDescent="0.3">
      <c r="H189" s="45">
        <v>1</v>
      </c>
      <c r="I189" s="44" t="s">
        <v>180</v>
      </c>
      <c r="J189" s="25">
        <v>1985</v>
      </c>
      <c r="K189" s="44">
        <v>3687.19</v>
      </c>
      <c r="L189" s="47">
        <f t="shared" ca="1" si="36"/>
        <v>151088.74959997414</v>
      </c>
      <c r="M189" s="47">
        <f t="shared" ca="1" si="38"/>
        <v>150483.26849997323</v>
      </c>
      <c r="N189" s="39">
        <f t="shared" ca="1" si="37"/>
        <v>57.559850201260382</v>
      </c>
      <c r="O189" s="47">
        <f t="shared" ca="1" si="39"/>
        <v>18884.709999998722</v>
      </c>
      <c r="P189" s="47">
        <f t="shared" ca="1" si="40"/>
        <v>18877.509999998641</v>
      </c>
      <c r="Q189" s="39">
        <f t="shared" ca="1" si="41"/>
        <v>7.220647575002066</v>
      </c>
      <c r="R189" s="47">
        <f t="shared" ca="1" si="42"/>
        <v>3455.9172000058825</v>
      </c>
      <c r="S189" s="47">
        <f t="shared" ca="1" si="43"/>
        <v>3454.4132000055092</v>
      </c>
      <c r="T189" s="39">
        <f t="shared" ca="1" si="44"/>
        <v>0.78392150218806922</v>
      </c>
      <c r="U189" s="47">
        <f t="shared" ca="1" si="45"/>
        <v>6211.5699999974586</v>
      </c>
      <c r="V189" s="47">
        <f t="shared" ca="1" si="46"/>
        <v>6209.1699999973007</v>
      </c>
      <c r="W189" s="39">
        <f t="shared" ca="1" si="47"/>
        <v>1.1889008257499045</v>
      </c>
      <c r="X189" s="7">
        <f t="shared" ca="1" si="48"/>
        <v>121942.17529997177</v>
      </c>
      <c r="Y189" s="39">
        <f t="shared" ca="1" si="49"/>
        <v>4.9793054914172901</v>
      </c>
      <c r="Z189" s="39">
        <f t="shared" ca="1" si="50"/>
        <v>14.17277539435733</v>
      </c>
      <c r="AA189" s="39">
        <f t="shared" ca="1" si="51"/>
        <v>43.387074806903051</v>
      </c>
      <c r="AD189" s="44">
        <v>3450.5</v>
      </c>
      <c r="AE189" s="44">
        <v>37671.549999935</v>
      </c>
    </row>
    <row r="190" spans="8:31" x14ac:dyDescent="0.3">
      <c r="H190" s="45">
        <v>1</v>
      </c>
      <c r="I190" s="44" t="s">
        <v>170</v>
      </c>
      <c r="J190" s="25">
        <v>1986</v>
      </c>
      <c r="K190" s="44">
        <v>3685.59</v>
      </c>
      <c r="L190" s="47">
        <f t="shared" ca="1" si="36"/>
        <v>149877.78739997232</v>
      </c>
      <c r="M190" s="47">
        <f t="shared" ca="1" si="38"/>
        <v>149113.3688000273</v>
      </c>
      <c r="N190" s="39">
        <f t="shared" ca="1" si="37"/>
        <v>25.846317258680596</v>
      </c>
      <c r="O190" s="47">
        <f t="shared" ca="1" si="39"/>
        <v>18870.309999998561</v>
      </c>
      <c r="P190" s="47">
        <f t="shared" ca="1" si="40"/>
        <v>18861.219999998462</v>
      </c>
      <c r="Q190" s="39">
        <f t="shared" ca="1" si="41"/>
        <v>3.2692781333342298</v>
      </c>
      <c r="R190" s="47">
        <f t="shared" ca="1" si="42"/>
        <v>3452.909200005136</v>
      </c>
      <c r="S190" s="47">
        <f t="shared" ca="1" si="43"/>
        <v>3451.0104000046649</v>
      </c>
      <c r="T190" s="39">
        <f t="shared" ca="1" si="44"/>
        <v>0.80975083194074138</v>
      </c>
      <c r="U190" s="47">
        <f t="shared" ca="1" si="45"/>
        <v>6206.7699999971428</v>
      </c>
      <c r="V190" s="47">
        <f t="shared" ca="1" si="46"/>
        <v>6203.7399999969439</v>
      </c>
      <c r="W190" s="39">
        <f t="shared" ca="1" si="47"/>
        <v>1.1916867561660243</v>
      </c>
      <c r="X190" s="7">
        <f t="shared" ca="1" si="48"/>
        <v>120597.39840002722</v>
      </c>
      <c r="Y190" s="39">
        <f t="shared" ca="1" si="49"/>
        <v>6.6328569120038727</v>
      </c>
      <c r="Z190" s="39">
        <f t="shared" ca="1" si="50"/>
        <v>11.903572633444867</v>
      </c>
      <c r="AA190" s="39">
        <f t="shared" ca="1" si="51"/>
        <v>13.942744625235729</v>
      </c>
      <c r="AD190" s="44">
        <v>3451</v>
      </c>
      <c r="AE190" s="44">
        <v>37813.100000036196</v>
      </c>
    </row>
    <row r="191" spans="8:31" x14ac:dyDescent="0.3">
      <c r="H191" s="45">
        <v>1</v>
      </c>
      <c r="I191" s="44" t="s">
        <v>171</v>
      </c>
      <c r="J191" s="25">
        <v>1986</v>
      </c>
      <c r="K191" s="44">
        <v>3683.57</v>
      </c>
      <c r="L191" s="47">
        <f t="shared" ca="1" si="36"/>
        <v>148348.95020008227</v>
      </c>
      <c r="M191" s="47">
        <f t="shared" ca="1" si="38"/>
        <v>147255.30250008614</v>
      </c>
      <c r="N191" s="39">
        <f t="shared" ca="1" si="37"/>
        <v>26.015103441691213</v>
      </c>
      <c r="O191" s="47">
        <f t="shared" ca="1" si="39"/>
        <v>18852.129999998364</v>
      </c>
      <c r="P191" s="47">
        <f t="shared" ca="1" si="40"/>
        <v>18839.124999998217</v>
      </c>
      <c r="Q191" s="39">
        <f t="shared" ca="1" si="41"/>
        <v>3.3282454166675448</v>
      </c>
      <c r="R191" s="47">
        <f t="shared" ca="1" si="42"/>
        <v>3449.1116000041939</v>
      </c>
      <c r="S191" s="47">
        <f t="shared" ca="1" si="43"/>
        <v>3446.3950000035193</v>
      </c>
      <c r="T191" s="39">
        <f t="shared" ca="1" si="44"/>
        <v>0.91191611700064534</v>
      </c>
      <c r="U191" s="47">
        <f t="shared" ca="1" si="45"/>
        <v>6200.709999996745</v>
      </c>
      <c r="V191" s="47">
        <f t="shared" ca="1" si="46"/>
        <v>6196.3749999964584</v>
      </c>
      <c r="W191" s="39">
        <f t="shared" ca="1" si="47"/>
        <v>1.3402759124993771</v>
      </c>
      <c r="X191" s="7">
        <f t="shared" ca="1" si="48"/>
        <v>118773.40750008792</v>
      </c>
      <c r="Y191" s="39">
        <f t="shared" ca="1" si="49"/>
        <v>5.4437811770893072</v>
      </c>
      <c r="Z191" s="39">
        <f t="shared" ca="1" si="50"/>
        <v>11.024218623256875</v>
      </c>
      <c r="AA191" s="39">
        <f t="shared" ca="1" si="51"/>
        <v>14.990884818434338</v>
      </c>
      <c r="AD191" s="44">
        <v>3451.5</v>
      </c>
      <c r="AE191" s="44">
        <v>37954.6499998902</v>
      </c>
    </row>
    <row r="192" spans="8:31" x14ac:dyDescent="0.3">
      <c r="H192" s="45">
        <v>1</v>
      </c>
      <c r="I192" s="44" t="s">
        <v>172</v>
      </c>
      <c r="J192" s="25">
        <v>1986</v>
      </c>
      <c r="K192" s="44">
        <v>3680.68</v>
      </c>
      <c r="L192" s="47">
        <f t="shared" ca="1" si="36"/>
        <v>146161.65480009001</v>
      </c>
      <c r="M192" s="47">
        <f t="shared" ca="1" si="38"/>
        <v>146683.88260005461</v>
      </c>
      <c r="N192" s="39">
        <f t="shared" ca="1" si="37"/>
        <v>39.849121439695772</v>
      </c>
      <c r="O192" s="47">
        <f t="shared" ca="1" si="39"/>
        <v>18826.119999998071</v>
      </c>
      <c r="P192" s="47">
        <f t="shared" ca="1" si="40"/>
        <v>18832.329999998139</v>
      </c>
      <c r="Q192" s="39">
        <f t="shared" ca="1" si="41"/>
        <v>5.116116316667993</v>
      </c>
      <c r="R192" s="47">
        <f t="shared" ca="1" si="42"/>
        <v>3443.6784000028447</v>
      </c>
      <c r="S192" s="47">
        <f t="shared" ca="1" si="43"/>
        <v>3444.9756000031666</v>
      </c>
      <c r="T192" s="39">
        <f t="shared" ca="1" si="44"/>
        <v>1.3162677605016246</v>
      </c>
      <c r="U192" s="47">
        <f t="shared" ca="1" si="45"/>
        <v>6192.0399999961719</v>
      </c>
      <c r="V192" s="47">
        <f t="shared" ca="1" si="46"/>
        <v>6194.109999996308</v>
      </c>
      <c r="W192" s="39">
        <f t="shared" ca="1" si="47"/>
        <v>1.9356593750001625</v>
      </c>
      <c r="X192" s="7">
        <f t="shared" ca="1" si="48"/>
        <v>118212.467000057</v>
      </c>
      <c r="Y192" s="39">
        <f t="shared" ca="1" si="49"/>
        <v>6.2061545175052153</v>
      </c>
      <c r="Z192" s="39">
        <f t="shared" ca="1" si="50"/>
        <v>14.574197969674994</v>
      </c>
      <c r="AA192" s="39">
        <f t="shared" ca="1" si="51"/>
        <v>25.274923470020777</v>
      </c>
      <c r="AD192" s="44">
        <v>3452</v>
      </c>
      <c r="AE192" s="44">
        <v>38096.199999991302</v>
      </c>
    </row>
    <row r="193" spans="8:31" x14ac:dyDescent="0.3">
      <c r="H193" s="45">
        <v>1</v>
      </c>
      <c r="I193" s="44" t="s">
        <v>173</v>
      </c>
      <c r="J193" s="25">
        <v>1986</v>
      </c>
      <c r="K193" s="44">
        <v>3682.06</v>
      </c>
      <c r="L193" s="47">
        <f t="shared" ca="1" si="36"/>
        <v>147206.11040001921</v>
      </c>
      <c r="M193" s="47">
        <f t="shared" ca="1" si="38"/>
        <v>148352.73800003109</v>
      </c>
      <c r="N193" s="39">
        <f t="shared" ca="1" si="37"/>
        <v>55.632276750031536</v>
      </c>
      <c r="O193" s="47">
        <f t="shared" ca="1" si="39"/>
        <v>18838.539999998207</v>
      </c>
      <c r="P193" s="47">
        <f t="shared" ca="1" si="40"/>
        <v>18852.174999998362</v>
      </c>
      <c r="Q193" s="39">
        <f t="shared" ca="1" si="41"/>
        <v>7.0695656250019123</v>
      </c>
      <c r="R193" s="47">
        <f t="shared" ca="1" si="42"/>
        <v>3446.2728000034886</v>
      </c>
      <c r="S193" s="47">
        <f t="shared" ca="1" si="43"/>
        <v>3449.1210000041956</v>
      </c>
      <c r="T193" s="39">
        <f t="shared" ca="1" si="44"/>
        <v>1.6534223793777776</v>
      </c>
      <c r="U193" s="47">
        <f t="shared" ca="1" si="45"/>
        <v>6196.1799999964442</v>
      </c>
      <c r="V193" s="47">
        <f t="shared" ca="1" si="46"/>
        <v>6200.7249999967444</v>
      </c>
      <c r="W193" s="39">
        <f t="shared" ca="1" si="47"/>
        <v>2.4328544537481376</v>
      </c>
      <c r="X193" s="7">
        <f t="shared" ca="1" si="48"/>
        <v>119850.7170000318</v>
      </c>
      <c r="Y193" s="39">
        <f t="shared" ca="1" si="49"/>
        <v>4.0948994975025528</v>
      </c>
      <c r="Z193" s="39">
        <f t="shared" ca="1" si="50"/>
        <v>15.250741955630382</v>
      </c>
      <c r="AA193" s="39">
        <f t="shared" ca="1" si="51"/>
        <v>40.381534794401155</v>
      </c>
      <c r="AD193" s="44">
        <v>3452.5</v>
      </c>
      <c r="AE193" s="44">
        <v>38237.750000092499</v>
      </c>
    </row>
    <row r="194" spans="8:31" x14ac:dyDescent="0.3">
      <c r="H194" s="45">
        <v>1</v>
      </c>
      <c r="I194" s="44" t="s">
        <v>164</v>
      </c>
      <c r="J194" s="25">
        <v>1986</v>
      </c>
      <c r="K194" s="44">
        <v>3685.09</v>
      </c>
      <c r="L194" s="47">
        <f t="shared" ca="1" si="36"/>
        <v>149499.36560004298</v>
      </c>
      <c r="M194" s="47">
        <f t="shared" ca="1" si="38"/>
        <v>153245.7735000588</v>
      </c>
      <c r="N194" s="39">
        <f t="shared" ca="1" si="37"/>
        <v>67.428140340049922</v>
      </c>
      <c r="O194" s="47">
        <f t="shared" ca="1" si="39"/>
        <v>18865.809999998517</v>
      </c>
      <c r="P194" s="47">
        <f t="shared" ca="1" si="40"/>
        <v>18910.359999999007</v>
      </c>
      <c r="Q194" s="39">
        <f t="shared" ca="1" si="41"/>
        <v>8.3205584000025326</v>
      </c>
      <c r="R194" s="47">
        <f t="shared" ca="1" si="42"/>
        <v>3451.9692000049026</v>
      </c>
      <c r="S194" s="47">
        <f t="shared" ca="1" si="43"/>
        <v>3461.2752000072119</v>
      </c>
      <c r="T194" s="39">
        <f t="shared" ca="1" si="44"/>
        <v>2.1554225989322129</v>
      </c>
      <c r="U194" s="47">
        <f t="shared" ca="1" si="45"/>
        <v>6205.2699999970446</v>
      </c>
      <c r="V194" s="47">
        <f t="shared" ca="1" si="46"/>
        <v>6220.1199999980217</v>
      </c>
      <c r="W194" s="39">
        <f t="shared" ca="1" si="47"/>
        <v>3.1688401340006229</v>
      </c>
      <c r="X194" s="7">
        <f t="shared" ca="1" si="48"/>
        <v>124654.01830005458</v>
      </c>
      <c r="Y194" s="39">
        <f t="shared" ca="1" si="49"/>
        <v>3.8434988975863957</v>
      </c>
      <c r="Z194" s="39">
        <f t="shared" ca="1" si="50"/>
        <v>17.488320030521763</v>
      </c>
      <c r="AA194" s="39">
        <f t="shared" ca="1" si="51"/>
        <v>49.939820309528159</v>
      </c>
      <c r="AD194" s="44">
        <v>3453</v>
      </c>
      <c r="AE194" s="44">
        <v>38379.299999946503</v>
      </c>
    </row>
    <row r="195" spans="8:31" x14ac:dyDescent="0.3">
      <c r="H195" s="45">
        <v>1</v>
      </c>
      <c r="I195" s="44" t="s">
        <v>174</v>
      </c>
      <c r="J195" s="25">
        <v>1986</v>
      </c>
      <c r="K195" s="44">
        <v>3694.99</v>
      </c>
      <c r="L195" s="47">
        <f t="shared" ca="1" si="36"/>
        <v>156992.18140007462</v>
      </c>
      <c r="M195" s="47">
        <f t="shared" ca="1" si="38"/>
        <v>158778.34600001224</v>
      </c>
      <c r="N195" s="39">
        <f t="shared" ca="1" si="37"/>
        <v>100.03035798004345</v>
      </c>
      <c r="O195" s="47">
        <f t="shared" ca="1" si="39"/>
        <v>18954.909999999498</v>
      </c>
      <c r="P195" s="47">
        <f t="shared" ca="1" si="40"/>
        <v>18976.149999999736</v>
      </c>
      <c r="Q195" s="39">
        <f t="shared" ca="1" si="41"/>
        <v>11.954974500004104</v>
      </c>
      <c r="R195" s="47">
        <f t="shared" ca="1" si="42"/>
        <v>3470.5812000095211</v>
      </c>
      <c r="S195" s="47">
        <f t="shared" ca="1" si="43"/>
        <v>3475.0180000106225</v>
      </c>
      <c r="T195" s="39">
        <f t="shared" ca="1" si="44"/>
        <v>2.5205463893302658</v>
      </c>
      <c r="U195" s="47">
        <f t="shared" ca="1" si="45"/>
        <v>6234.9699999989989</v>
      </c>
      <c r="V195" s="47">
        <f t="shared" ca="1" si="46"/>
        <v>6242.0499999994663</v>
      </c>
      <c r="W195" s="39">
        <f t="shared" ca="1" si="47"/>
        <v>3.7036163333328425</v>
      </c>
      <c r="X195" s="7">
        <f t="shared" ca="1" si="48"/>
        <v>130085.12800000241</v>
      </c>
      <c r="Y195" s="39">
        <f t="shared" ca="1" si="49"/>
        <v>2.2764897400008617</v>
      </c>
      <c r="Z195" s="39">
        <f t="shared" ca="1" si="50"/>
        <v>20.455626962668074</v>
      </c>
      <c r="AA195" s="39">
        <f t="shared" ca="1" si="51"/>
        <v>79.57473101737537</v>
      </c>
      <c r="AD195" s="44">
        <v>3453.5</v>
      </c>
      <c r="AE195" s="44">
        <v>38520.850000047598</v>
      </c>
    </row>
    <row r="196" spans="8:31" x14ac:dyDescent="0.3">
      <c r="H196" s="45">
        <v>1</v>
      </c>
      <c r="I196" s="44" t="s">
        <v>175</v>
      </c>
      <c r="J196" s="25">
        <v>1986</v>
      </c>
      <c r="K196" s="44">
        <v>3699.71</v>
      </c>
      <c r="L196" s="47">
        <f t="shared" ca="1" si="36"/>
        <v>160564.51059994986</v>
      </c>
      <c r="M196" s="47">
        <f t="shared" ca="1" si="38"/>
        <v>158676.16990000778</v>
      </c>
      <c r="N196" s="39">
        <f t="shared" ca="1" si="37"/>
        <v>121.91619053988289</v>
      </c>
      <c r="O196" s="47">
        <f t="shared" ca="1" si="39"/>
        <v>18997.389999999974</v>
      </c>
      <c r="P196" s="47">
        <f t="shared" ca="1" si="40"/>
        <v>18974.934999999725</v>
      </c>
      <c r="Q196" s="39">
        <f t="shared" ca="1" si="41"/>
        <v>14.579075058338335</v>
      </c>
      <c r="R196" s="47">
        <f t="shared" ca="1" si="42"/>
        <v>3479.4548000117238</v>
      </c>
      <c r="S196" s="47">
        <f t="shared" ca="1" si="43"/>
        <v>3474.7642000105598</v>
      </c>
      <c r="T196" s="39">
        <f t="shared" ca="1" si="44"/>
        <v>2.7517236827305078</v>
      </c>
      <c r="U196" s="47">
        <f t="shared" ca="1" si="45"/>
        <v>6249.1299999999337</v>
      </c>
      <c r="V196" s="47">
        <f t="shared" ca="1" si="46"/>
        <v>6241.6449999994402</v>
      </c>
      <c r="W196" s="39">
        <f t="shared" ca="1" si="47"/>
        <v>4.0437537406677579</v>
      </c>
      <c r="X196" s="7">
        <f t="shared" ca="1" si="48"/>
        <v>129984.82569999804</v>
      </c>
      <c r="Y196" s="39">
        <f t="shared" ca="1" si="49"/>
        <v>5.7409964684186381</v>
      </c>
      <c r="Z196" s="39">
        <f t="shared" ca="1" si="50"/>
        <v>27.115548950155237</v>
      </c>
      <c r="AA196" s="39">
        <f t="shared" ca="1" si="51"/>
        <v>94.800641589727661</v>
      </c>
      <c r="AD196" s="44">
        <v>3454</v>
      </c>
      <c r="AE196" s="44">
        <v>38662.399999901703</v>
      </c>
    </row>
    <row r="197" spans="8:31" x14ac:dyDescent="0.3">
      <c r="H197" s="45">
        <v>1</v>
      </c>
      <c r="I197" s="44" t="s">
        <v>176</v>
      </c>
      <c r="J197" s="25">
        <v>1986</v>
      </c>
      <c r="K197" s="44">
        <v>3694.72</v>
      </c>
      <c r="L197" s="47">
        <f t="shared" ca="1" si="36"/>
        <v>156787.82920006569</v>
      </c>
      <c r="M197" s="47">
        <f t="shared" ca="1" si="38"/>
        <v>154857.86119999783</v>
      </c>
      <c r="N197" s="39">
        <f t="shared" ca="1" si="37"/>
        <v>118.46626381804079</v>
      </c>
      <c r="O197" s="47">
        <f t="shared" ca="1" si="39"/>
        <v>18952.479999999476</v>
      </c>
      <c r="P197" s="47">
        <f t="shared" ca="1" si="40"/>
        <v>18929.52999999922</v>
      </c>
      <c r="Q197" s="39">
        <f t="shared" ca="1" si="41"/>
        <v>14.48109045000459</v>
      </c>
      <c r="R197" s="47">
        <f t="shared" ca="1" si="42"/>
        <v>3470.0736000093957</v>
      </c>
      <c r="S197" s="47">
        <f t="shared" ca="1" si="43"/>
        <v>3465.2796000082058</v>
      </c>
      <c r="T197" s="39">
        <f t="shared" ca="1" si="44"/>
        <v>2.4783102152657723</v>
      </c>
      <c r="U197" s="47">
        <f t="shared" ca="1" si="45"/>
        <v>6234.1599999989467</v>
      </c>
      <c r="V197" s="47">
        <f t="shared" ca="1" si="46"/>
        <v>6226.5099999984423</v>
      </c>
      <c r="W197" s="39">
        <f t="shared" ca="1" si="47"/>
        <v>3.6606690041643035</v>
      </c>
      <c r="X197" s="7">
        <f t="shared" ca="1" si="48"/>
        <v>126236.54159999196</v>
      </c>
      <c r="Y197" s="39">
        <f t="shared" ca="1" si="49"/>
        <v>6.2066299620018182</v>
      </c>
      <c r="Z197" s="39">
        <f t="shared" ca="1" si="50"/>
        <v>26.826699631436483</v>
      </c>
      <c r="AA197" s="39">
        <f t="shared" ca="1" si="51"/>
        <v>91.639564186604304</v>
      </c>
      <c r="AD197" s="44">
        <v>3454.5</v>
      </c>
      <c r="AE197" s="44">
        <v>38803.950000002798</v>
      </c>
    </row>
    <row r="198" spans="8:31" x14ac:dyDescent="0.3">
      <c r="H198" s="45">
        <v>1</v>
      </c>
      <c r="I198" s="44" t="s">
        <v>177</v>
      </c>
      <c r="J198" s="25">
        <v>1986</v>
      </c>
      <c r="K198" s="44">
        <v>3689.62</v>
      </c>
      <c r="L198" s="47">
        <f t="shared" ca="1" si="36"/>
        <v>152927.89319992997</v>
      </c>
      <c r="M198" s="47">
        <f t="shared" ca="1" si="38"/>
        <v>152776.52399995318</v>
      </c>
      <c r="N198" s="39">
        <f t="shared" ca="1" si="37"/>
        <v>109.23521466000562</v>
      </c>
      <c r="O198" s="47">
        <f t="shared" ca="1" si="39"/>
        <v>18906.579999998965</v>
      </c>
      <c r="P198" s="47">
        <f t="shared" ca="1" si="40"/>
        <v>18904.779999998944</v>
      </c>
      <c r="Q198" s="39">
        <f t="shared" ca="1" si="41"/>
        <v>13.516917700004084</v>
      </c>
      <c r="R198" s="47">
        <f t="shared" ca="1" si="42"/>
        <v>3460.4856000070158</v>
      </c>
      <c r="S198" s="47">
        <f t="shared" ca="1" si="43"/>
        <v>3460.1096000069224</v>
      </c>
      <c r="T198" s="39">
        <f t="shared" ca="1" si="44"/>
        <v>1.9651692473234856</v>
      </c>
      <c r="U198" s="47">
        <f t="shared" ca="1" si="45"/>
        <v>6218.8599999979378</v>
      </c>
      <c r="V198" s="47">
        <f t="shared" ca="1" si="46"/>
        <v>6218.2599999978984</v>
      </c>
      <c r="W198" s="39">
        <f t="shared" ca="1" si="47"/>
        <v>3.1788781496642153</v>
      </c>
      <c r="X198" s="7">
        <f t="shared" ca="1" si="48"/>
        <v>124193.3743999494</v>
      </c>
      <c r="Y198" s="39">
        <f t="shared" ca="1" si="49"/>
        <v>7.5550969426662915</v>
      </c>
      <c r="Z198" s="39">
        <f t="shared" ca="1" si="50"/>
        <v>26.216062039658077</v>
      </c>
      <c r="AA198" s="39">
        <f t="shared" ca="1" si="51"/>
        <v>83.019152620347541</v>
      </c>
      <c r="AD198" s="44">
        <v>3455</v>
      </c>
      <c r="AE198" s="44">
        <v>38945.500000103901</v>
      </c>
    </row>
    <row r="199" spans="8:31" x14ac:dyDescent="0.3">
      <c r="H199" s="45">
        <v>1</v>
      </c>
      <c r="I199" s="44" t="s">
        <v>178</v>
      </c>
      <c r="J199" s="25">
        <v>1986</v>
      </c>
      <c r="K199" s="44">
        <v>3689.22</v>
      </c>
      <c r="L199" s="47">
        <f t="shared" ca="1" si="36"/>
        <v>152625.15479997639</v>
      </c>
      <c r="M199" s="47">
        <f t="shared" ca="1" si="38"/>
        <v>152186.18260002742</v>
      </c>
      <c r="N199" s="39">
        <f t="shared" ca="1" si="37"/>
        <v>80.912320415710212</v>
      </c>
      <c r="O199" s="47">
        <f t="shared" ca="1" si="39"/>
        <v>18902.979999998923</v>
      </c>
      <c r="P199" s="47">
        <f t="shared" ca="1" si="40"/>
        <v>18897.759999998867</v>
      </c>
      <c r="Q199" s="39">
        <f t="shared" ca="1" si="41"/>
        <v>10.04730906666966</v>
      </c>
      <c r="R199" s="47">
        <f t="shared" ca="1" si="42"/>
        <v>3459.733600006829</v>
      </c>
      <c r="S199" s="47">
        <f t="shared" ca="1" si="43"/>
        <v>3458.6432000065588</v>
      </c>
      <c r="T199" s="39">
        <f t="shared" ca="1" si="44"/>
        <v>1.5137616625626544</v>
      </c>
      <c r="U199" s="47">
        <f t="shared" ca="1" si="45"/>
        <v>6217.6599999978589</v>
      </c>
      <c r="V199" s="47">
        <f t="shared" ca="1" si="46"/>
        <v>6215.9199999977445</v>
      </c>
      <c r="W199" s="39">
        <f t="shared" ca="1" si="47"/>
        <v>2.4488134833325552</v>
      </c>
      <c r="X199" s="7">
        <f t="shared" ca="1" si="48"/>
        <v>123613.85940002424</v>
      </c>
      <c r="Y199" s="39">
        <f t="shared" ca="1" si="49"/>
        <v>9.4770625540052489</v>
      </c>
      <c r="Z199" s="39">
        <f t="shared" ca="1" si="50"/>
        <v>23.486946766570121</v>
      </c>
      <c r="AA199" s="39">
        <f t="shared" ca="1" si="51"/>
        <v>57.425373649140091</v>
      </c>
      <c r="AD199" s="44">
        <v>3455.5</v>
      </c>
      <c r="AE199" s="44">
        <v>39087.049999957999</v>
      </c>
    </row>
    <row r="200" spans="8:31" x14ac:dyDescent="0.3">
      <c r="H200" s="45">
        <v>1</v>
      </c>
      <c r="I200" s="44" t="s">
        <v>179</v>
      </c>
      <c r="J200" s="25">
        <v>1986</v>
      </c>
      <c r="K200" s="44">
        <v>3688.06</v>
      </c>
      <c r="L200" s="47">
        <f t="shared" ca="1" si="36"/>
        <v>151747.21040007845</v>
      </c>
      <c r="M200" s="47">
        <f t="shared" ca="1" si="38"/>
        <v>150347.03640003805</v>
      </c>
      <c r="N200" s="39">
        <f t="shared" ca="1" si="37"/>
        <v>73.920626230045215</v>
      </c>
      <c r="O200" s="47">
        <f t="shared" ca="1" si="39"/>
        <v>18892.539999998811</v>
      </c>
      <c r="P200" s="47">
        <f t="shared" ca="1" si="40"/>
        <v>18875.889999998628</v>
      </c>
      <c r="Q200" s="39">
        <f t="shared" ca="1" si="41"/>
        <v>9.2806459166693198</v>
      </c>
      <c r="R200" s="47">
        <f t="shared" ca="1" si="42"/>
        <v>3457.5528000062886</v>
      </c>
      <c r="S200" s="47">
        <f t="shared" ca="1" si="43"/>
        <v>3454.0748000054255</v>
      </c>
      <c r="T200" s="39">
        <f t="shared" ca="1" si="44"/>
        <v>1.0241043942451666</v>
      </c>
      <c r="U200" s="47">
        <f t="shared" ca="1" si="45"/>
        <v>6214.1799999976301</v>
      </c>
      <c r="V200" s="47">
        <f t="shared" ca="1" si="46"/>
        <v>6208.6299999972653</v>
      </c>
      <c r="W200" s="39">
        <f t="shared" ca="1" si="47"/>
        <v>1.6559968367495965</v>
      </c>
      <c r="X200" s="7">
        <f t="shared" ca="1" si="48"/>
        <v>121808.44160003673</v>
      </c>
      <c r="Y200" s="39">
        <f t="shared" ca="1" si="49"/>
        <v>7.8160416693384844</v>
      </c>
      <c r="Z200" s="39">
        <f t="shared" ca="1" si="50"/>
        <v>19.776788817002565</v>
      </c>
      <c r="AA200" s="39">
        <f t="shared" ca="1" si="51"/>
        <v>54.143837413042647</v>
      </c>
      <c r="AD200" s="44">
        <v>3456</v>
      </c>
      <c r="AE200" s="44">
        <v>39228.600000059101</v>
      </c>
    </row>
    <row r="201" spans="8:31" x14ac:dyDescent="0.3">
      <c r="H201" s="45">
        <v>1</v>
      </c>
      <c r="I201" s="44" t="s">
        <v>180</v>
      </c>
      <c r="J201" s="25">
        <v>1986</v>
      </c>
      <c r="K201" s="44">
        <v>3684.36</v>
      </c>
      <c r="L201" s="47">
        <f t="shared" ca="1" si="36"/>
        <v>148946.86239999766</v>
      </c>
      <c r="M201" s="47">
        <f t="shared" ca="1" si="38"/>
        <v>146954.04019994871</v>
      </c>
      <c r="N201" s="39">
        <f t="shared" ca="1" si="37"/>
        <v>56.209920376500513</v>
      </c>
      <c r="O201" s="47">
        <f t="shared" ca="1" si="39"/>
        <v>18859.239999998445</v>
      </c>
      <c r="P201" s="47">
        <f t="shared" ca="1" si="40"/>
        <v>18835.434999998179</v>
      </c>
      <c r="Q201" s="39">
        <f t="shared" ca="1" si="41"/>
        <v>7.2045538875018842</v>
      </c>
      <c r="R201" s="47">
        <f t="shared" ca="1" si="42"/>
        <v>3450.5968000045623</v>
      </c>
      <c r="S201" s="47">
        <f t="shared" ca="1" si="43"/>
        <v>3445.624200003328</v>
      </c>
      <c r="T201" s="39">
        <f t="shared" ca="1" si="44"/>
        <v>0.78192698512090719</v>
      </c>
      <c r="U201" s="47">
        <f t="shared" ca="1" si="45"/>
        <v>6203.0799999969004</v>
      </c>
      <c r="V201" s="47">
        <f t="shared" ca="1" si="46"/>
        <v>6195.1449999963779</v>
      </c>
      <c r="W201" s="39">
        <f t="shared" ca="1" si="47"/>
        <v>1.1862153888747269</v>
      </c>
      <c r="X201" s="7">
        <f t="shared" ca="1" si="48"/>
        <v>118477.83599995082</v>
      </c>
      <c r="Y201" s="39">
        <f t="shared" ca="1" si="49"/>
        <v>4.8378449699997175</v>
      </c>
      <c r="Z201" s="39">
        <f t="shared" ca="1" si="50"/>
        <v>14.010541231497236</v>
      </c>
      <c r="AA201" s="39">
        <f t="shared" ca="1" si="51"/>
        <v>42.199379145003277</v>
      </c>
      <c r="AD201" s="44">
        <v>3456.5</v>
      </c>
      <c r="AE201" s="44">
        <v>39370.149999913097</v>
      </c>
    </row>
    <row r="202" spans="8:31" x14ac:dyDescent="0.3">
      <c r="H202" s="45">
        <v>1</v>
      </c>
      <c r="I202" s="44" t="s">
        <v>170</v>
      </c>
      <c r="J202" s="25">
        <v>1987</v>
      </c>
      <c r="K202" s="44">
        <v>3679.07</v>
      </c>
      <c r="L202" s="47">
        <f t="shared" ref="L202:L265" ca="1" si="52">FORECAST(K202,OFFSET($AE$28:$AE$712,MATCH(K202,$AD$28:$AD$712,1)-1,0,2), OFFSET($AD$28:$AD$712,MATCH(K202,$AD$28:$AD$712,1)-1,0,2))</f>
        <v>144961.21799989976</v>
      </c>
      <c r="M202" s="47">
        <f t="shared" ca="1" si="38"/>
        <v>144437.66400000174</v>
      </c>
      <c r="N202" s="39">
        <f t="shared" ref="N202:N265" ca="1" si="53">VLOOKUP(I202,$AD$10:$AE$21,2,FALSE)*M202/1000</f>
        <v>25.035861760009212</v>
      </c>
      <c r="O202" s="47">
        <f t="shared" ca="1" si="39"/>
        <v>18811.629999997913</v>
      </c>
      <c r="P202" s="47">
        <f t="shared" ca="1" si="40"/>
        <v>18805.239999997841</v>
      </c>
      <c r="Q202" s="39">
        <f t="shared" ca="1" si="41"/>
        <v>3.2595749333341191</v>
      </c>
      <c r="R202" s="47">
        <f t="shared" ca="1" si="42"/>
        <v>3440.6516000020938</v>
      </c>
      <c r="S202" s="47">
        <f t="shared" ca="1" si="43"/>
        <v>3439.3168000017627</v>
      </c>
      <c r="T202" s="39">
        <f t="shared" ca="1" si="44"/>
        <v>0.80700702614672837</v>
      </c>
      <c r="U202" s="47">
        <f t="shared" ca="1" si="45"/>
        <v>6187.2099999958555</v>
      </c>
      <c r="V202" s="47">
        <f t="shared" ca="1" si="46"/>
        <v>6185.0799999957144</v>
      </c>
      <c r="W202" s="39">
        <f t="shared" ca="1" si="47"/>
        <v>1.1881023256657883</v>
      </c>
      <c r="X202" s="7">
        <f t="shared" ca="1" si="48"/>
        <v>116008.02720000643</v>
      </c>
      <c r="Y202" s="39">
        <f t="shared" ca="1" si="49"/>
        <v>6.3804414960026392</v>
      </c>
      <c r="Z202" s="39">
        <f t="shared" ca="1" si="50"/>
        <v>11.635125781149275</v>
      </c>
      <c r="AA202" s="39">
        <f t="shared" ca="1" si="51"/>
        <v>13.400735978859936</v>
      </c>
      <c r="AD202" s="44">
        <v>3457</v>
      </c>
      <c r="AE202" s="44">
        <v>39511.700000014302</v>
      </c>
    </row>
    <row r="203" spans="8:31" x14ac:dyDescent="0.3">
      <c r="H203" s="45">
        <v>1</v>
      </c>
      <c r="I203" s="44" t="s">
        <v>171</v>
      </c>
      <c r="J203" s="25">
        <v>1987</v>
      </c>
      <c r="K203" s="44">
        <v>3677.65</v>
      </c>
      <c r="L203" s="47">
        <f t="shared" ca="1" si="52"/>
        <v>143914.11000010371</v>
      </c>
      <c r="M203" s="47">
        <f t="shared" ref="M203:M266" ca="1" si="54">(L203+L204)/2</f>
        <v>144566.70900000678</v>
      </c>
      <c r="N203" s="39">
        <f t="shared" ca="1" si="53"/>
        <v>25.540118590010355</v>
      </c>
      <c r="O203" s="47">
        <f t="shared" ref="O203:O266" ca="1" si="55">FORECAST(K203,OFFSET($AH$28:$AH$37,MATCH(K203,$AG$28:$AG$37,1)-1,0,2), OFFSET($AG$28:$AG$37,MATCH(K203,$AG$28:$AG$37,1)-1,0,2))</f>
        <v>18798.849999997768</v>
      </c>
      <c r="P203" s="47">
        <f t="shared" ref="P203:P266" ca="1" si="56">(O203+O204)/2</f>
        <v>18806.814999997856</v>
      </c>
      <c r="Q203" s="39">
        <f t="shared" ref="Q203:Q266" ca="1" si="57">VLOOKUP(I203,$AD$10:$AF$21,3,FALSE)*P203/1000</f>
        <v>3.322537316667479</v>
      </c>
      <c r="R203" s="47">
        <f t="shared" ref="R203:R266" ca="1" si="58">FORECAST(K203,OFFSET($AK$28:$AK$37,MATCH(K203,$AJ$28:$AJ$37,1)-1,0,2), OFFSET($AJ$28:$AJ$37,MATCH(K203,$AJ$28:$AJ$37,1)-1,0,2))</f>
        <v>3437.9820000014315</v>
      </c>
      <c r="S203" s="47">
        <f t="shared" ref="S203:S266" ca="1" si="59">(R203+R204)/2</f>
        <v>3439.6458000018442</v>
      </c>
      <c r="T203" s="39">
        <f t="shared" ref="T203:T266" ca="1" si="60">VLOOKUP(I203,$AD$10:$AH$21,4,FALSE)*VLOOKUP(I203,$AD$10:$AH$21,5,FALSE)*S203/1000</f>
        <v>0.9101302786802028</v>
      </c>
      <c r="U203" s="47">
        <f t="shared" ref="U203:U266" ca="1" si="61">FORECAST(K203,OFFSET($AN$28:$AN$37,MATCH(K203,$AM$28:$AM$37,1)-1,0,2), OFFSET($AM$28:$AM$37,MATCH(K203,$AM$28:$AM$37,1)-1,0,2))</f>
        <v>6182.9499999955733</v>
      </c>
      <c r="V203" s="47">
        <f t="shared" ref="V203:V266" ca="1" si="62">(U203+U204)/2</f>
        <v>6185.6049999957486</v>
      </c>
      <c r="W203" s="39">
        <f t="shared" ref="W203:W266" ca="1" si="63">VLOOKUP(I203,$AD$10:$AI$21,5,FALSE)*VLOOKUP(I203,$AD$10:$AI$21,6,FALSE)*V203/1000</f>
        <v>1.3379463614992233</v>
      </c>
      <c r="X203" s="7">
        <f t="shared" ref="X203:X266" ca="1" si="64">M203-P203-S203-V203</f>
        <v>116134.64320001134</v>
      </c>
      <c r="Y203" s="39">
        <f t="shared" ref="Y203:Y266" ca="1" si="65">VLOOKUP(I203,$AD$10:$AJ$21,7,FALSE)*X203/1000</f>
        <v>5.3228378133357541</v>
      </c>
      <c r="Z203" s="39">
        <f t="shared" ref="Z203:Z266" ca="1" si="66">Q203+T203+W203+Y203</f>
        <v>10.893451770182658</v>
      </c>
      <c r="AA203" s="39">
        <f t="shared" ref="AA203:AA266" ca="1" si="67">N203-Z203</f>
        <v>14.646666819827697</v>
      </c>
      <c r="AD203" s="44">
        <v>3457.5</v>
      </c>
      <c r="AE203" s="44">
        <v>39653.250000115397</v>
      </c>
    </row>
    <row r="204" spans="8:31" x14ac:dyDescent="0.3">
      <c r="H204" s="45">
        <v>1</v>
      </c>
      <c r="I204" s="44" t="s">
        <v>172</v>
      </c>
      <c r="J204" s="25">
        <v>1987</v>
      </c>
      <c r="K204" s="44">
        <v>3679.42</v>
      </c>
      <c r="L204" s="47">
        <f t="shared" ca="1" si="52"/>
        <v>145219.30799990986</v>
      </c>
      <c r="M204" s="47">
        <f t="shared" ca="1" si="54"/>
        <v>147117.14299996803</v>
      </c>
      <c r="N204" s="39">
        <f t="shared" ca="1" si="53"/>
        <v>39.966823848338962</v>
      </c>
      <c r="O204" s="47">
        <f t="shared" ca="1" si="55"/>
        <v>18814.779999997943</v>
      </c>
      <c r="P204" s="47">
        <f t="shared" ca="1" si="56"/>
        <v>18837.414999998196</v>
      </c>
      <c r="Q204" s="39">
        <f t="shared" ca="1" si="57"/>
        <v>5.1174977416680099</v>
      </c>
      <c r="R204" s="47">
        <f t="shared" ca="1" si="58"/>
        <v>3441.309600002257</v>
      </c>
      <c r="S204" s="47">
        <f t="shared" ca="1" si="59"/>
        <v>3446.0378000034302</v>
      </c>
      <c r="T204" s="39">
        <f t="shared" ca="1" si="60"/>
        <v>1.3166736094183924</v>
      </c>
      <c r="U204" s="47">
        <f t="shared" ca="1" si="61"/>
        <v>6188.2599999959239</v>
      </c>
      <c r="V204" s="47">
        <f t="shared" ca="1" si="62"/>
        <v>6195.8049999964205</v>
      </c>
      <c r="W204" s="39">
        <f t="shared" ca="1" si="63"/>
        <v>1.9361890625001978</v>
      </c>
      <c r="X204" s="7">
        <f t="shared" ca="1" si="64"/>
        <v>118637.88519996998</v>
      </c>
      <c r="Y204" s="39">
        <f t="shared" ca="1" si="65"/>
        <v>6.2284889730006556</v>
      </c>
      <c r="Z204" s="39">
        <f t="shared" ca="1" si="66"/>
        <v>14.598849386587254</v>
      </c>
      <c r="AA204" s="39">
        <f t="shared" ca="1" si="67"/>
        <v>25.367974461751707</v>
      </c>
      <c r="AD204" s="44">
        <v>3458</v>
      </c>
      <c r="AE204" s="44">
        <v>39794.7999999694</v>
      </c>
    </row>
    <row r="205" spans="8:31" x14ac:dyDescent="0.3">
      <c r="H205" s="45">
        <v>1</v>
      </c>
      <c r="I205" s="44" t="s">
        <v>173</v>
      </c>
      <c r="J205" s="25">
        <v>1987</v>
      </c>
      <c r="K205" s="44">
        <v>3684.45</v>
      </c>
      <c r="L205" s="47">
        <f t="shared" ca="1" si="52"/>
        <v>149014.9780000262</v>
      </c>
      <c r="M205" s="47">
        <f t="shared" ca="1" si="54"/>
        <v>152844.63910004357</v>
      </c>
      <c r="N205" s="39">
        <f t="shared" ca="1" si="53"/>
        <v>57.316739662536818</v>
      </c>
      <c r="O205" s="47">
        <f t="shared" ca="1" si="55"/>
        <v>18860.049999998449</v>
      </c>
      <c r="P205" s="47">
        <f t="shared" ca="1" si="56"/>
        <v>18905.589999998956</v>
      </c>
      <c r="Q205" s="39">
        <f t="shared" ca="1" si="57"/>
        <v>7.0895962500021428</v>
      </c>
      <c r="R205" s="47">
        <f t="shared" ca="1" si="58"/>
        <v>3450.7660000046035</v>
      </c>
      <c r="S205" s="47">
        <f t="shared" ca="1" si="59"/>
        <v>3460.278800006965</v>
      </c>
      <c r="T205" s="39">
        <f t="shared" ca="1" si="60"/>
        <v>1.6587711497541078</v>
      </c>
      <c r="U205" s="47">
        <f t="shared" ca="1" si="61"/>
        <v>6203.3499999969172</v>
      </c>
      <c r="V205" s="47">
        <f t="shared" ca="1" si="62"/>
        <v>6218.529999997917</v>
      </c>
      <c r="W205" s="39">
        <f t="shared" ca="1" si="63"/>
        <v>2.4398402454985959</v>
      </c>
      <c r="X205" s="7">
        <f t="shared" ca="1" si="64"/>
        <v>124260.24030003973</v>
      </c>
      <c r="Y205" s="39">
        <f t="shared" ca="1" si="65"/>
        <v>4.2455582102528773</v>
      </c>
      <c r="Z205" s="39">
        <f t="shared" ca="1" si="66"/>
        <v>15.433765855507724</v>
      </c>
      <c r="AA205" s="39">
        <f t="shared" ca="1" si="67"/>
        <v>41.882973807029096</v>
      </c>
      <c r="AD205" s="44">
        <v>3458.5</v>
      </c>
      <c r="AE205" s="44">
        <v>39936.350000070597</v>
      </c>
    </row>
    <row r="206" spans="8:31" x14ac:dyDescent="0.3">
      <c r="H206" s="45">
        <v>1</v>
      </c>
      <c r="I206" s="44" t="s">
        <v>164</v>
      </c>
      <c r="J206" s="25">
        <v>1987</v>
      </c>
      <c r="K206" s="44">
        <v>3694.57</v>
      </c>
      <c r="L206" s="47">
        <f t="shared" ca="1" si="52"/>
        <v>156674.30020006094</v>
      </c>
      <c r="M206" s="47">
        <f t="shared" ca="1" si="54"/>
        <v>158112.31550004962</v>
      </c>
      <c r="N206" s="39">
        <f t="shared" ca="1" si="53"/>
        <v>69.569418820046664</v>
      </c>
      <c r="O206" s="47">
        <f t="shared" ca="1" si="55"/>
        <v>18951.129999999463</v>
      </c>
      <c r="P206" s="47">
        <f t="shared" ca="1" si="56"/>
        <v>18968.22999999965</v>
      </c>
      <c r="Q206" s="39">
        <f t="shared" ca="1" si="57"/>
        <v>8.3460212000028235</v>
      </c>
      <c r="R206" s="47">
        <f t="shared" ca="1" si="58"/>
        <v>3469.7916000093264</v>
      </c>
      <c r="S206" s="47">
        <f t="shared" ca="1" si="59"/>
        <v>3473.3636000102124</v>
      </c>
      <c r="T206" s="39">
        <f t="shared" ca="1" si="60"/>
        <v>2.1629503478241086</v>
      </c>
      <c r="U206" s="47">
        <f t="shared" ca="1" si="61"/>
        <v>6233.7099999989168</v>
      </c>
      <c r="V206" s="47">
        <f t="shared" ca="1" si="62"/>
        <v>6239.4099999992923</v>
      </c>
      <c r="W206" s="39">
        <f t="shared" ca="1" si="63"/>
        <v>3.1786674245012754</v>
      </c>
      <c r="X206" s="7">
        <f t="shared" ca="1" si="64"/>
        <v>129431.31190004047</v>
      </c>
      <c r="Y206" s="39">
        <f t="shared" ca="1" si="65"/>
        <v>3.9907987835860137</v>
      </c>
      <c r="Z206" s="39">
        <f t="shared" ca="1" si="66"/>
        <v>17.678437755914221</v>
      </c>
      <c r="AA206" s="39">
        <f t="shared" ca="1" si="67"/>
        <v>51.890981064132447</v>
      </c>
      <c r="AD206" s="44">
        <v>3459</v>
      </c>
      <c r="AE206" s="44">
        <v>40077.899999924601</v>
      </c>
    </row>
    <row r="207" spans="8:31" x14ac:dyDescent="0.3">
      <c r="H207" s="45">
        <v>1</v>
      </c>
      <c r="I207" s="44" t="s">
        <v>174</v>
      </c>
      <c r="J207" s="25">
        <v>1987</v>
      </c>
      <c r="K207" s="44">
        <v>3698.37</v>
      </c>
      <c r="L207" s="47">
        <f t="shared" ca="1" si="52"/>
        <v>159550.3308000383</v>
      </c>
      <c r="M207" s="47">
        <f t="shared" ca="1" si="54"/>
        <v>158687.52320001274</v>
      </c>
      <c r="N207" s="39">
        <f t="shared" ca="1" si="53"/>
        <v>99.973139616043738</v>
      </c>
      <c r="O207" s="47">
        <f t="shared" ca="1" si="55"/>
        <v>18985.329999999838</v>
      </c>
      <c r="P207" s="47">
        <f t="shared" ca="1" si="56"/>
        <v>18975.069999999727</v>
      </c>
      <c r="Q207" s="39">
        <f t="shared" ca="1" si="57"/>
        <v>11.954294100004097</v>
      </c>
      <c r="R207" s="47">
        <f t="shared" ca="1" si="58"/>
        <v>3476.9356000110984</v>
      </c>
      <c r="S207" s="47">
        <f t="shared" ca="1" si="59"/>
        <v>3474.7924000105668</v>
      </c>
      <c r="T207" s="39">
        <f t="shared" ca="1" si="60"/>
        <v>2.5203827541302264</v>
      </c>
      <c r="U207" s="47">
        <f t="shared" ca="1" si="61"/>
        <v>6245.1099999996677</v>
      </c>
      <c r="V207" s="47">
        <f t="shared" ca="1" si="62"/>
        <v>6241.689999999443</v>
      </c>
      <c r="W207" s="39">
        <f t="shared" ca="1" si="63"/>
        <v>3.7034027333328288</v>
      </c>
      <c r="X207" s="7">
        <f t="shared" ca="1" si="64"/>
        <v>129995.97080000301</v>
      </c>
      <c r="Y207" s="39">
        <f t="shared" ca="1" si="65"/>
        <v>2.2749294890008716</v>
      </c>
      <c r="Z207" s="39">
        <f t="shared" ca="1" si="66"/>
        <v>20.453009076468025</v>
      </c>
      <c r="AA207" s="39">
        <f t="shared" ca="1" si="67"/>
        <v>79.520130539575717</v>
      </c>
      <c r="AD207" s="44">
        <v>3459.5</v>
      </c>
      <c r="AE207" s="44">
        <v>40219.450000025703</v>
      </c>
    </row>
    <row r="208" spans="8:31" x14ac:dyDescent="0.3">
      <c r="H208" s="45">
        <v>1</v>
      </c>
      <c r="I208" s="44" t="s">
        <v>175</v>
      </c>
      <c r="J208" s="25">
        <v>1987</v>
      </c>
      <c r="K208" s="44">
        <v>3696.09</v>
      </c>
      <c r="L208" s="47">
        <f t="shared" ca="1" si="52"/>
        <v>157824.71559998719</v>
      </c>
      <c r="M208" s="47">
        <f t="shared" ca="1" si="54"/>
        <v>156129.37010000972</v>
      </c>
      <c r="N208" s="39">
        <f t="shared" ca="1" si="53"/>
        <v>119.95939936021702</v>
      </c>
      <c r="O208" s="47">
        <f t="shared" ca="1" si="55"/>
        <v>18964.809999999616</v>
      </c>
      <c r="P208" s="47">
        <f t="shared" ca="1" si="56"/>
        <v>18944.64999999939</v>
      </c>
      <c r="Q208" s="39">
        <f t="shared" ca="1" si="57"/>
        <v>14.555806083338068</v>
      </c>
      <c r="R208" s="47">
        <f t="shared" ca="1" si="58"/>
        <v>3472.6492000100352</v>
      </c>
      <c r="S208" s="47">
        <f t="shared" ca="1" si="59"/>
        <v>3468.43800000899</v>
      </c>
      <c r="T208" s="39">
        <f t="shared" ca="1" si="60"/>
        <v>2.746713859512588</v>
      </c>
      <c r="U208" s="47">
        <f t="shared" ca="1" si="61"/>
        <v>6238.2699999992183</v>
      </c>
      <c r="V208" s="47">
        <f t="shared" ca="1" si="62"/>
        <v>6231.5499999987751</v>
      </c>
      <c r="W208" s="39">
        <f t="shared" ca="1" si="63"/>
        <v>4.0372135266673252</v>
      </c>
      <c r="X208" s="7">
        <f t="shared" ca="1" si="64"/>
        <v>127484.73210000257</v>
      </c>
      <c r="Y208" s="39">
        <f t="shared" ca="1" si="65"/>
        <v>5.6305756677521321</v>
      </c>
      <c r="Z208" s="39">
        <f t="shared" ca="1" si="66"/>
        <v>26.970309137270114</v>
      </c>
      <c r="AA208" s="39">
        <f t="shared" ca="1" si="67"/>
        <v>92.989090222946913</v>
      </c>
      <c r="AD208" s="44">
        <v>3460</v>
      </c>
      <c r="AE208" s="44">
        <v>40360.999999879801</v>
      </c>
    </row>
    <row r="209" spans="8:31" x14ac:dyDescent="0.3">
      <c r="H209" s="45">
        <v>1</v>
      </c>
      <c r="I209" s="44" t="s">
        <v>176</v>
      </c>
      <c r="J209" s="25">
        <v>1987</v>
      </c>
      <c r="K209" s="44">
        <v>3691.61</v>
      </c>
      <c r="L209" s="47">
        <f t="shared" ca="1" si="52"/>
        <v>154434.02460003225</v>
      </c>
      <c r="M209" s="47">
        <f t="shared" ca="1" si="54"/>
        <v>153048.99080005987</v>
      </c>
      <c r="N209" s="39">
        <f t="shared" ca="1" si="53"/>
        <v>117.08247796208774</v>
      </c>
      <c r="O209" s="47">
        <f t="shared" ca="1" si="55"/>
        <v>18924.489999999165</v>
      </c>
      <c r="P209" s="47">
        <f t="shared" ca="1" si="56"/>
        <v>18908.019999998982</v>
      </c>
      <c r="Q209" s="39">
        <f t="shared" ca="1" si="57"/>
        <v>14.464635300004401</v>
      </c>
      <c r="R209" s="47">
        <f t="shared" ca="1" si="58"/>
        <v>3464.2268000079448</v>
      </c>
      <c r="S209" s="47">
        <f t="shared" ca="1" si="59"/>
        <v>3460.7864000070908</v>
      </c>
      <c r="T209" s="39">
        <f t="shared" ca="1" si="60"/>
        <v>2.4750967535116422</v>
      </c>
      <c r="U209" s="47">
        <f t="shared" ca="1" si="61"/>
        <v>6224.8299999983319</v>
      </c>
      <c r="V209" s="47">
        <f t="shared" ca="1" si="62"/>
        <v>6219.3399999979702</v>
      </c>
      <c r="W209" s="39">
        <f t="shared" ca="1" si="63"/>
        <v>3.6564536416640281</v>
      </c>
      <c r="X209" s="7">
        <f t="shared" ca="1" si="64"/>
        <v>124460.84440005584</v>
      </c>
      <c r="Y209" s="39">
        <f t="shared" ca="1" si="65"/>
        <v>6.1193248496715942</v>
      </c>
      <c r="Z209" s="39">
        <f t="shared" ca="1" si="66"/>
        <v>26.715510544851668</v>
      </c>
      <c r="AA209" s="39">
        <f t="shared" ca="1" si="67"/>
        <v>90.366967417236069</v>
      </c>
      <c r="AD209" s="44">
        <v>3460.5</v>
      </c>
      <c r="AE209" s="44">
        <v>40508.850000113998</v>
      </c>
    </row>
    <row r="210" spans="8:31" x14ac:dyDescent="0.3">
      <c r="H210" s="45">
        <v>1</v>
      </c>
      <c r="I210" s="44" t="s">
        <v>177</v>
      </c>
      <c r="J210" s="25">
        <v>1987</v>
      </c>
      <c r="K210" s="44">
        <v>3687.95</v>
      </c>
      <c r="L210" s="47">
        <f t="shared" ca="1" si="52"/>
        <v>151663.95700008748</v>
      </c>
      <c r="M210" s="47">
        <f t="shared" ca="1" si="54"/>
        <v>151603.40820008446</v>
      </c>
      <c r="N210" s="39">
        <f t="shared" ca="1" si="53"/>
        <v>108.3964368630992</v>
      </c>
      <c r="O210" s="47">
        <f t="shared" ca="1" si="55"/>
        <v>18891.549999998799</v>
      </c>
      <c r="P210" s="47">
        <f t="shared" ca="1" si="56"/>
        <v>18890.82999999879</v>
      </c>
      <c r="Q210" s="39">
        <f t="shared" ca="1" si="57"/>
        <v>13.506943450003972</v>
      </c>
      <c r="R210" s="47">
        <f t="shared" ca="1" si="58"/>
        <v>3457.3460000062369</v>
      </c>
      <c r="S210" s="47">
        <f t="shared" ca="1" si="59"/>
        <v>3457.1956000061996</v>
      </c>
      <c r="T210" s="39">
        <f t="shared" ca="1" si="60"/>
        <v>1.9635142410230755</v>
      </c>
      <c r="U210" s="47">
        <f t="shared" ca="1" si="61"/>
        <v>6213.8499999976084</v>
      </c>
      <c r="V210" s="47">
        <f t="shared" ca="1" si="62"/>
        <v>6213.6099999975931</v>
      </c>
      <c r="W210" s="39">
        <f t="shared" ca="1" si="63"/>
        <v>3.176500992164061</v>
      </c>
      <c r="X210" s="7">
        <f t="shared" ca="1" si="64"/>
        <v>123041.77260008187</v>
      </c>
      <c r="Y210" s="39">
        <f t="shared" ca="1" si="65"/>
        <v>7.4850411665076582</v>
      </c>
      <c r="Z210" s="39">
        <f t="shared" ca="1" si="66"/>
        <v>26.131999849698765</v>
      </c>
      <c r="AA210" s="39">
        <f t="shared" ca="1" si="67"/>
        <v>82.264437013400425</v>
      </c>
      <c r="AD210" s="44">
        <v>3461</v>
      </c>
      <c r="AE210" s="44">
        <v>40656.700000101198</v>
      </c>
    </row>
    <row r="211" spans="8:31" x14ac:dyDescent="0.3">
      <c r="H211" s="45">
        <v>1</v>
      </c>
      <c r="I211" s="44" t="s">
        <v>178</v>
      </c>
      <c r="J211" s="25">
        <v>1987</v>
      </c>
      <c r="K211" s="44">
        <v>3687.79</v>
      </c>
      <c r="L211" s="47">
        <f t="shared" ca="1" si="52"/>
        <v>151542.85940008145</v>
      </c>
      <c r="M211" s="47">
        <f t="shared" ca="1" si="54"/>
        <v>151406.62530006538</v>
      </c>
      <c r="N211" s="39">
        <f t="shared" ca="1" si="53"/>
        <v>80.497855784563583</v>
      </c>
      <c r="O211" s="47">
        <f t="shared" ca="1" si="55"/>
        <v>18890.109999998782</v>
      </c>
      <c r="P211" s="47">
        <f t="shared" ca="1" si="56"/>
        <v>18888.489999998765</v>
      </c>
      <c r="Q211" s="39">
        <f t="shared" ca="1" si="57"/>
        <v>10.042380516669606</v>
      </c>
      <c r="R211" s="47">
        <f t="shared" ca="1" si="58"/>
        <v>3457.0452000061623</v>
      </c>
      <c r="S211" s="47">
        <f t="shared" ca="1" si="59"/>
        <v>3456.7068000060781</v>
      </c>
      <c r="T211" s="39">
        <f t="shared" ca="1" si="60"/>
        <v>1.512914148692444</v>
      </c>
      <c r="U211" s="47">
        <f t="shared" ca="1" si="61"/>
        <v>6213.3699999975779</v>
      </c>
      <c r="V211" s="47">
        <f t="shared" ca="1" si="62"/>
        <v>6212.8299999975416</v>
      </c>
      <c r="W211" s="39">
        <f t="shared" ca="1" si="63"/>
        <v>2.4475961520824754</v>
      </c>
      <c r="X211" s="7">
        <f t="shared" ca="1" si="64"/>
        <v>122848.59850006299</v>
      </c>
      <c r="Y211" s="39">
        <f t="shared" ca="1" si="65"/>
        <v>9.4183925516748666</v>
      </c>
      <c r="Z211" s="39">
        <f t="shared" ca="1" si="66"/>
        <v>23.421283369119394</v>
      </c>
      <c r="AA211" s="39">
        <f t="shared" ca="1" si="67"/>
        <v>57.07657241544419</v>
      </c>
      <c r="AD211" s="44">
        <v>3461.5</v>
      </c>
      <c r="AE211" s="44">
        <v>40804.550000088399</v>
      </c>
    </row>
    <row r="212" spans="8:31" x14ac:dyDescent="0.3">
      <c r="H212" s="45">
        <v>1</v>
      </c>
      <c r="I212" s="44" t="s">
        <v>179</v>
      </c>
      <c r="J212" s="25">
        <v>1987</v>
      </c>
      <c r="K212" s="44">
        <v>3687.43</v>
      </c>
      <c r="L212" s="47">
        <f t="shared" ca="1" si="52"/>
        <v>151270.39120004931</v>
      </c>
      <c r="M212" s="47">
        <f t="shared" ca="1" si="54"/>
        <v>150464.34660002729</v>
      </c>
      <c r="N212" s="39">
        <f t="shared" ca="1" si="53"/>
        <v>73.978303745039938</v>
      </c>
      <c r="O212" s="47">
        <f t="shared" ca="1" si="55"/>
        <v>18886.869999998748</v>
      </c>
      <c r="P212" s="47">
        <f t="shared" ca="1" si="56"/>
        <v>18877.284999998643</v>
      </c>
      <c r="Q212" s="39">
        <f t="shared" ca="1" si="57"/>
        <v>9.281331791669329</v>
      </c>
      <c r="R212" s="47">
        <f t="shared" ca="1" si="58"/>
        <v>3456.3684000059939</v>
      </c>
      <c r="S212" s="47">
        <f t="shared" ca="1" si="59"/>
        <v>3454.3662000054974</v>
      </c>
      <c r="T212" s="39">
        <f t="shared" ca="1" si="60"/>
        <v>1.0241907919168545</v>
      </c>
      <c r="U212" s="47">
        <f t="shared" ca="1" si="61"/>
        <v>6212.2899999975052</v>
      </c>
      <c r="V212" s="47">
        <f t="shared" ca="1" si="62"/>
        <v>6209.0949999972954</v>
      </c>
      <c r="W212" s="39">
        <f t="shared" ca="1" si="63"/>
        <v>1.6561208638746046</v>
      </c>
      <c r="X212" s="7">
        <f t="shared" ca="1" si="64"/>
        <v>121923.60040002587</v>
      </c>
      <c r="Y212" s="39">
        <f t="shared" ca="1" si="65"/>
        <v>7.8234310256711233</v>
      </c>
      <c r="Z212" s="39">
        <f t="shared" ca="1" si="66"/>
        <v>19.785074473131914</v>
      </c>
      <c r="AA212" s="39">
        <f t="shared" ca="1" si="67"/>
        <v>54.193229271908024</v>
      </c>
      <c r="AD212" s="44">
        <v>3462</v>
      </c>
      <c r="AE212" s="44">
        <v>40952.400000075599</v>
      </c>
    </row>
    <row r="213" spans="8:31" x14ac:dyDescent="0.3">
      <c r="H213" s="45">
        <v>1</v>
      </c>
      <c r="I213" s="44" t="s">
        <v>180</v>
      </c>
      <c r="J213" s="25">
        <v>1987</v>
      </c>
      <c r="K213" s="44">
        <v>3685.3</v>
      </c>
      <c r="L213" s="47">
        <f t="shared" ca="1" si="52"/>
        <v>149658.30200000526</v>
      </c>
      <c r="M213" s="47">
        <f t="shared" ca="1" si="54"/>
        <v>148803.06279998738</v>
      </c>
      <c r="N213" s="39">
        <f t="shared" ca="1" si="53"/>
        <v>56.917171521015561</v>
      </c>
      <c r="O213" s="47">
        <f t="shared" ca="1" si="55"/>
        <v>18867.699999998538</v>
      </c>
      <c r="P213" s="47">
        <f t="shared" ca="1" si="56"/>
        <v>18857.529999998424</v>
      </c>
      <c r="Q213" s="39">
        <f t="shared" ca="1" si="57"/>
        <v>7.2130052250019805</v>
      </c>
      <c r="R213" s="47">
        <f t="shared" ca="1" si="58"/>
        <v>3452.3640000050009</v>
      </c>
      <c r="S213" s="47">
        <f t="shared" ca="1" si="59"/>
        <v>3450.2396000044732</v>
      </c>
      <c r="T213" s="39">
        <f t="shared" ca="1" si="60"/>
        <v>0.78297437322783392</v>
      </c>
      <c r="U213" s="47">
        <f t="shared" ca="1" si="61"/>
        <v>6205.8999999970856</v>
      </c>
      <c r="V213" s="47">
        <f t="shared" ca="1" si="62"/>
        <v>6202.5099999968625</v>
      </c>
      <c r="W213" s="39">
        <f t="shared" ca="1" si="63"/>
        <v>1.1876256022498202</v>
      </c>
      <c r="X213" s="7">
        <f t="shared" ca="1" si="64"/>
        <v>120292.78319998762</v>
      </c>
      <c r="Y213" s="39">
        <f t="shared" ca="1" si="65"/>
        <v>4.9119553140012471</v>
      </c>
      <c r="Z213" s="39">
        <f t="shared" ca="1" si="66"/>
        <v>14.095560514480882</v>
      </c>
      <c r="AA213" s="39">
        <f t="shared" ca="1" si="67"/>
        <v>42.821611006534681</v>
      </c>
      <c r="AD213" s="44">
        <v>3462.5</v>
      </c>
      <c r="AE213" s="44">
        <v>41100.250000062799</v>
      </c>
    </row>
    <row r="214" spans="8:31" x14ac:dyDescent="0.3">
      <c r="H214" s="45">
        <v>1</v>
      </c>
      <c r="I214" s="44" t="s">
        <v>170</v>
      </c>
      <c r="J214" s="25">
        <v>1988</v>
      </c>
      <c r="K214" s="44">
        <v>3683.04</v>
      </c>
      <c r="L214" s="47">
        <f t="shared" ca="1" si="52"/>
        <v>147947.8235999695</v>
      </c>
      <c r="M214" s="47">
        <f t="shared" ca="1" si="54"/>
        <v>147459.65429999516</v>
      </c>
      <c r="N214" s="39">
        <f t="shared" ca="1" si="53"/>
        <v>25.559673412008259</v>
      </c>
      <c r="O214" s="47">
        <f t="shared" ca="1" si="55"/>
        <v>18847.359999998309</v>
      </c>
      <c r="P214" s="47">
        <f t="shared" ca="1" si="56"/>
        <v>18841.554999998243</v>
      </c>
      <c r="Q214" s="39">
        <f t="shared" ca="1" si="57"/>
        <v>3.2658695333341909</v>
      </c>
      <c r="R214" s="47">
        <f t="shared" ca="1" si="58"/>
        <v>3448.1152000039456</v>
      </c>
      <c r="S214" s="47">
        <f t="shared" ca="1" si="59"/>
        <v>3446.9026000036447</v>
      </c>
      <c r="T214" s="39">
        <f t="shared" ca="1" si="60"/>
        <v>0.80878697090216922</v>
      </c>
      <c r="U214" s="47">
        <f t="shared" ca="1" si="61"/>
        <v>6199.1199999966393</v>
      </c>
      <c r="V214" s="47">
        <f t="shared" ca="1" si="62"/>
        <v>6197.1849999965116</v>
      </c>
      <c r="W214" s="39">
        <f t="shared" ca="1" si="63"/>
        <v>1.1904275952909413</v>
      </c>
      <c r="X214" s="7">
        <f t="shared" ca="1" si="64"/>
        <v>118974.01169999677</v>
      </c>
      <c r="Y214" s="39">
        <f t="shared" ca="1" si="65"/>
        <v>6.543570643502167</v>
      </c>
      <c r="Z214" s="39">
        <f t="shared" ca="1" si="66"/>
        <v>11.808654743029468</v>
      </c>
      <c r="AA214" s="39">
        <f t="shared" ca="1" si="67"/>
        <v>13.751018668978791</v>
      </c>
      <c r="AD214" s="44">
        <v>3463</v>
      </c>
      <c r="AE214" s="44">
        <v>41248.100000049999</v>
      </c>
    </row>
    <row r="215" spans="8:31" x14ac:dyDescent="0.3">
      <c r="H215" s="45">
        <v>1</v>
      </c>
      <c r="I215" s="44" t="s">
        <v>171</v>
      </c>
      <c r="J215" s="25">
        <v>1988</v>
      </c>
      <c r="K215" s="44">
        <v>3681.75</v>
      </c>
      <c r="L215" s="47">
        <f t="shared" ca="1" si="52"/>
        <v>146971.48500002082</v>
      </c>
      <c r="M215" s="47">
        <f t="shared" ca="1" si="54"/>
        <v>146948.77920001978</v>
      </c>
      <c r="N215" s="39">
        <f t="shared" ca="1" si="53"/>
        <v>25.960950992012801</v>
      </c>
      <c r="O215" s="47">
        <f t="shared" ca="1" si="55"/>
        <v>18835.749999998177</v>
      </c>
      <c r="P215" s="47">
        <f t="shared" ca="1" si="56"/>
        <v>18835.479999998177</v>
      </c>
      <c r="Q215" s="39">
        <f t="shared" ca="1" si="57"/>
        <v>3.327601466667538</v>
      </c>
      <c r="R215" s="47">
        <f t="shared" ca="1" si="58"/>
        <v>3445.6900000033438</v>
      </c>
      <c r="S215" s="47">
        <f t="shared" ca="1" si="59"/>
        <v>3445.6336000033302</v>
      </c>
      <c r="T215" s="39">
        <f t="shared" ca="1" si="60"/>
        <v>0.91171465056059542</v>
      </c>
      <c r="U215" s="47">
        <f t="shared" ca="1" si="61"/>
        <v>6195.2499999963838</v>
      </c>
      <c r="V215" s="47">
        <f t="shared" ca="1" si="62"/>
        <v>6195.1599999963782</v>
      </c>
      <c r="W215" s="39">
        <f t="shared" ca="1" si="63"/>
        <v>1.3400131079993596</v>
      </c>
      <c r="X215" s="7">
        <f t="shared" ca="1" si="64"/>
        <v>118472.50560002189</v>
      </c>
      <c r="Y215" s="39">
        <f t="shared" ca="1" si="65"/>
        <v>5.4299898400029427</v>
      </c>
      <c r="Z215" s="39">
        <f t="shared" ca="1" si="66"/>
        <v>11.009319065230436</v>
      </c>
      <c r="AA215" s="39">
        <f t="shared" ca="1" si="67"/>
        <v>14.951631926782365</v>
      </c>
      <c r="AD215" s="44">
        <v>3463.5</v>
      </c>
      <c r="AE215" s="44">
        <v>41395.950000037199</v>
      </c>
    </row>
    <row r="216" spans="8:31" x14ac:dyDescent="0.3">
      <c r="H216" s="45">
        <v>1</v>
      </c>
      <c r="I216" s="44" t="s">
        <v>172</v>
      </c>
      <c r="J216" s="25">
        <v>1988</v>
      </c>
      <c r="K216" s="44">
        <v>3681.69</v>
      </c>
      <c r="L216" s="47">
        <f t="shared" ca="1" si="52"/>
        <v>146926.07340001874</v>
      </c>
      <c r="M216" s="47">
        <f t="shared" ca="1" si="54"/>
        <v>147652.64900004119</v>
      </c>
      <c r="N216" s="39">
        <f t="shared" ca="1" si="53"/>
        <v>40.11230297835889</v>
      </c>
      <c r="O216" s="47">
        <f t="shared" ca="1" si="55"/>
        <v>18835.209999998176</v>
      </c>
      <c r="P216" s="47">
        <f t="shared" ca="1" si="56"/>
        <v>18843.849999998271</v>
      </c>
      <c r="Q216" s="39">
        <f t="shared" ca="1" si="57"/>
        <v>5.1192459166680306</v>
      </c>
      <c r="R216" s="47">
        <f t="shared" ca="1" si="58"/>
        <v>3445.5772000033166</v>
      </c>
      <c r="S216" s="47">
        <f t="shared" ca="1" si="59"/>
        <v>3447.3820000037645</v>
      </c>
      <c r="T216" s="39">
        <f t="shared" ca="1" si="60"/>
        <v>1.3171872058351866</v>
      </c>
      <c r="U216" s="47">
        <f t="shared" ca="1" si="61"/>
        <v>6195.0699999963726</v>
      </c>
      <c r="V216" s="47">
        <f t="shared" ca="1" si="62"/>
        <v>6197.9499999965619</v>
      </c>
      <c r="W216" s="39">
        <f t="shared" ca="1" si="63"/>
        <v>1.9368593750002425</v>
      </c>
      <c r="X216" s="7">
        <f t="shared" ca="1" si="64"/>
        <v>119163.46700004258</v>
      </c>
      <c r="Y216" s="39">
        <f t="shared" ca="1" si="65"/>
        <v>6.2560820175044762</v>
      </c>
      <c r="Z216" s="39">
        <f t="shared" ca="1" si="66"/>
        <v>14.629374515007935</v>
      </c>
      <c r="AA216" s="39">
        <f t="shared" ca="1" si="67"/>
        <v>25.482928463350955</v>
      </c>
      <c r="AD216" s="44">
        <v>3464</v>
      </c>
      <c r="AE216" s="44">
        <v>41543.800000024399</v>
      </c>
    </row>
    <row r="217" spans="8:31" x14ac:dyDescent="0.3">
      <c r="H217" s="45">
        <v>1</v>
      </c>
      <c r="I217" s="44" t="s">
        <v>173</v>
      </c>
      <c r="J217" s="25">
        <v>1988</v>
      </c>
      <c r="K217" s="44">
        <v>3683.61</v>
      </c>
      <c r="L217" s="47">
        <f t="shared" ca="1" si="52"/>
        <v>148379.22460006364</v>
      </c>
      <c r="M217" s="47">
        <f t="shared" ca="1" si="54"/>
        <v>150044.29650007561</v>
      </c>
      <c r="N217" s="39">
        <f t="shared" ca="1" si="53"/>
        <v>56.266611187548456</v>
      </c>
      <c r="O217" s="47">
        <f t="shared" ca="1" si="55"/>
        <v>18852.489999998365</v>
      </c>
      <c r="P217" s="47">
        <f t="shared" ca="1" si="56"/>
        <v>18872.289999998586</v>
      </c>
      <c r="Q217" s="39">
        <f t="shared" ca="1" si="57"/>
        <v>7.0771087500019982</v>
      </c>
      <c r="R217" s="47">
        <f t="shared" ca="1" si="58"/>
        <v>3449.1868000042123</v>
      </c>
      <c r="S217" s="47">
        <f t="shared" ca="1" si="59"/>
        <v>3453.3228000052391</v>
      </c>
      <c r="T217" s="39">
        <f t="shared" ca="1" si="60"/>
        <v>1.6554366172532788</v>
      </c>
      <c r="U217" s="47">
        <f t="shared" ca="1" si="61"/>
        <v>6200.8299999967512</v>
      </c>
      <c r="V217" s="47">
        <f t="shared" ca="1" si="62"/>
        <v>6207.4299999971863</v>
      </c>
      <c r="W217" s="39">
        <f t="shared" ca="1" si="63"/>
        <v>2.4354851604983101</v>
      </c>
      <c r="X217" s="7">
        <f t="shared" ca="1" si="64"/>
        <v>121511.25370007461</v>
      </c>
      <c r="Y217" s="39">
        <f t="shared" ca="1" si="65"/>
        <v>4.1516345014207019</v>
      </c>
      <c r="Z217" s="39">
        <f t="shared" ca="1" si="66"/>
        <v>15.319665029174288</v>
      </c>
      <c r="AA217" s="39">
        <f t="shared" ca="1" si="67"/>
        <v>40.946946158374168</v>
      </c>
      <c r="AD217" s="44">
        <v>3464.5</v>
      </c>
      <c r="AE217" s="44">
        <v>41691.650000011599</v>
      </c>
    </row>
    <row r="218" spans="8:31" x14ac:dyDescent="0.3">
      <c r="H218" s="45">
        <v>1</v>
      </c>
      <c r="I218" s="44" t="s">
        <v>164</v>
      </c>
      <c r="J218" s="25">
        <v>1988</v>
      </c>
      <c r="K218" s="44">
        <v>3688.01</v>
      </c>
      <c r="L218" s="47">
        <f t="shared" ca="1" si="52"/>
        <v>151709.36840008758</v>
      </c>
      <c r="M218" s="47">
        <f t="shared" ca="1" si="54"/>
        <v>153559.86620002869</v>
      </c>
      <c r="N218" s="39">
        <f t="shared" ca="1" si="53"/>
        <v>67.566341128036726</v>
      </c>
      <c r="O218" s="47">
        <f t="shared" ca="1" si="55"/>
        <v>18892.089999998807</v>
      </c>
      <c r="P218" s="47">
        <f t="shared" ca="1" si="56"/>
        <v>18914.094999999052</v>
      </c>
      <c r="Q218" s="39">
        <f t="shared" ca="1" si="57"/>
        <v>8.3222018000025528</v>
      </c>
      <c r="R218" s="47">
        <f t="shared" ca="1" si="58"/>
        <v>3457.4588000062658</v>
      </c>
      <c r="S218" s="47">
        <f t="shared" ca="1" si="59"/>
        <v>3462.0554000074062</v>
      </c>
      <c r="T218" s="39">
        <f t="shared" ca="1" si="60"/>
        <v>2.1559084489773359</v>
      </c>
      <c r="U218" s="47">
        <f t="shared" ca="1" si="61"/>
        <v>6214.0299999976214</v>
      </c>
      <c r="V218" s="47">
        <f t="shared" ca="1" si="62"/>
        <v>6221.3649999981044</v>
      </c>
      <c r="W218" s="39">
        <f t="shared" ca="1" si="63"/>
        <v>3.1694743992506655</v>
      </c>
      <c r="X218" s="7">
        <f t="shared" ca="1" si="64"/>
        <v>124962.35080002414</v>
      </c>
      <c r="Y218" s="39">
        <f t="shared" ca="1" si="65"/>
        <v>3.8530058163354606</v>
      </c>
      <c r="Z218" s="39">
        <f t="shared" ca="1" si="66"/>
        <v>17.500590464566013</v>
      </c>
      <c r="AA218" s="39">
        <f t="shared" ca="1" si="67"/>
        <v>50.065750663470709</v>
      </c>
      <c r="AD218" s="44">
        <v>3465</v>
      </c>
      <c r="AE218" s="44">
        <v>41839.499999998799</v>
      </c>
    </row>
    <row r="219" spans="8:31" x14ac:dyDescent="0.3">
      <c r="H219" s="45">
        <v>1</v>
      </c>
      <c r="I219" s="44" t="s">
        <v>174</v>
      </c>
      <c r="J219" s="25">
        <v>1988</v>
      </c>
      <c r="K219" s="44">
        <v>3692.9</v>
      </c>
      <c r="L219" s="47">
        <f t="shared" ca="1" si="52"/>
        <v>155410.36399996979</v>
      </c>
      <c r="M219" s="47">
        <f t="shared" ca="1" si="54"/>
        <v>154683.78840004373</v>
      </c>
      <c r="N219" s="39">
        <f t="shared" ca="1" si="53"/>
        <v>97.450786692062366</v>
      </c>
      <c r="O219" s="47">
        <f t="shared" ca="1" si="55"/>
        <v>18936.099999999296</v>
      </c>
      <c r="P219" s="47">
        <f t="shared" ca="1" si="56"/>
        <v>18927.459999999199</v>
      </c>
      <c r="Q219" s="39">
        <f t="shared" ca="1" si="57"/>
        <v>11.924299800003755</v>
      </c>
      <c r="R219" s="47">
        <f t="shared" ca="1" si="58"/>
        <v>3466.6520000085466</v>
      </c>
      <c r="S219" s="47">
        <f t="shared" ca="1" si="59"/>
        <v>3464.8472000080988</v>
      </c>
      <c r="T219" s="39">
        <f t="shared" ca="1" si="60"/>
        <v>2.5131691690618005</v>
      </c>
      <c r="U219" s="47">
        <f t="shared" ca="1" si="61"/>
        <v>6228.6999999985874</v>
      </c>
      <c r="V219" s="47">
        <f t="shared" ca="1" si="62"/>
        <v>6225.8199999983972</v>
      </c>
      <c r="W219" s="39">
        <f t="shared" ca="1" si="63"/>
        <v>3.6939865333322088</v>
      </c>
      <c r="X219" s="7">
        <f t="shared" ca="1" si="64"/>
        <v>126065.66120003803</v>
      </c>
      <c r="Y219" s="39">
        <f t="shared" ca="1" si="65"/>
        <v>2.2061490710014597</v>
      </c>
      <c r="Z219" s="39">
        <f t="shared" ca="1" si="66"/>
        <v>20.337604573399222</v>
      </c>
      <c r="AA219" s="39">
        <f t="shared" ca="1" si="67"/>
        <v>77.113182118663147</v>
      </c>
      <c r="AD219" s="44">
        <v>3465.5</v>
      </c>
      <c r="AE219" s="44">
        <v>41987.349999985898</v>
      </c>
    </row>
    <row r="220" spans="8:31" x14ac:dyDescent="0.3">
      <c r="H220" s="45">
        <v>1</v>
      </c>
      <c r="I220" s="44" t="s">
        <v>175</v>
      </c>
      <c r="J220" s="25">
        <v>1988</v>
      </c>
      <c r="K220" s="44">
        <v>3690.98</v>
      </c>
      <c r="L220" s="47">
        <f t="shared" ca="1" si="52"/>
        <v>153957.21280011768</v>
      </c>
      <c r="M220" s="47">
        <f t="shared" ca="1" si="54"/>
        <v>152859.78000009619</v>
      </c>
      <c r="N220" s="39">
        <f t="shared" ca="1" si="53"/>
        <v>117.44726430011589</v>
      </c>
      <c r="O220" s="47">
        <f t="shared" ca="1" si="55"/>
        <v>18918.819999999101</v>
      </c>
      <c r="P220" s="47">
        <f t="shared" ca="1" si="56"/>
        <v>18905.769999998956</v>
      </c>
      <c r="Q220" s="39">
        <f t="shared" ca="1" si="57"/>
        <v>14.525933283337725</v>
      </c>
      <c r="R220" s="47">
        <f t="shared" ca="1" si="58"/>
        <v>3463.0424000076509</v>
      </c>
      <c r="S220" s="47">
        <f t="shared" ca="1" si="59"/>
        <v>3460.3164000069742</v>
      </c>
      <c r="T220" s="39">
        <f t="shared" ca="1" si="60"/>
        <v>2.7402822291109787</v>
      </c>
      <c r="U220" s="47">
        <f t="shared" ca="1" si="61"/>
        <v>6222.939999998207</v>
      </c>
      <c r="V220" s="47">
        <f t="shared" ca="1" si="62"/>
        <v>6218.589999997921</v>
      </c>
      <c r="W220" s="39">
        <f t="shared" ca="1" si="63"/>
        <v>4.0288171746667683</v>
      </c>
      <c r="X220" s="7">
        <f t="shared" ca="1" si="64"/>
        <v>124275.10360009232</v>
      </c>
      <c r="Y220" s="39">
        <f t="shared" ca="1" si="65"/>
        <v>5.4888170756727126</v>
      </c>
      <c r="Z220" s="39">
        <f t="shared" ca="1" si="66"/>
        <v>26.783849762788186</v>
      </c>
      <c r="AA220" s="39">
        <f t="shared" ca="1" si="67"/>
        <v>90.663414537327697</v>
      </c>
      <c r="AD220" s="44">
        <v>3466</v>
      </c>
      <c r="AE220" s="44">
        <v>42135.199999973098</v>
      </c>
    </row>
    <row r="221" spans="8:31" x14ac:dyDescent="0.3">
      <c r="H221" s="45">
        <v>1</v>
      </c>
      <c r="I221" s="44" t="s">
        <v>176</v>
      </c>
      <c r="J221" s="25">
        <v>1988</v>
      </c>
      <c r="K221" s="44">
        <v>3688.08</v>
      </c>
      <c r="L221" s="47">
        <f t="shared" ca="1" si="52"/>
        <v>151762.3472000747</v>
      </c>
      <c r="M221" s="47">
        <f t="shared" ca="1" si="54"/>
        <v>150827.63590002386</v>
      </c>
      <c r="N221" s="39">
        <f t="shared" ca="1" si="53"/>
        <v>115.38314146355958</v>
      </c>
      <c r="O221" s="47">
        <f t="shared" ca="1" si="55"/>
        <v>18892.719999998812</v>
      </c>
      <c r="P221" s="47">
        <f t="shared" ca="1" si="56"/>
        <v>18881.60499999869</v>
      </c>
      <c r="Q221" s="39">
        <f t="shared" ca="1" si="57"/>
        <v>14.444427825004171</v>
      </c>
      <c r="R221" s="47">
        <f t="shared" ca="1" si="58"/>
        <v>3457.5904000062974</v>
      </c>
      <c r="S221" s="47">
        <f t="shared" ca="1" si="59"/>
        <v>3455.2686000057215</v>
      </c>
      <c r="T221" s="39">
        <f t="shared" ca="1" si="60"/>
        <v>2.4711505149139961</v>
      </c>
      <c r="U221" s="47">
        <f t="shared" ca="1" si="61"/>
        <v>6214.2399999976351</v>
      </c>
      <c r="V221" s="47">
        <f t="shared" ca="1" si="62"/>
        <v>6210.5349999973914</v>
      </c>
      <c r="W221" s="39">
        <f t="shared" ca="1" si="63"/>
        <v>3.6512770354136896</v>
      </c>
      <c r="X221" s="7">
        <f t="shared" ca="1" si="64"/>
        <v>122280.22730002206</v>
      </c>
      <c r="Y221" s="39">
        <f t="shared" ca="1" si="65"/>
        <v>6.0121111755865613</v>
      </c>
      <c r="Z221" s="39">
        <f t="shared" ca="1" si="66"/>
        <v>26.578966550918416</v>
      </c>
      <c r="AA221" s="39">
        <f t="shared" ca="1" si="67"/>
        <v>88.804174912641173</v>
      </c>
      <c r="AD221" s="44">
        <v>3466.5</v>
      </c>
      <c r="AE221" s="44">
        <v>42283.049999960298</v>
      </c>
    </row>
    <row r="222" spans="8:31" x14ac:dyDescent="0.3">
      <c r="H222" s="45">
        <v>1</v>
      </c>
      <c r="I222" s="44" t="s">
        <v>177</v>
      </c>
      <c r="J222" s="25">
        <v>1988</v>
      </c>
      <c r="K222" s="44">
        <v>3685.61</v>
      </c>
      <c r="L222" s="47">
        <f t="shared" ca="1" si="52"/>
        <v>149892.92459997302</v>
      </c>
      <c r="M222" s="47">
        <f t="shared" ca="1" si="54"/>
        <v>149355.56209995854</v>
      </c>
      <c r="N222" s="39">
        <f t="shared" ca="1" si="53"/>
        <v>106.78922690150858</v>
      </c>
      <c r="O222" s="47">
        <f t="shared" ca="1" si="55"/>
        <v>18870.489999998568</v>
      </c>
      <c r="P222" s="47">
        <f t="shared" ca="1" si="56"/>
        <v>18864.099999998496</v>
      </c>
      <c r="Q222" s="39">
        <f t="shared" ca="1" si="57"/>
        <v>13.487831500003752</v>
      </c>
      <c r="R222" s="47">
        <f t="shared" ca="1" si="58"/>
        <v>3452.9468000051456</v>
      </c>
      <c r="S222" s="47">
        <f t="shared" ca="1" si="59"/>
        <v>3451.612000004814</v>
      </c>
      <c r="T222" s="39">
        <f t="shared" ca="1" si="60"/>
        <v>1.9603430354022895</v>
      </c>
      <c r="U222" s="47">
        <f t="shared" ca="1" si="61"/>
        <v>6206.8299999971478</v>
      </c>
      <c r="V222" s="47">
        <f t="shared" ca="1" si="62"/>
        <v>6204.6999999970067</v>
      </c>
      <c r="W222" s="39">
        <f t="shared" ca="1" si="63"/>
        <v>3.1719460516637628</v>
      </c>
      <c r="X222" s="7">
        <f t="shared" ca="1" si="64"/>
        <v>120835.15009995823</v>
      </c>
      <c r="Y222" s="39">
        <f t="shared" ca="1" si="65"/>
        <v>7.3508049644167555</v>
      </c>
      <c r="Z222" s="39">
        <f t="shared" ca="1" si="66"/>
        <v>25.970925551486559</v>
      </c>
      <c r="AA222" s="39">
        <f t="shared" ca="1" si="67"/>
        <v>80.818301350022026</v>
      </c>
      <c r="AD222" s="44">
        <v>3467</v>
      </c>
      <c r="AE222" s="44">
        <v>42430.899999947498</v>
      </c>
    </row>
    <row r="223" spans="8:31" x14ac:dyDescent="0.3">
      <c r="H223" s="45">
        <v>1</v>
      </c>
      <c r="I223" s="44" t="s">
        <v>178</v>
      </c>
      <c r="J223" s="25">
        <v>1988</v>
      </c>
      <c r="K223" s="44">
        <v>3684.19</v>
      </c>
      <c r="L223" s="47">
        <f t="shared" ca="1" si="52"/>
        <v>148818.19959994406</v>
      </c>
      <c r="M223" s="47">
        <f t="shared" ca="1" si="54"/>
        <v>148027.29179997789</v>
      </c>
      <c r="N223" s="39">
        <f t="shared" ca="1" si="53"/>
        <v>78.701176807016424</v>
      </c>
      <c r="O223" s="47">
        <f t="shared" ca="1" si="55"/>
        <v>18857.709999998424</v>
      </c>
      <c r="P223" s="47">
        <f t="shared" ca="1" si="56"/>
        <v>18848.30499999832</v>
      </c>
      <c r="Q223" s="39">
        <f t="shared" ca="1" si="57"/>
        <v>10.021015491669361</v>
      </c>
      <c r="R223" s="47">
        <f t="shared" ca="1" si="58"/>
        <v>3450.2772000044824</v>
      </c>
      <c r="S223" s="47">
        <f t="shared" ca="1" si="59"/>
        <v>3448.3126000039947</v>
      </c>
      <c r="T223" s="39">
        <f t="shared" ca="1" si="60"/>
        <v>1.5092402172065329</v>
      </c>
      <c r="U223" s="47">
        <f t="shared" ca="1" si="61"/>
        <v>6202.5699999968656</v>
      </c>
      <c r="V223" s="47">
        <f t="shared" ca="1" si="62"/>
        <v>6199.4349999966589</v>
      </c>
      <c r="W223" s="39">
        <f t="shared" ca="1" si="63"/>
        <v>2.4423190802071271</v>
      </c>
      <c r="X223" s="7">
        <f t="shared" ca="1" si="64"/>
        <v>119531.23919997891</v>
      </c>
      <c r="Y223" s="39">
        <f t="shared" ca="1" si="65"/>
        <v>9.1640616720016617</v>
      </c>
      <c r="Z223" s="39">
        <f t="shared" ca="1" si="66"/>
        <v>23.136636461084684</v>
      </c>
      <c r="AA223" s="39">
        <f t="shared" ca="1" si="67"/>
        <v>55.564540345931739</v>
      </c>
      <c r="AD223" s="44">
        <v>3467.5</v>
      </c>
      <c r="AE223" s="44">
        <v>42578.749999934698</v>
      </c>
    </row>
    <row r="224" spans="8:31" x14ac:dyDescent="0.3">
      <c r="H224" s="45">
        <v>1</v>
      </c>
      <c r="I224" s="44" t="s">
        <v>179</v>
      </c>
      <c r="J224" s="25">
        <v>1988</v>
      </c>
      <c r="K224" s="44">
        <v>3682.1</v>
      </c>
      <c r="L224" s="47">
        <f t="shared" ca="1" si="52"/>
        <v>147236.38400001172</v>
      </c>
      <c r="M224" s="47">
        <f t="shared" ca="1" si="54"/>
        <v>146353.20399996568</v>
      </c>
      <c r="N224" s="39">
        <f t="shared" ca="1" si="53"/>
        <v>71.956991966675602</v>
      </c>
      <c r="O224" s="47">
        <f t="shared" ca="1" si="55"/>
        <v>18838.899999998215</v>
      </c>
      <c r="P224" s="47">
        <f t="shared" ca="1" si="56"/>
        <v>18828.3699999981</v>
      </c>
      <c r="Q224" s="39">
        <f t="shared" ca="1" si="57"/>
        <v>9.2572819166690525</v>
      </c>
      <c r="R224" s="47">
        <f t="shared" ca="1" si="58"/>
        <v>3446.348000003507</v>
      </c>
      <c r="S224" s="47">
        <f t="shared" ca="1" si="59"/>
        <v>3444.1484000029614</v>
      </c>
      <c r="T224" s="39">
        <f t="shared" ca="1" si="60"/>
        <v>1.0211612993644354</v>
      </c>
      <c r="U224" s="47">
        <f t="shared" ca="1" si="61"/>
        <v>6196.2999999964522</v>
      </c>
      <c r="V224" s="47">
        <f t="shared" ca="1" si="62"/>
        <v>6192.7899999962219</v>
      </c>
      <c r="W224" s="39">
        <f t="shared" ca="1" si="63"/>
        <v>1.6517719127493173</v>
      </c>
      <c r="X224" s="7">
        <f t="shared" ca="1" si="64"/>
        <v>117887.8955999684</v>
      </c>
      <c r="Y224" s="39">
        <f t="shared" ca="1" si="65"/>
        <v>7.5644733010006755</v>
      </c>
      <c r="Z224" s="39">
        <f t="shared" ca="1" si="66"/>
        <v>19.49468842978348</v>
      </c>
      <c r="AA224" s="39">
        <f t="shared" ca="1" si="67"/>
        <v>52.462303536892122</v>
      </c>
      <c r="AD224" s="44">
        <v>3468</v>
      </c>
      <c r="AE224" s="44">
        <v>42726.599999921898</v>
      </c>
    </row>
    <row r="225" spans="8:31" x14ac:dyDescent="0.3">
      <c r="H225" s="45">
        <v>1</v>
      </c>
      <c r="I225" s="44" t="s">
        <v>180</v>
      </c>
      <c r="J225" s="25">
        <v>1988</v>
      </c>
      <c r="K225" s="44">
        <v>3679.76</v>
      </c>
      <c r="L225" s="47">
        <f t="shared" ca="1" si="52"/>
        <v>145470.02399991965</v>
      </c>
      <c r="M225" s="47">
        <f t="shared" ca="1" si="54"/>
        <v>144301.24499999592</v>
      </c>
      <c r="N225" s="39">
        <f t="shared" ca="1" si="53"/>
        <v>55.195226212518207</v>
      </c>
      <c r="O225" s="47">
        <f t="shared" ca="1" si="55"/>
        <v>18817.839999997985</v>
      </c>
      <c r="P225" s="47">
        <f t="shared" ca="1" si="56"/>
        <v>18803.574999997825</v>
      </c>
      <c r="Q225" s="39">
        <f t="shared" ca="1" si="57"/>
        <v>7.1923674375017441</v>
      </c>
      <c r="R225" s="47">
        <f t="shared" ca="1" si="58"/>
        <v>3441.9488000024157</v>
      </c>
      <c r="S225" s="47">
        <f t="shared" ca="1" si="59"/>
        <v>3438.9690000016762</v>
      </c>
      <c r="T225" s="39">
        <f t="shared" ca="1" si="60"/>
        <v>0.78041669840053207</v>
      </c>
      <c r="U225" s="47">
        <f t="shared" ca="1" si="61"/>
        <v>6189.2799999959916</v>
      </c>
      <c r="V225" s="47">
        <f t="shared" ca="1" si="62"/>
        <v>6184.5249999956786</v>
      </c>
      <c r="W225" s="39">
        <f t="shared" ca="1" si="63"/>
        <v>1.1841819243745921</v>
      </c>
      <c r="X225" s="7">
        <f t="shared" ca="1" si="64"/>
        <v>115874.17600000075</v>
      </c>
      <c r="Y225" s="39">
        <f t="shared" ca="1" si="65"/>
        <v>4.7315288533350515</v>
      </c>
      <c r="Z225" s="39">
        <f t="shared" ca="1" si="66"/>
        <v>13.88849491361192</v>
      </c>
      <c r="AA225" s="39">
        <f t="shared" ca="1" si="67"/>
        <v>41.306731298906286</v>
      </c>
      <c r="AD225" s="44">
        <v>3468.5</v>
      </c>
      <c r="AE225" s="44">
        <v>42874.449999909099</v>
      </c>
    </row>
    <row r="226" spans="8:31" x14ac:dyDescent="0.3">
      <c r="H226" s="45">
        <v>1</v>
      </c>
      <c r="I226" s="44" t="s">
        <v>170</v>
      </c>
      <c r="J226" s="25">
        <v>1989</v>
      </c>
      <c r="K226" s="44">
        <v>3676.59</v>
      </c>
      <c r="L226" s="47">
        <f t="shared" ca="1" si="52"/>
        <v>143132.46600007219</v>
      </c>
      <c r="M226" s="47">
        <f t="shared" ca="1" si="54"/>
        <v>142402.44000004209</v>
      </c>
      <c r="N226" s="39">
        <f t="shared" ca="1" si="53"/>
        <v>24.683089600016078</v>
      </c>
      <c r="O226" s="47">
        <f t="shared" ca="1" si="55"/>
        <v>18789.309999997666</v>
      </c>
      <c r="P226" s="47">
        <f t="shared" ca="1" si="56"/>
        <v>18780.399999997568</v>
      </c>
      <c r="Q226" s="39">
        <f t="shared" ca="1" si="57"/>
        <v>3.2552693333340699</v>
      </c>
      <c r="R226" s="47">
        <f t="shared" ca="1" si="58"/>
        <v>3435.9892000009368</v>
      </c>
      <c r="S226" s="47">
        <f t="shared" ca="1" si="59"/>
        <v>3434.1280000004749</v>
      </c>
      <c r="T226" s="39">
        <f t="shared" ca="1" si="60"/>
        <v>0.80578951746642669</v>
      </c>
      <c r="U226" s="47">
        <f t="shared" ca="1" si="61"/>
        <v>6179.7699999953657</v>
      </c>
      <c r="V226" s="47">
        <f t="shared" ca="1" si="62"/>
        <v>6176.7999999951699</v>
      </c>
      <c r="W226" s="39">
        <f t="shared" ca="1" si="63"/>
        <v>1.1865118066656837</v>
      </c>
      <c r="X226" s="7">
        <f t="shared" ca="1" si="64"/>
        <v>114011.11200004887</v>
      </c>
      <c r="Y226" s="39">
        <f t="shared" ca="1" si="65"/>
        <v>6.2706111600049343</v>
      </c>
      <c r="Z226" s="39">
        <f t="shared" ca="1" si="66"/>
        <v>11.518181817471115</v>
      </c>
      <c r="AA226" s="39">
        <f t="shared" ca="1" si="67"/>
        <v>13.164907782544963</v>
      </c>
      <c r="AD226" s="44">
        <v>3469</v>
      </c>
      <c r="AE226" s="44">
        <v>43022.299999896299</v>
      </c>
    </row>
    <row r="227" spans="8:31" x14ac:dyDescent="0.3">
      <c r="H227" s="45">
        <v>1</v>
      </c>
      <c r="I227" s="44" t="s">
        <v>171</v>
      </c>
      <c r="J227" s="25">
        <v>1989</v>
      </c>
      <c r="K227" s="44">
        <v>3674.61</v>
      </c>
      <c r="L227" s="47">
        <f t="shared" ca="1" si="52"/>
        <v>141672.41400001198</v>
      </c>
      <c r="M227" s="47">
        <f t="shared" ca="1" si="54"/>
        <v>141668.7270000116</v>
      </c>
      <c r="N227" s="39">
        <f t="shared" ca="1" si="53"/>
        <v>25.028141770011022</v>
      </c>
      <c r="O227" s="47">
        <f t="shared" ca="1" si="55"/>
        <v>18771.48999999747</v>
      </c>
      <c r="P227" s="47">
        <f t="shared" ca="1" si="56"/>
        <v>18771.444999997468</v>
      </c>
      <c r="Q227" s="39">
        <f t="shared" ca="1" si="57"/>
        <v>3.3162886166674084</v>
      </c>
      <c r="R227" s="47">
        <f t="shared" ca="1" si="58"/>
        <v>3432.2668000000131</v>
      </c>
      <c r="S227" s="47">
        <f t="shared" ca="1" si="59"/>
        <v>3432.2574000000104</v>
      </c>
      <c r="T227" s="39">
        <f t="shared" ca="1" si="60"/>
        <v>0.90817530803971802</v>
      </c>
      <c r="U227" s="47">
        <f t="shared" ca="1" si="61"/>
        <v>6173.8299999949741</v>
      </c>
      <c r="V227" s="47">
        <f t="shared" ca="1" si="62"/>
        <v>6173.8149999949728</v>
      </c>
      <c r="W227" s="39">
        <f t="shared" ca="1" si="63"/>
        <v>1.3353961844990552</v>
      </c>
      <c r="X227" s="7">
        <f t="shared" ca="1" si="64"/>
        <v>113291.20960001914</v>
      </c>
      <c r="Y227" s="39">
        <f t="shared" ca="1" si="65"/>
        <v>5.1925137733360645</v>
      </c>
      <c r="Z227" s="39">
        <f t="shared" ca="1" si="66"/>
        <v>10.752373882542246</v>
      </c>
      <c r="AA227" s="39">
        <f t="shared" ca="1" si="67"/>
        <v>14.275767887468776</v>
      </c>
      <c r="AD227" s="44">
        <v>3469.5</v>
      </c>
      <c r="AE227" s="44">
        <v>43170.149999883499</v>
      </c>
    </row>
    <row r="228" spans="8:31" x14ac:dyDescent="0.3">
      <c r="H228" s="45">
        <v>1</v>
      </c>
      <c r="I228" s="44" t="s">
        <v>172</v>
      </c>
      <c r="J228" s="25">
        <v>1989</v>
      </c>
      <c r="K228" s="44">
        <v>3674.6</v>
      </c>
      <c r="L228" s="47">
        <f t="shared" ca="1" si="52"/>
        <v>141665.04000001121</v>
      </c>
      <c r="M228" s="47">
        <f t="shared" ca="1" si="54"/>
        <v>142125.91500003007</v>
      </c>
      <c r="N228" s="39">
        <f t="shared" ca="1" si="53"/>
        <v>38.610873575021998</v>
      </c>
      <c r="O228" s="47">
        <f t="shared" ca="1" si="55"/>
        <v>18771.399999997466</v>
      </c>
      <c r="P228" s="47">
        <f t="shared" ca="1" si="56"/>
        <v>18777.024999997528</v>
      </c>
      <c r="Q228" s="39">
        <f t="shared" ca="1" si="57"/>
        <v>5.1010917916678213</v>
      </c>
      <c r="R228" s="47">
        <f t="shared" ca="1" si="58"/>
        <v>3432.2480000000078</v>
      </c>
      <c r="S228" s="47">
        <f t="shared" ca="1" si="59"/>
        <v>3433.4230000002995</v>
      </c>
      <c r="T228" s="39">
        <f t="shared" ca="1" si="60"/>
        <v>1.3118537045838612</v>
      </c>
      <c r="U228" s="47">
        <f t="shared" ca="1" si="61"/>
        <v>6173.7999999949716</v>
      </c>
      <c r="V228" s="47">
        <f t="shared" ca="1" si="62"/>
        <v>6175.6749999950944</v>
      </c>
      <c r="W228" s="39">
        <f t="shared" ca="1" si="63"/>
        <v>1.9298984374997792</v>
      </c>
      <c r="X228" s="7">
        <f t="shared" ca="1" si="64"/>
        <v>113739.79200003715</v>
      </c>
      <c r="Y228" s="39">
        <f t="shared" ca="1" si="65"/>
        <v>5.9713390800040891</v>
      </c>
      <c r="Z228" s="39">
        <f t="shared" ca="1" si="66"/>
        <v>14.314183013755549</v>
      </c>
      <c r="AA228" s="39">
        <f t="shared" ca="1" si="67"/>
        <v>24.296690561266448</v>
      </c>
      <c r="AD228" s="44">
        <v>3470</v>
      </c>
      <c r="AE228" s="44">
        <v>43318.000000117798</v>
      </c>
    </row>
    <row r="229" spans="8:31" x14ac:dyDescent="0.3">
      <c r="H229" s="45">
        <v>1</v>
      </c>
      <c r="I229" s="44" t="s">
        <v>173</v>
      </c>
      <c r="J229" s="25">
        <v>1989</v>
      </c>
      <c r="K229" s="44">
        <v>3675.85</v>
      </c>
      <c r="L229" s="47">
        <f t="shared" ca="1" si="52"/>
        <v>142586.79000004893</v>
      </c>
      <c r="M229" s="47">
        <f t="shared" ca="1" si="54"/>
        <v>143320.50300007919</v>
      </c>
      <c r="N229" s="39">
        <f t="shared" ca="1" si="53"/>
        <v>53.745188625048904</v>
      </c>
      <c r="O229" s="47">
        <f t="shared" ca="1" si="55"/>
        <v>18782.649999997589</v>
      </c>
      <c r="P229" s="47">
        <f t="shared" ca="1" si="56"/>
        <v>18791.604999997689</v>
      </c>
      <c r="Q229" s="39">
        <f t="shared" ca="1" si="57"/>
        <v>7.0468518750016518</v>
      </c>
      <c r="R229" s="47">
        <f t="shared" ca="1" si="58"/>
        <v>3434.5980000005911</v>
      </c>
      <c r="S229" s="47">
        <f t="shared" ca="1" si="59"/>
        <v>3436.4686000010556</v>
      </c>
      <c r="T229" s="39">
        <f t="shared" ca="1" si="60"/>
        <v>1.6473571351262697</v>
      </c>
      <c r="U229" s="47">
        <f t="shared" ca="1" si="61"/>
        <v>6177.5499999952171</v>
      </c>
      <c r="V229" s="47">
        <f t="shared" ca="1" si="62"/>
        <v>6180.5349999954142</v>
      </c>
      <c r="W229" s="39">
        <f t="shared" ca="1" si="63"/>
        <v>2.4249329072476176</v>
      </c>
      <c r="X229" s="7">
        <f t="shared" ca="1" si="64"/>
        <v>114911.89440008503</v>
      </c>
      <c r="Y229" s="39">
        <f t="shared" ca="1" si="65"/>
        <v>3.926156392004311</v>
      </c>
      <c r="Z229" s="39">
        <f t="shared" ca="1" si="66"/>
        <v>15.045298309379849</v>
      </c>
      <c r="AA229" s="39">
        <f t="shared" ca="1" si="67"/>
        <v>38.699890315669052</v>
      </c>
      <c r="AD229" s="44">
        <v>3470.5</v>
      </c>
      <c r="AE229" s="44">
        <v>43465.850000104903</v>
      </c>
    </row>
    <row r="230" spans="8:31" x14ac:dyDescent="0.3">
      <c r="H230" s="45">
        <v>1</v>
      </c>
      <c r="I230" s="44" t="s">
        <v>164</v>
      </c>
      <c r="J230" s="25">
        <v>1989</v>
      </c>
      <c r="K230" s="44">
        <v>3677.84</v>
      </c>
      <c r="L230" s="47">
        <f t="shared" ca="1" si="52"/>
        <v>144054.21600010945</v>
      </c>
      <c r="M230" s="47">
        <f t="shared" ca="1" si="54"/>
        <v>143991.53700010688</v>
      </c>
      <c r="N230" s="39">
        <f t="shared" ca="1" si="53"/>
        <v>63.356276280069629</v>
      </c>
      <c r="O230" s="47">
        <f t="shared" ca="1" si="55"/>
        <v>18800.559999997789</v>
      </c>
      <c r="P230" s="47">
        <f t="shared" ca="1" si="56"/>
        <v>18799.794999997779</v>
      </c>
      <c r="Q230" s="39">
        <f t="shared" ca="1" si="57"/>
        <v>8.2719098000019748</v>
      </c>
      <c r="R230" s="47">
        <f t="shared" ca="1" si="58"/>
        <v>3438.3392000015201</v>
      </c>
      <c r="S230" s="47">
        <f t="shared" ca="1" si="59"/>
        <v>3438.1794000014802</v>
      </c>
      <c r="T230" s="39">
        <f t="shared" ca="1" si="60"/>
        <v>2.1410402668735924</v>
      </c>
      <c r="U230" s="47">
        <f t="shared" ca="1" si="61"/>
        <v>6183.5199999956112</v>
      </c>
      <c r="V230" s="47">
        <f t="shared" ca="1" si="62"/>
        <v>6183.2649999955947</v>
      </c>
      <c r="W230" s="39">
        <f t="shared" ca="1" si="63"/>
        <v>3.1500643542493774</v>
      </c>
      <c r="X230" s="7">
        <f t="shared" ca="1" si="64"/>
        <v>115570.29760011204</v>
      </c>
      <c r="Y230" s="39">
        <f t="shared" ca="1" si="65"/>
        <v>3.5634175093380671</v>
      </c>
      <c r="Z230" s="39">
        <f t="shared" ca="1" si="66"/>
        <v>17.12643193046301</v>
      </c>
      <c r="AA230" s="39">
        <f t="shared" ca="1" si="67"/>
        <v>46.229844349606623</v>
      </c>
      <c r="AD230" s="44">
        <v>3471</v>
      </c>
      <c r="AE230" s="44">
        <v>43613.700000092103</v>
      </c>
    </row>
    <row r="231" spans="8:31" x14ac:dyDescent="0.3">
      <c r="H231" s="45">
        <v>1</v>
      </c>
      <c r="I231" s="44" t="s">
        <v>174</v>
      </c>
      <c r="J231" s="25">
        <v>1989</v>
      </c>
      <c r="K231" s="44">
        <v>3677.67</v>
      </c>
      <c r="L231" s="47">
        <f t="shared" ca="1" si="52"/>
        <v>143928.85800010432</v>
      </c>
      <c r="M231" s="47">
        <f t="shared" ca="1" si="54"/>
        <v>142424.56200004276</v>
      </c>
      <c r="N231" s="39">
        <f t="shared" ca="1" si="53"/>
        <v>89.727474060058981</v>
      </c>
      <c r="O231" s="47">
        <f t="shared" ca="1" si="55"/>
        <v>18799.029999997769</v>
      </c>
      <c r="P231" s="47">
        <f t="shared" ca="1" si="56"/>
        <v>18780.669999997568</v>
      </c>
      <c r="Q231" s="39">
        <f t="shared" ca="1" si="57"/>
        <v>11.831822100002695</v>
      </c>
      <c r="R231" s="47">
        <f t="shared" ca="1" si="58"/>
        <v>3438.0196000014403</v>
      </c>
      <c r="S231" s="47">
        <f t="shared" ca="1" si="59"/>
        <v>3434.1844000004885</v>
      </c>
      <c r="T231" s="39">
        <f t="shared" ca="1" si="60"/>
        <v>2.4909284181230418</v>
      </c>
      <c r="U231" s="47">
        <f t="shared" ca="1" si="61"/>
        <v>6183.0099999955783</v>
      </c>
      <c r="V231" s="47">
        <f t="shared" ca="1" si="62"/>
        <v>6176.8899999951755</v>
      </c>
      <c r="W231" s="39">
        <f t="shared" ca="1" si="63"/>
        <v>3.6649547333302981</v>
      </c>
      <c r="X231" s="7">
        <f t="shared" ca="1" si="64"/>
        <v>114032.81760004952</v>
      </c>
      <c r="Y231" s="39">
        <f t="shared" ca="1" si="65"/>
        <v>1.9955743080015849</v>
      </c>
      <c r="Z231" s="39">
        <f t="shared" ca="1" si="66"/>
        <v>19.983279559457621</v>
      </c>
      <c r="AA231" s="39">
        <f t="shared" ca="1" si="67"/>
        <v>69.744194500601367</v>
      </c>
      <c r="AD231" s="44">
        <v>3471.5</v>
      </c>
      <c r="AE231" s="44">
        <v>43761.550000079304</v>
      </c>
    </row>
    <row r="232" spans="8:31" x14ac:dyDescent="0.3">
      <c r="H232" s="45">
        <v>1</v>
      </c>
      <c r="I232" s="44" t="s">
        <v>175</v>
      </c>
      <c r="J232" s="25">
        <v>1989</v>
      </c>
      <c r="K232" s="44">
        <v>3673.59</v>
      </c>
      <c r="L232" s="47">
        <f t="shared" ca="1" si="52"/>
        <v>140920.2659999812</v>
      </c>
      <c r="M232" s="47">
        <f t="shared" ca="1" si="54"/>
        <v>139508.14500004705</v>
      </c>
      <c r="N232" s="39">
        <f t="shared" ca="1" si="53"/>
        <v>107.18875807507446</v>
      </c>
      <c r="O232" s="47">
        <f t="shared" ca="1" si="55"/>
        <v>18762.309999997367</v>
      </c>
      <c r="P232" s="47">
        <f t="shared" ca="1" si="56"/>
        <v>18745.074999997174</v>
      </c>
      <c r="Q232" s="39">
        <f t="shared" ca="1" si="57"/>
        <v>14.402465958336309</v>
      </c>
      <c r="R232" s="47">
        <f t="shared" ca="1" si="58"/>
        <v>3430.3491999995367</v>
      </c>
      <c r="S232" s="47">
        <f t="shared" ca="1" si="59"/>
        <v>3426.7489999986433</v>
      </c>
      <c r="T232" s="39">
        <f t="shared" ca="1" si="60"/>
        <v>2.7136996455876621</v>
      </c>
      <c r="U232" s="47">
        <f t="shared" ca="1" si="61"/>
        <v>6170.7699999947727</v>
      </c>
      <c r="V232" s="47">
        <f t="shared" ca="1" si="62"/>
        <v>6165.0249999943944</v>
      </c>
      <c r="W232" s="39">
        <f t="shared" ca="1" si="63"/>
        <v>3.9941141966644715</v>
      </c>
      <c r="X232" s="7">
        <f t="shared" ca="1" si="64"/>
        <v>111171.29600005684</v>
      </c>
      <c r="Y232" s="39">
        <f t="shared" ca="1" si="65"/>
        <v>4.9100655733376044</v>
      </c>
      <c r="Z232" s="39">
        <f t="shared" ca="1" si="66"/>
        <v>26.020345373926048</v>
      </c>
      <c r="AA232" s="39">
        <f t="shared" ca="1" si="67"/>
        <v>81.168412701148412</v>
      </c>
      <c r="AD232" s="44">
        <v>3472</v>
      </c>
      <c r="AE232" s="44">
        <v>43909.400000066496</v>
      </c>
    </row>
    <row r="233" spans="8:31" x14ac:dyDescent="0.3">
      <c r="H233" s="45">
        <v>1</v>
      </c>
      <c r="I233" s="44" t="s">
        <v>176</v>
      </c>
      <c r="J233" s="25">
        <v>1989</v>
      </c>
      <c r="K233" s="44">
        <v>3669.76</v>
      </c>
      <c r="L233" s="47">
        <f t="shared" ca="1" si="52"/>
        <v>138096.0240001129</v>
      </c>
      <c r="M233" s="47">
        <f t="shared" ca="1" si="54"/>
        <v>136414.75200004363</v>
      </c>
      <c r="N233" s="39">
        <f t="shared" ca="1" si="53"/>
        <v>104.35728528007077</v>
      </c>
      <c r="O233" s="47">
        <f t="shared" ca="1" si="55"/>
        <v>18727.839999996981</v>
      </c>
      <c r="P233" s="47">
        <f t="shared" ca="1" si="56"/>
        <v>18707.319999996751</v>
      </c>
      <c r="Q233" s="39">
        <f t="shared" ca="1" si="57"/>
        <v>14.311099800002641</v>
      </c>
      <c r="R233" s="47">
        <f t="shared" ca="1" si="58"/>
        <v>3423.1487999977498</v>
      </c>
      <c r="S233" s="47">
        <f t="shared" ca="1" si="59"/>
        <v>3418.8623999966858</v>
      </c>
      <c r="T233" s="39">
        <f t="shared" ca="1" si="60"/>
        <v>2.4451134074375349</v>
      </c>
      <c r="U233" s="47">
        <f t="shared" ca="1" si="61"/>
        <v>6159.2799999940162</v>
      </c>
      <c r="V233" s="47">
        <f t="shared" ca="1" si="62"/>
        <v>6152.4399999935649</v>
      </c>
      <c r="W233" s="39">
        <f t="shared" ca="1" si="63"/>
        <v>3.6171220166614533</v>
      </c>
      <c r="X233" s="7">
        <f t="shared" ca="1" si="64"/>
        <v>108136.12960005664</v>
      </c>
      <c r="Y233" s="39">
        <f t="shared" ca="1" si="65"/>
        <v>5.3166930386713478</v>
      </c>
      <c r="Z233" s="39">
        <f t="shared" ca="1" si="66"/>
        <v>25.690028262772977</v>
      </c>
      <c r="AA233" s="39">
        <f t="shared" ca="1" si="67"/>
        <v>78.6672570172978</v>
      </c>
      <c r="AD233" s="44">
        <v>3472.5</v>
      </c>
      <c r="AE233" s="44">
        <v>44057.250000053697</v>
      </c>
    </row>
    <row r="234" spans="8:31" x14ac:dyDescent="0.3">
      <c r="H234" s="45">
        <v>1</v>
      </c>
      <c r="I234" s="44" t="s">
        <v>177</v>
      </c>
      <c r="J234" s="25">
        <v>1989</v>
      </c>
      <c r="K234" s="44">
        <v>3665.2</v>
      </c>
      <c r="L234" s="47">
        <f t="shared" ca="1" si="52"/>
        <v>134733.47999997437</v>
      </c>
      <c r="M234" s="47">
        <f t="shared" ca="1" si="54"/>
        <v>134084.56799994782</v>
      </c>
      <c r="N234" s="39">
        <f t="shared" ca="1" si="53"/>
        <v>95.870466119997019</v>
      </c>
      <c r="O234" s="47">
        <f t="shared" ca="1" si="55"/>
        <v>18686.799999996521</v>
      </c>
      <c r="P234" s="47">
        <f t="shared" ca="1" si="56"/>
        <v>18678.879999996436</v>
      </c>
      <c r="Q234" s="39">
        <f t="shared" ca="1" si="57"/>
        <v>13.355399200002234</v>
      </c>
      <c r="R234" s="47">
        <f t="shared" ca="1" si="58"/>
        <v>3414.5759999956217</v>
      </c>
      <c r="S234" s="47">
        <f t="shared" ca="1" si="59"/>
        <v>3412.9215999952112</v>
      </c>
      <c r="T234" s="39">
        <f t="shared" ca="1" si="60"/>
        <v>1.9383688227168405</v>
      </c>
      <c r="U234" s="47">
        <f t="shared" ca="1" si="61"/>
        <v>6145.5999999931137</v>
      </c>
      <c r="V234" s="47">
        <f t="shared" ca="1" si="62"/>
        <v>6142.9599999929396</v>
      </c>
      <c r="W234" s="39">
        <f t="shared" ca="1" si="63"/>
        <v>3.1403835346616975</v>
      </c>
      <c r="X234" s="7">
        <f t="shared" ca="1" si="64"/>
        <v>105849.80639996323</v>
      </c>
      <c r="Y234" s="39">
        <f t="shared" ca="1" si="65"/>
        <v>6.4391965560000672</v>
      </c>
      <c r="Z234" s="39">
        <f t="shared" ca="1" si="66"/>
        <v>24.873348113380839</v>
      </c>
      <c r="AA234" s="39">
        <f t="shared" ca="1" si="67"/>
        <v>70.997118006616176</v>
      </c>
      <c r="AD234" s="44">
        <v>3473</v>
      </c>
      <c r="AE234" s="44">
        <v>44205.100000040897</v>
      </c>
    </row>
    <row r="235" spans="8:31" x14ac:dyDescent="0.3">
      <c r="H235" s="45">
        <v>1</v>
      </c>
      <c r="I235" s="44" t="s">
        <v>178</v>
      </c>
      <c r="J235" s="25">
        <v>1989</v>
      </c>
      <c r="K235" s="44">
        <v>3663.44</v>
      </c>
      <c r="L235" s="47">
        <f t="shared" ca="1" si="52"/>
        <v>133435.65599992126</v>
      </c>
      <c r="M235" s="47">
        <f t="shared" ca="1" si="54"/>
        <v>132661.38600001321</v>
      </c>
      <c r="N235" s="39">
        <f t="shared" ca="1" si="53"/>
        <v>70.531636890032274</v>
      </c>
      <c r="O235" s="47">
        <f t="shared" ca="1" si="55"/>
        <v>18670.95999999635</v>
      </c>
      <c r="P235" s="47">
        <f t="shared" ca="1" si="56"/>
        <v>18661.509999996244</v>
      </c>
      <c r="Q235" s="39">
        <f t="shared" ca="1" si="57"/>
        <v>9.9217028166682208</v>
      </c>
      <c r="R235" s="47">
        <f t="shared" ca="1" si="58"/>
        <v>3411.2671999948006</v>
      </c>
      <c r="S235" s="47">
        <f t="shared" ca="1" si="59"/>
        <v>3409.2931999943107</v>
      </c>
      <c r="T235" s="39">
        <f t="shared" ca="1" si="60"/>
        <v>1.4921624013072967</v>
      </c>
      <c r="U235" s="47">
        <f t="shared" ca="1" si="61"/>
        <v>6140.3199999927656</v>
      </c>
      <c r="V235" s="47">
        <f t="shared" ca="1" si="62"/>
        <v>6137.1699999925586</v>
      </c>
      <c r="W235" s="39">
        <f t="shared" ca="1" si="63"/>
        <v>2.4177892645805108</v>
      </c>
      <c r="X235" s="7">
        <f t="shared" ca="1" si="64"/>
        <v>104453.4128000301</v>
      </c>
      <c r="Y235" s="39">
        <f t="shared" ca="1" si="65"/>
        <v>8.0080949813385054</v>
      </c>
      <c r="Z235" s="39">
        <f t="shared" ca="1" si="66"/>
        <v>21.839749463894535</v>
      </c>
      <c r="AA235" s="39">
        <f t="shared" ca="1" si="67"/>
        <v>48.69188742613774</v>
      </c>
      <c r="AD235" s="44">
        <v>3473.5</v>
      </c>
      <c r="AE235" s="44">
        <v>44352.950000028097</v>
      </c>
    </row>
    <row r="236" spans="8:31" x14ac:dyDescent="0.3">
      <c r="H236" s="45">
        <v>1</v>
      </c>
      <c r="I236" s="44" t="s">
        <v>179</v>
      </c>
      <c r="J236" s="25">
        <v>1989</v>
      </c>
      <c r="K236" s="44">
        <v>3661.34</v>
      </c>
      <c r="L236" s="47">
        <f t="shared" ca="1" si="52"/>
        <v>131887.11600010516</v>
      </c>
      <c r="M236" s="47">
        <f t="shared" ca="1" si="54"/>
        <v>130898.52320010494</v>
      </c>
      <c r="N236" s="39">
        <f t="shared" ca="1" si="53"/>
        <v>64.358440573408018</v>
      </c>
      <c r="O236" s="47">
        <f t="shared" ca="1" si="55"/>
        <v>18652.059999996138</v>
      </c>
      <c r="P236" s="47">
        <f t="shared" ca="1" si="56"/>
        <v>18639.099999995993</v>
      </c>
      <c r="Q236" s="39">
        <f t="shared" ca="1" si="57"/>
        <v>9.1642241666679833</v>
      </c>
      <c r="R236" s="47">
        <f t="shared" ca="1" si="58"/>
        <v>3407.3191999938208</v>
      </c>
      <c r="S236" s="47">
        <f t="shared" ca="1" si="59"/>
        <v>3404.6119999931489</v>
      </c>
      <c r="T236" s="39">
        <f t="shared" ca="1" si="60"/>
        <v>1.0094390862315235</v>
      </c>
      <c r="U236" s="47">
        <f t="shared" ca="1" si="61"/>
        <v>6134.0199999923516</v>
      </c>
      <c r="V236" s="47">
        <f t="shared" ca="1" si="62"/>
        <v>6129.6999999920672</v>
      </c>
      <c r="W236" s="39">
        <f t="shared" ca="1" si="63"/>
        <v>1.634944232498206</v>
      </c>
      <c r="X236" s="7">
        <f t="shared" ca="1" si="64"/>
        <v>102725.11120012373</v>
      </c>
      <c r="Y236" s="39">
        <f t="shared" ca="1" si="65"/>
        <v>6.5915279686769628</v>
      </c>
      <c r="Z236" s="39">
        <f t="shared" ca="1" si="66"/>
        <v>18.400135454074675</v>
      </c>
      <c r="AA236" s="39">
        <f t="shared" ca="1" si="67"/>
        <v>45.958305119333346</v>
      </c>
      <c r="AD236" s="44">
        <v>3474</v>
      </c>
      <c r="AE236" s="44">
        <v>44500.800000015297</v>
      </c>
    </row>
    <row r="237" spans="8:31" x14ac:dyDescent="0.3">
      <c r="H237" s="45">
        <v>1</v>
      </c>
      <c r="I237" s="44" t="s">
        <v>180</v>
      </c>
      <c r="J237" s="25">
        <v>1989</v>
      </c>
      <c r="K237" s="44">
        <v>3658.46</v>
      </c>
      <c r="L237" s="47">
        <f t="shared" ca="1" si="52"/>
        <v>129909.93040010473</v>
      </c>
      <c r="M237" s="47">
        <f t="shared" ca="1" si="54"/>
        <v>128991.51320009516</v>
      </c>
      <c r="N237" s="39">
        <f t="shared" ca="1" si="53"/>
        <v>49.33925379905407</v>
      </c>
      <c r="O237" s="47">
        <f t="shared" ca="1" si="55"/>
        <v>18626.139999995848</v>
      </c>
      <c r="P237" s="47">
        <f t="shared" ca="1" si="56"/>
        <v>18613.269999995708</v>
      </c>
      <c r="Q237" s="39">
        <f t="shared" ca="1" si="57"/>
        <v>7.1195757750009081</v>
      </c>
      <c r="R237" s="47">
        <f t="shared" ca="1" si="58"/>
        <v>3401.9047999924769</v>
      </c>
      <c r="S237" s="47">
        <f t="shared" ca="1" si="59"/>
        <v>3399.2163999918098</v>
      </c>
      <c r="T237" s="39">
        <f t="shared" ca="1" si="60"/>
        <v>0.77139550837162463</v>
      </c>
      <c r="U237" s="47">
        <f t="shared" ca="1" si="61"/>
        <v>6125.3799999917828</v>
      </c>
      <c r="V237" s="47">
        <f t="shared" ca="1" si="62"/>
        <v>6121.0899999915</v>
      </c>
      <c r="W237" s="39">
        <f t="shared" ca="1" si="63"/>
        <v>1.1720357077487877</v>
      </c>
      <c r="X237" s="7">
        <f t="shared" ca="1" si="64"/>
        <v>100857.93680011613</v>
      </c>
      <c r="Y237" s="39">
        <f t="shared" ca="1" si="65"/>
        <v>4.1183657526728776</v>
      </c>
      <c r="Z237" s="39">
        <f t="shared" ca="1" si="66"/>
        <v>13.181372743794197</v>
      </c>
      <c r="AA237" s="39">
        <f t="shared" ca="1" si="67"/>
        <v>36.157881055259871</v>
      </c>
      <c r="AD237" s="44">
        <v>3474.5</v>
      </c>
      <c r="AE237" s="44">
        <v>44648.650000002497</v>
      </c>
    </row>
    <row r="238" spans="8:31" x14ac:dyDescent="0.3">
      <c r="H238" s="45">
        <v>1</v>
      </c>
      <c r="I238" s="44" t="s">
        <v>170</v>
      </c>
      <c r="J238" s="25">
        <v>1990</v>
      </c>
      <c r="K238" s="44">
        <v>3655.6</v>
      </c>
      <c r="L238" s="47">
        <f t="shared" ca="1" si="52"/>
        <v>128073.09600008558</v>
      </c>
      <c r="M238" s="47">
        <f t="shared" ca="1" si="54"/>
        <v>127292.76340006059</v>
      </c>
      <c r="N238" s="39">
        <f t="shared" ca="1" si="53"/>
        <v>22.064078989351689</v>
      </c>
      <c r="O238" s="47">
        <f t="shared" ca="1" si="55"/>
        <v>18600.399999995567</v>
      </c>
      <c r="P238" s="47">
        <f t="shared" ca="1" si="56"/>
        <v>18589.464999995445</v>
      </c>
      <c r="Q238" s="39">
        <f t="shared" ca="1" si="57"/>
        <v>3.2221739333336905</v>
      </c>
      <c r="R238" s="47">
        <f t="shared" ca="1" si="58"/>
        <v>3396.5279999911427</v>
      </c>
      <c r="S238" s="47">
        <f t="shared" ca="1" si="59"/>
        <v>3394.2437999905756</v>
      </c>
      <c r="T238" s="39">
        <f t="shared" ca="1" si="60"/>
        <v>0.79643102230244134</v>
      </c>
      <c r="U238" s="47">
        <f t="shared" ca="1" si="61"/>
        <v>6116.7999999912172</v>
      </c>
      <c r="V238" s="47">
        <f t="shared" ca="1" si="62"/>
        <v>6113.1549999909766</v>
      </c>
      <c r="W238" s="39">
        <f t="shared" ca="1" si="63"/>
        <v>1.174286132539879</v>
      </c>
      <c r="X238" s="7">
        <f t="shared" ca="1" si="64"/>
        <v>99195.89960008359</v>
      </c>
      <c r="Y238" s="39">
        <f t="shared" ca="1" si="65"/>
        <v>5.4557744780065516</v>
      </c>
      <c r="Z238" s="39">
        <f t="shared" ca="1" si="66"/>
        <v>10.648665566182562</v>
      </c>
      <c r="AA238" s="39">
        <f t="shared" ca="1" si="67"/>
        <v>11.415413423169127</v>
      </c>
      <c r="AD238" s="44">
        <v>3475</v>
      </c>
      <c r="AE238" s="44">
        <v>44796.499999989697</v>
      </c>
    </row>
    <row r="239" spans="8:31" x14ac:dyDescent="0.3">
      <c r="H239" s="45">
        <v>1</v>
      </c>
      <c r="I239" s="44" t="s">
        <v>171</v>
      </c>
      <c r="J239" s="25">
        <v>1990</v>
      </c>
      <c r="K239" s="44">
        <v>3653.17</v>
      </c>
      <c r="L239" s="47">
        <f t="shared" ca="1" si="52"/>
        <v>126512.4308000356</v>
      </c>
      <c r="M239" s="47">
        <f t="shared" ca="1" si="54"/>
        <v>125825.22400000272</v>
      </c>
      <c r="N239" s="39">
        <f t="shared" ca="1" si="53"/>
        <v>22.229122906675119</v>
      </c>
      <c r="O239" s="47">
        <f t="shared" ca="1" si="55"/>
        <v>18578.529999995324</v>
      </c>
      <c r="P239" s="47">
        <f t="shared" ca="1" si="56"/>
        <v>18568.899999995218</v>
      </c>
      <c r="Q239" s="39">
        <f t="shared" ca="1" si="57"/>
        <v>3.2805056666669978</v>
      </c>
      <c r="R239" s="47">
        <f t="shared" ca="1" si="58"/>
        <v>3391.9595999900084</v>
      </c>
      <c r="S239" s="47">
        <f t="shared" ca="1" si="59"/>
        <v>3389.9479999895093</v>
      </c>
      <c r="T239" s="39">
        <f t="shared" ca="1" si="60"/>
        <v>0.89698024079694305</v>
      </c>
      <c r="U239" s="47">
        <f t="shared" ca="1" si="61"/>
        <v>6109.5099999907361</v>
      </c>
      <c r="V239" s="47">
        <f t="shared" ca="1" si="62"/>
        <v>6106.2999999905251</v>
      </c>
      <c r="W239" s="39">
        <f t="shared" ca="1" si="63"/>
        <v>1.3207926899980917</v>
      </c>
      <c r="X239" s="7">
        <f t="shared" ca="1" si="64"/>
        <v>97760.07600002746</v>
      </c>
      <c r="Y239" s="39">
        <f t="shared" ca="1" si="65"/>
        <v>4.4806701500028581</v>
      </c>
      <c r="Z239" s="39">
        <f t="shared" ca="1" si="66"/>
        <v>9.9789487474648908</v>
      </c>
      <c r="AA239" s="39">
        <f t="shared" ca="1" si="67"/>
        <v>12.250174159210228</v>
      </c>
      <c r="AD239" s="44">
        <v>3475.5</v>
      </c>
      <c r="AE239" s="44">
        <v>44944.349999976897</v>
      </c>
    </row>
    <row r="240" spans="8:31" x14ac:dyDescent="0.3">
      <c r="H240" s="45">
        <v>1</v>
      </c>
      <c r="I240" s="44" t="s">
        <v>172</v>
      </c>
      <c r="J240" s="25">
        <v>1990</v>
      </c>
      <c r="K240" s="44">
        <v>3651.03</v>
      </c>
      <c r="L240" s="47">
        <f t="shared" ca="1" si="52"/>
        <v>125138.01719996985</v>
      </c>
      <c r="M240" s="47">
        <f t="shared" ca="1" si="54"/>
        <v>124649.90489999158</v>
      </c>
      <c r="N240" s="39">
        <f t="shared" ca="1" si="53"/>
        <v>33.863224164509838</v>
      </c>
      <c r="O240" s="47">
        <f t="shared" ca="1" si="55"/>
        <v>18559.269999995111</v>
      </c>
      <c r="P240" s="47">
        <f t="shared" ca="1" si="56"/>
        <v>18550.959999995059</v>
      </c>
      <c r="Q240" s="39">
        <f t="shared" ca="1" si="57"/>
        <v>5.03967746666713</v>
      </c>
      <c r="R240" s="47">
        <f t="shared" ca="1" si="58"/>
        <v>3387.9363999890102</v>
      </c>
      <c r="S240" s="47">
        <f t="shared" ca="1" si="59"/>
        <v>3386.5124999888712</v>
      </c>
      <c r="T240" s="39">
        <f t="shared" ca="1" si="60"/>
        <v>1.2939299843711556</v>
      </c>
      <c r="U240" s="47">
        <f t="shared" ca="1" si="61"/>
        <v>6103.089999990314</v>
      </c>
      <c r="V240" s="47">
        <f t="shared" ca="1" si="62"/>
        <v>6101.2999999902368</v>
      </c>
      <c r="W240" s="39">
        <f t="shared" ca="1" si="63"/>
        <v>1.9066562499982456</v>
      </c>
      <c r="X240" s="7">
        <f t="shared" ca="1" si="64"/>
        <v>96611.132400017421</v>
      </c>
      <c r="Y240" s="39">
        <f t="shared" ca="1" si="65"/>
        <v>5.0720844510027305</v>
      </c>
      <c r="Z240" s="39">
        <f t="shared" ca="1" si="66"/>
        <v>13.312348152039261</v>
      </c>
      <c r="AA240" s="39">
        <f t="shared" ca="1" si="67"/>
        <v>20.550876012470574</v>
      </c>
      <c r="AD240" s="44">
        <v>3476</v>
      </c>
      <c r="AE240" s="44">
        <v>45092.199999964003</v>
      </c>
    </row>
    <row r="241" spans="8:31" x14ac:dyDescent="0.3">
      <c r="H241" s="45">
        <v>1</v>
      </c>
      <c r="I241" s="44" t="s">
        <v>173</v>
      </c>
      <c r="J241" s="25">
        <v>1990</v>
      </c>
      <c r="K241" s="44">
        <v>3649.51</v>
      </c>
      <c r="L241" s="47">
        <f t="shared" ca="1" si="52"/>
        <v>124161.79260001332</v>
      </c>
      <c r="M241" s="47">
        <f t="shared" ca="1" si="54"/>
        <v>123930.58400005335</v>
      </c>
      <c r="N241" s="39">
        <f t="shared" ca="1" si="53"/>
        <v>46.473969000036611</v>
      </c>
      <c r="O241" s="47">
        <f t="shared" ca="1" si="55"/>
        <v>18542.649999995003</v>
      </c>
      <c r="P241" s="47">
        <f t="shared" ca="1" si="56"/>
        <v>18537.249999995001</v>
      </c>
      <c r="Q241" s="39">
        <f t="shared" ca="1" si="57"/>
        <v>6.9514687500006094</v>
      </c>
      <c r="R241" s="47">
        <f t="shared" ca="1" si="58"/>
        <v>3385.0885999887319</v>
      </c>
      <c r="S241" s="47">
        <f t="shared" ca="1" si="59"/>
        <v>3384.4189999888795</v>
      </c>
      <c r="T241" s="39">
        <f t="shared" ca="1" si="60"/>
        <v>1.622405858120421</v>
      </c>
      <c r="U241" s="47">
        <f t="shared" ca="1" si="61"/>
        <v>6099.5099999901595</v>
      </c>
      <c r="V241" s="47">
        <f t="shared" ca="1" si="62"/>
        <v>6099.1499999901953</v>
      </c>
      <c r="W241" s="39">
        <f t="shared" ca="1" si="63"/>
        <v>2.3930015024955775</v>
      </c>
      <c r="X241" s="7">
        <f t="shared" ca="1" si="64"/>
        <v>95909.765000079278</v>
      </c>
      <c r="Y241" s="39">
        <f t="shared" ca="1" si="65"/>
        <v>3.276916970837215</v>
      </c>
      <c r="Z241" s="39">
        <f t="shared" ca="1" si="66"/>
        <v>14.243793081453823</v>
      </c>
      <c r="AA241" s="39">
        <f t="shared" ca="1" si="67"/>
        <v>32.230175918582788</v>
      </c>
      <c r="AD241" s="44">
        <v>3476.5</v>
      </c>
      <c r="AE241" s="44">
        <v>45240.049999951203</v>
      </c>
    </row>
    <row r="242" spans="8:31" x14ac:dyDescent="0.3">
      <c r="H242" s="45">
        <v>1</v>
      </c>
      <c r="I242" s="44" t="s">
        <v>164</v>
      </c>
      <c r="J242" s="25">
        <v>1990</v>
      </c>
      <c r="K242" s="44">
        <v>3648.79</v>
      </c>
      <c r="L242" s="47">
        <f t="shared" ca="1" si="52"/>
        <v>123699.37540009338</v>
      </c>
      <c r="M242" s="47">
        <f t="shared" ca="1" si="54"/>
        <v>124251.70900001796</v>
      </c>
      <c r="N242" s="39">
        <f t="shared" ca="1" si="53"/>
        <v>54.67075196002741</v>
      </c>
      <c r="O242" s="47">
        <f t="shared" ca="1" si="55"/>
        <v>18531.849999995</v>
      </c>
      <c r="P242" s="47">
        <f t="shared" ca="1" si="56"/>
        <v>18543.219999995032</v>
      </c>
      <c r="Q242" s="39">
        <f t="shared" ca="1" si="57"/>
        <v>8.1590168000007246</v>
      </c>
      <c r="R242" s="47">
        <f t="shared" ca="1" si="58"/>
        <v>3383.7493999890271</v>
      </c>
      <c r="S242" s="47">
        <f t="shared" ca="1" si="59"/>
        <v>3385.3540999888974</v>
      </c>
      <c r="T242" s="39">
        <f t="shared" ca="1" si="60"/>
        <v>2.1081446319231385</v>
      </c>
      <c r="U242" s="47">
        <f t="shared" ca="1" si="61"/>
        <v>6098.7899999902302</v>
      </c>
      <c r="V242" s="47">
        <f t="shared" ca="1" si="62"/>
        <v>6100.159999990221</v>
      </c>
      <c r="W242" s="39">
        <f t="shared" ca="1" si="63"/>
        <v>3.1077265119966175</v>
      </c>
      <c r="X242" s="7">
        <f t="shared" ca="1" si="64"/>
        <v>96222.974900043817</v>
      </c>
      <c r="Y242" s="39">
        <f t="shared" ca="1" si="65"/>
        <v>2.9668750594190829</v>
      </c>
      <c r="Z242" s="39">
        <f t="shared" ca="1" si="66"/>
        <v>16.341763003339565</v>
      </c>
      <c r="AA242" s="39">
        <f t="shared" ca="1" si="67"/>
        <v>38.328988956687844</v>
      </c>
      <c r="AD242" s="44">
        <v>3477</v>
      </c>
      <c r="AE242" s="44">
        <v>45387.899999938403</v>
      </c>
    </row>
    <row r="243" spans="8:31" x14ac:dyDescent="0.3">
      <c r="H243" s="45">
        <v>1</v>
      </c>
      <c r="I243" s="44" t="s">
        <v>174</v>
      </c>
      <c r="J243" s="25">
        <v>1990</v>
      </c>
      <c r="K243" s="44">
        <v>3650.51</v>
      </c>
      <c r="L243" s="47">
        <f t="shared" ca="1" si="52"/>
        <v>124804.04259994254</v>
      </c>
      <c r="M243" s="47">
        <f t="shared" ca="1" si="54"/>
        <v>123776.44349994184</v>
      </c>
      <c r="N243" s="39">
        <f t="shared" ca="1" si="53"/>
        <v>77.979159404991222</v>
      </c>
      <c r="O243" s="47">
        <f t="shared" ca="1" si="55"/>
        <v>18554.58999999506</v>
      </c>
      <c r="P243" s="47">
        <f t="shared" ca="1" si="56"/>
        <v>18532.119999995033</v>
      </c>
      <c r="Q243" s="39">
        <f t="shared" ca="1" si="57"/>
        <v>11.675235600001042</v>
      </c>
      <c r="R243" s="47">
        <f t="shared" ca="1" si="58"/>
        <v>3386.9587999887681</v>
      </c>
      <c r="S243" s="47">
        <f t="shared" ca="1" si="59"/>
        <v>3383.9776999892019</v>
      </c>
      <c r="T243" s="39">
        <f t="shared" ca="1" si="60"/>
        <v>2.4545118250483444</v>
      </c>
      <c r="U243" s="47">
        <f t="shared" ca="1" si="61"/>
        <v>6101.5299999902109</v>
      </c>
      <c r="V243" s="47">
        <f t="shared" ca="1" si="62"/>
        <v>6099.4199999902939</v>
      </c>
      <c r="W243" s="39">
        <f t="shared" ca="1" si="63"/>
        <v>3.6189891999940706</v>
      </c>
      <c r="X243" s="7">
        <f t="shared" ca="1" si="64"/>
        <v>95760.925799967314</v>
      </c>
      <c r="Y243" s="39">
        <f t="shared" ca="1" si="65"/>
        <v>1.6758162015000311</v>
      </c>
      <c r="Z243" s="39">
        <f t="shared" ca="1" si="66"/>
        <v>19.424552826543486</v>
      </c>
      <c r="AA243" s="39">
        <f t="shared" ca="1" si="67"/>
        <v>58.554606578447732</v>
      </c>
      <c r="AD243" s="44">
        <v>3477.5</v>
      </c>
      <c r="AE243" s="44">
        <v>45535.749999925603</v>
      </c>
    </row>
    <row r="244" spans="8:31" x14ac:dyDescent="0.3">
      <c r="H244" s="45">
        <v>1</v>
      </c>
      <c r="I244" s="44" t="s">
        <v>175</v>
      </c>
      <c r="J244" s="25">
        <v>1990</v>
      </c>
      <c r="K244" s="44">
        <v>3647.31</v>
      </c>
      <c r="L244" s="47">
        <f t="shared" ca="1" si="52"/>
        <v>122748.84439994115</v>
      </c>
      <c r="M244" s="47">
        <f t="shared" ca="1" si="54"/>
        <v>120741.81439994345</v>
      </c>
      <c r="N244" s="39">
        <f t="shared" ca="1" si="53"/>
        <v>92.769960730656379</v>
      </c>
      <c r="O244" s="47">
        <f t="shared" ca="1" si="55"/>
        <v>18509.649999995003</v>
      </c>
      <c r="P244" s="47">
        <f t="shared" ca="1" si="56"/>
        <v>18462.774999995003</v>
      </c>
      <c r="Q244" s="39">
        <f t="shared" ca="1" si="57"/>
        <v>14.185565458334564</v>
      </c>
      <c r="R244" s="47">
        <f t="shared" ca="1" si="58"/>
        <v>3380.9965999896363</v>
      </c>
      <c r="S244" s="47">
        <f t="shared" ca="1" si="59"/>
        <v>3375.1840999909209</v>
      </c>
      <c r="T244" s="39">
        <f t="shared" ca="1" si="60"/>
        <v>2.6728645418564652</v>
      </c>
      <c r="U244" s="47">
        <f t="shared" ca="1" si="61"/>
        <v>6097.3099999903761</v>
      </c>
      <c r="V244" s="47">
        <f t="shared" ca="1" si="62"/>
        <v>6094.1849999906844</v>
      </c>
      <c r="W244" s="39">
        <f t="shared" ca="1" si="63"/>
        <v>3.9482193219953845</v>
      </c>
      <c r="X244" s="7">
        <f t="shared" ca="1" si="64"/>
        <v>92809.670299966849</v>
      </c>
      <c r="Y244" s="39">
        <f t="shared" ca="1" si="65"/>
        <v>4.0990937715833384</v>
      </c>
      <c r="Z244" s="39">
        <f t="shared" ca="1" si="66"/>
        <v>24.90574309376975</v>
      </c>
      <c r="AA244" s="39">
        <f t="shared" ca="1" si="67"/>
        <v>67.864217636886622</v>
      </c>
      <c r="AD244" s="44">
        <v>3478</v>
      </c>
      <c r="AE244" s="44">
        <v>45683.599999912803</v>
      </c>
    </row>
    <row r="245" spans="8:31" x14ac:dyDescent="0.3">
      <c r="H245" s="45">
        <v>1</v>
      </c>
      <c r="I245" s="44" t="s">
        <v>176</v>
      </c>
      <c r="J245" s="25">
        <v>1990</v>
      </c>
      <c r="K245" s="44">
        <v>3641.06</v>
      </c>
      <c r="L245" s="47">
        <f t="shared" ca="1" si="52"/>
        <v>118734.78439994575</v>
      </c>
      <c r="M245" s="47">
        <f t="shared" ca="1" si="54"/>
        <v>117669.92150002276</v>
      </c>
      <c r="N245" s="39">
        <f t="shared" ca="1" si="53"/>
        <v>90.017489947549649</v>
      </c>
      <c r="O245" s="47">
        <f t="shared" ca="1" si="55"/>
        <v>18415.899999995003</v>
      </c>
      <c r="P245" s="47">
        <f t="shared" ca="1" si="56"/>
        <v>18390.024999995003</v>
      </c>
      <c r="Q245" s="39">
        <f t="shared" ca="1" si="57"/>
        <v>14.068369125001215</v>
      </c>
      <c r="R245" s="47">
        <f t="shared" ca="1" si="58"/>
        <v>3369.3715999922056</v>
      </c>
      <c r="S245" s="47">
        <f t="shared" ca="1" si="59"/>
        <v>3366.1630999929152</v>
      </c>
      <c r="T245" s="39">
        <f t="shared" ca="1" si="60"/>
        <v>2.4074237463965065</v>
      </c>
      <c r="U245" s="47">
        <f t="shared" ca="1" si="61"/>
        <v>6091.0599999909937</v>
      </c>
      <c r="V245" s="47">
        <f t="shared" ca="1" si="62"/>
        <v>6089.3349999911643</v>
      </c>
      <c r="W245" s="39">
        <f t="shared" ca="1" si="63"/>
        <v>3.5800215354100571</v>
      </c>
      <c r="X245" s="7">
        <f t="shared" ca="1" si="64"/>
        <v>89824.398400043676</v>
      </c>
      <c r="Y245" s="39">
        <f t="shared" ca="1" si="65"/>
        <v>4.4163662546703888</v>
      </c>
      <c r="Z245" s="39">
        <f t="shared" ca="1" si="66"/>
        <v>24.47218066147817</v>
      </c>
      <c r="AA245" s="39">
        <f t="shared" ca="1" si="67"/>
        <v>65.545309286071472</v>
      </c>
      <c r="AD245" s="44">
        <v>3478.5</v>
      </c>
      <c r="AE245" s="44">
        <v>45831.449999900004</v>
      </c>
    </row>
    <row r="246" spans="8:31" x14ac:dyDescent="0.3">
      <c r="H246" s="45">
        <v>1</v>
      </c>
      <c r="I246" s="44" t="s">
        <v>177</v>
      </c>
      <c r="J246" s="25">
        <v>1990</v>
      </c>
      <c r="K246" s="44">
        <v>3637.61</v>
      </c>
      <c r="L246" s="47">
        <f t="shared" ca="1" si="52"/>
        <v>116605.05860009976</v>
      </c>
      <c r="M246" s="47">
        <f t="shared" ca="1" si="54"/>
        <v>116538.37110010174</v>
      </c>
      <c r="N246" s="39">
        <f t="shared" ca="1" si="53"/>
        <v>83.324935336602579</v>
      </c>
      <c r="O246" s="47">
        <f t="shared" ca="1" si="55"/>
        <v>18364.149999995003</v>
      </c>
      <c r="P246" s="47">
        <f t="shared" ca="1" si="56"/>
        <v>18362.499999995001</v>
      </c>
      <c r="Q246" s="39">
        <f t="shared" ca="1" si="57"/>
        <v>13.129187500001127</v>
      </c>
      <c r="R246" s="47">
        <f t="shared" ca="1" si="58"/>
        <v>3362.9545999936249</v>
      </c>
      <c r="S246" s="47">
        <f t="shared" ca="1" si="59"/>
        <v>3362.7499999936699</v>
      </c>
      <c r="T246" s="39">
        <f t="shared" ca="1" si="60"/>
        <v>1.9098738624959717</v>
      </c>
      <c r="U246" s="47">
        <f t="shared" ca="1" si="61"/>
        <v>6087.6099999913349</v>
      </c>
      <c r="V246" s="47">
        <f t="shared" ca="1" si="62"/>
        <v>6087.4999999913452</v>
      </c>
      <c r="W246" s="39">
        <f t="shared" ca="1" si="63"/>
        <v>3.1120314583275612</v>
      </c>
      <c r="X246" s="7">
        <f t="shared" ca="1" si="64"/>
        <v>88725.621100121731</v>
      </c>
      <c r="Y246" s="39">
        <f t="shared" ca="1" si="65"/>
        <v>5.3974752835926694</v>
      </c>
      <c r="Z246" s="39">
        <f t="shared" ca="1" si="66"/>
        <v>23.548568104417328</v>
      </c>
      <c r="AA246" s="39">
        <f t="shared" ca="1" si="67"/>
        <v>59.776367232185251</v>
      </c>
      <c r="AD246" s="44">
        <v>3479</v>
      </c>
      <c r="AE246" s="44">
        <v>45979.299999887196</v>
      </c>
    </row>
    <row r="247" spans="8:31" x14ac:dyDescent="0.3">
      <c r="H247" s="45">
        <v>1</v>
      </c>
      <c r="I247" s="44" t="s">
        <v>178</v>
      </c>
      <c r="J247" s="25">
        <v>1990</v>
      </c>
      <c r="K247" s="44">
        <v>3637.39</v>
      </c>
      <c r="L247" s="47">
        <f t="shared" ca="1" si="52"/>
        <v>116471.68360010372</v>
      </c>
      <c r="M247" s="47">
        <f t="shared" ca="1" si="54"/>
        <v>116123.09060004517</v>
      </c>
      <c r="N247" s="39">
        <f t="shared" ca="1" si="53"/>
        <v>61.738776502379451</v>
      </c>
      <c r="O247" s="47">
        <f t="shared" ca="1" si="55"/>
        <v>18360.849999995</v>
      </c>
      <c r="P247" s="47">
        <f t="shared" ca="1" si="56"/>
        <v>18352.224999995</v>
      </c>
      <c r="Q247" s="39">
        <f t="shared" ca="1" si="57"/>
        <v>9.7572662916675021</v>
      </c>
      <c r="R247" s="47">
        <f t="shared" ca="1" si="58"/>
        <v>3362.5453999937149</v>
      </c>
      <c r="S247" s="47">
        <f t="shared" ca="1" si="59"/>
        <v>3361.4758999939513</v>
      </c>
      <c r="T247" s="39">
        <f t="shared" ca="1" si="60"/>
        <v>1.4712339645296424</v>
      </c>
      <c r="U247" s="47">
        <f t="shared" ca="1" si="61"/>
        <v>6087.3899999913556</v>
      </c>
      <c r="V247" s="47">
        <f t="shared" ca="1" si="62"/>
        <v>6086.8149999914131</v>
      </c>
      <c r="W247" s="39">
        <f t="shared" ca="1" si="63"/>
        <v>2.3979514927050585</v>
      </c>
      <c r="X247" s="7">
        <f t="shared" ca="1" si="64"/>
        <v>88322.574700064797</v>
      </c>
      <c r="Y247" s="39">
        <f t="shared" ca="1" si="65"/>
        <v>6.7713973936740564</v>
      </c>
      <c r="Z247" s="39">
        <f t="shared" ca="1" si="66"/>
        <v>20.397849142576259</v>
      </c>
      <c r="AA247" s="39">
        <f t="shared" ca="1" si="67"/>
        <v>41.340927359803189</v>
      </c>
      <c r="AD247" s="44">
        <v>3479.5</v>
      </c>
      <c r="AE247" s="44">
        <v>46127.150000121503</v>
      </c>
    </row>
    <row r="248" spans="8:31" x14ac:dyDescent="0.3">
      <c r="H248" s="45">
        <v>1</v>
      </c>
      <c r="I248" s="44" t="s">
        <v>179</v>
      </c>
      <c r="J248" s="25">
        <v>1990</v>
      </c>
      <c r="K248" s="44">
        <v>3636.24</v>
      </c>
      <c r="L248" s="47">
        <f t="shared" ca="1" si="52"/>
        <v>115774.49759998661</v>
      </c>
      <c r="M248" s="47">
        <f t="shared" ca="1" si="54"/>
        <v>114937.87139996642</v>
      </c>
      <c r="N248" s="39">
        <f t="shared" ca="1" si="53"/>
        <v>56.511120105003755</v>
      </c>
      <c r="O248" s="47">
        <f t="shared" ca="1" si="55"/>
        <v>18343.599999995</v>
      </c>
      <c r="P248" s="47">
        <f t="shared" ca="1" si="56"/>
        <v>18322.899999994999</v>
      </c>
      <c r="Q248" s="39">
        <f t="shared" ca="1" si="57"/>
        <v>9.0087591666674403</v>
      </c>
      <c r="R248" s="47">
        <f t="shared" ca="1" si="58"/>
        <v>3360.4063999941877</v>
      </c>
      <c r="S248" s="47">
        <f t="shared" ca="1" si="59"/>
        <v>3357.8395999947552</v>
      </c>
      <c r="T248" s="39">
        <f t="shared" ca="1" si="60"/>
        <v>0.99557145940199665</v>
      </c>
      <c r="U248" s="47">
        <f t="shared" ca="1" si="61"/>
        <v>6086.2399999914696</v>
      </c>
      <c r="V248" s="47">
        <f t="shared" ca="1" si="62"/>
        <v>6084.8599999916059</v>
      </c>
      <c r="W248" s="39">
        <f t="shared" ca="1" si="63"/>
        <v>1.6229842834980805</v>
      </c>
      <c r="X248" s="7">
        <f t="shared" ca="1" si="64"/>
        <v>87172.271799985057</v>
      </c>
      <c r="Y248" s="39">
        <f t="shared" ca="1" si="65"/>
        <v>5.5935541071677068</v>
      </c>
      <c r="Z248" s="39">
        <f t="shared" ca="1" si="66"/>
        <v>17.220869016735225</v>
      </c>
      <c r="AA248" s="39">
        <f t="shared" ca="1" si="67"/>
        <v>39.290251088268533</v>
      </c>
      <c r="AD248" s="44">
        <v>3480</v>
      </c>
      <c r="AE248" s="44">
        <v>46275.000000108703</v>
      </c>
    </row>
    <row r="249" spans="8:31" x14ac:dyDescent="0.3">
      <c r="H249" s="45">
        <v>1</v>
      </c>
      <c r="I249" s="44" t="s">
        <v>180</v>
      </c>
      <c r="J249" s="25">
        <v>1990</v>
      </c>
      <c r="K249" s="44">
        <v>3633.48</v>
      </c>
      <c r="L249" s="47">
        <f t="shared" ca="1" si="52"/>
        <v>114101.24519994622</v>
      </c>
      <c r="M249" s="47">
        <f t="shared" ca="1" si="54"/>
        <v>113261.58989996021</v>
      </c>
      <c r="N249" s="39">
        <f t="shared" ca="1" si="53"/>
        <v>43.322558136750295</v>
      </c>
      <c r="O249" s="47">
        <f t="shared" ca="1" si="55"/>
        <v>18302.199999994999</v>
      </c>
      <c r="P249" s="47">
        <f t="shared" ca="1" si="56"/>
        <v>18281.424999995001</v>
      </c>
      <c r="Q249" s="39">
        <f t="shared" ca="1" si="57"/>
        <v>6.9926450625005927</v>
      </c>
      <c r="R249" s="47">
        <f t="shared" ca="1" si="58"/>
        <v>3355.2727999953227</v>
      </c>
      <c r="S249" s="47">
        <f t="shared" ca="1" si="59"/>
        <v>3352.6966999958922</v>
      </c>
      <c r="T249" s="39">
        <f t="shared" ca="1" si="60"/>
        <v>0.76083863778588223</v>
      </c>
      <c r="U249" s="47">
        <f t="shared" ca="1" si="61"/>
        <v>6083.4799999917432</v>
      </c>
      <c r="V249" s="47">
        <f t="shared" ca="1" si="62"/>
        <v>6082.0949999918794</v>
      </c>
      <c r="W249" s="39">
        <f t="shared" ca="1" si="63"/>
        <v>1.1645691401238578</v>
      </c>
      <c r="X249" s="7">
        <f t="shared" ca="1" si="64"/>
        <v>85545.373199977432</v>
      </c>
      <c r="Y249" s="39">
        <f t="shared" ca="1" si="65"/>
        <v>3.493102739000324</v>
      </c>
      <c r="Z249" s="39">
        <f t="shared" ca="1" si="66"/>
        <v>12.411155579410657</v>
      </c>
      <c r="AA249" s="39">
        <f t="shared" ca="1" si="67"/>
        <v>30.911402557339638</v>
      </c>
      <c r="AD249" s="44">
        <v>3480.5</v>
      </c>
      <c r="AE249" s="44">
        <v>46427.769999948003</v>
      </c>
    </row>
    <row r="250" spans="8:31" x14ac:dyDescent="0.3">
      <c r="H250" s="45">
        <v>1</v>
      </c>
      <c r="I250" s="44" t="s">
        <v>170</v>
      </c>
      <c r="J250" s="25">
        <v>1991</v>
      </c>
      <c r="K250" s="44">
        <v>3630.71</v>
      </c>
      <c r="L250" s="47">
        <f t="shared" ca="1" si="52"/>
        <v>112421.93459997419</v>
      </c>
      <c r="M250" s="47">
        <f t="shared" ca="1" si="54"/>
        <v>111903.59229997091</v>
      </c>
      <c r="N250" s="39">
        <f t="shared" ca="1" si="53"/>
        <v>19.396622665335194</v>
      </c>
      <c r="O250" s="47">
        <f t="shared" ca="1" si="55"/>
        <v>18260.649999995003</v>
      </c>
      <c r="P250" s="47">
        <f t="shared" ca="1" si="56"/>
        <v>18247.824999995002</v>
      </c>
      <c r="Q250" s="39">
        <f t="shared" ca="1" si="57"/>
        <v>3.1629563333335926</v>
      </c>
      <c r="R250" s="47">
        <f t="shared" ca="1" si="58"/>
        <v>3350.1205999964618</v>
      </c>
      <c r="S250" s="47">
        <f t="shared" ca="1" si="59"/>
        <v>3348.5302999968135</v>
      </c>
      <c r="T250" s="39">
        <f t="shared" ca="1" si="60"/>
        <v>0.78570473047474299</v>
      </c>
      <c r="U250" s="47">
        <f t="shared" ca="1" si="61"/>
        <v>6080.7099999920165</v>
      </c>
      <c r="V250" s="47">
        <f t="shared" ca="1" si="62"/>
        <v>6079.8549999921015</v>
      </c>
      <c r="W250" s="39">
        <f t="shared" ca="1" si="63"/>
        <v>1.1678894800400952</v>
      </c>
      <c r="X250" s="7">
        <f t="shared" ca="1" si="64"/>
        <v>84227.381999987003</v>
      </c>
      <c r="Y250" s="39">
        <f t="shared" ca="1" si="65"/>
        <v>4.6325060100009443</v>
      </c>
      <c r="Z250" s="39">
        <f t="shared" ca="1" si="66"/>
        <v>9.7490565538493748</v>
      </c>
      <c r="AA250" s="39">
        <f t="shared" ca="1" si="67"/>
        <v>9.6475661114858191</v>
      </c>
      <c r="AD250" s="44">
        <v>3481</v>
      </c>
      <c r="AE250" s="44">
        <v>46580.549999895098</v>
      </c>
    </row>
    <row r="251" spans="8:31" x14ac:dyDescent="0.3">
      <c r="H251" s="45">
        <v>1</v>
      </c>
      <c r="I251" s="44" t="s">
        <v>171</v>
      </c>
      <c r="J251" s="25">
        <v>1991</v>
      </c>
      <c r="K251" s="44">
        <v>3629</v>
      </c>
      <c r="L251" s="47">
        <f t="shared" ca="1" si="52"/>
        <v>111385.24999996764</v>
      </c>
      <c r="M251" s="47">
        <f t="shared" ca="1" si="54"/>
        <v>111006.34249999758</v>
      </c>
      <c r="N251" s="39">
        <f t="shared" ca="1" si="53"/>
        <v>19.611120508339937</v>
      </c>
      <c r="O251" s="47">
        <f t="shared" ca="1" si="55"/>
        <v>18234.999999995001</v>
      </c>
      <c r="P251" s="47">
        <f t="shared" ca="1" si="56"/>
        <v>18225.624999995001</v>
      </c>
      <c r="Q251" s="39">
        <f t="shared" ca="1" si="57"/>
        <v>3.219860416666938</v>
      </c>
      <c r="R251" s="47">
        <f t="shared" ca="1" si="58"/>
        <v>3346.9399999971652</v>
      </c>
      <c r="S251" s="47">
        <f t="shared" ca="1" si="59"/>
        <v>3345.7774999974222</v>
      </c>
      <c r="T251" s="39">
        <f t="shared" ca="1" si="60"/>
        <v>0.88529272649904045</v>
      </c>
      <c r="U251" s="47">
        <f t="shared" ca="1" si="61"/>
        <v>6078.9999999921856</v>
      </c>
      <c r="V251" s="47">
        <f t="shared" ca="1" si="62"/>
        <v>6078.3749999922475</v>
      </c>
      <c r="W251" s="39">
        <f t="shared" ca="1" si="63"/>
        <v>1.3147525124984634</v>
      </c>
      <c r="X251" s="7">
        <f t="shared" ca="1" si="64"/>
        <v>83356.565000012924</v>
      </c>
      <c r="Y251" s="39">
        <f t="shared" ca="1" si="65"/>
        <v>3.8205092291686231</v>
      </c>
      <c r="Z251" s="39">
        <f t="shared" ca="1" si="66"/>
        <v>9.2404148848330649</v>
      </c>
      <c r="AA251" s="39">
        <f t="shared" ca="1" si="67"/>
        <v>10.370705623506872</v>
      </c>
      <c r="AD251" s="44">
        <v>3481.5</v>
      </c>
      <c r="AE251" s="44">
        <v>46733.319999981599</v>
      </c>
    </row>
    <row r="252" spans="8:31" x14ac:dyDescent="0.3">
      <c r="H252" s="45">
        <v>1</v>
      </c>
      <c r="I252" s="44" t="s">
        <v>172</v>
      </c>
      <c r="J252" s="25">
        <v>1991</v>
      </c>
      <c r="K252" s="44">
        <v>3627.75</v>
      </c>
      <c r="L252" s="47">
        <f t="shared" ca="1" si="52"/>
        <v>110627.43500002753</v>
      </c>
      <c r="M252" s="47">
        <f t="shared" ca="1" si="54"/>
        <v>110584.99680003873</v>
      </c>
      <c r="N252" s="39">
        <f t="shared" ca="1" si="53"/>
        <v>30.042257464021283</v>
      </c>
      <c r="O252" s="47">
        <f t="shared" ca="1" si="55"/>
        <v>18216.249999995001</v>
      </c>
      <c r="P252" s="47">
        <f t="shared" ca="1" si="56"/>
        <v>18215.199999995002</v>
      </c>
      <c r="Q252" s="39">
        <f t="shared" ca="1" si="57"/>
        <v>4.9484626666670808</v>
      </c>
      <c r="R252" s="47">
        <f t="shared" ca="1" si="58"/>
        <v>3344.6149999976792</v>
      </c>
      <c r="S252" s="47">
        <f t="shared" ca="1" si="59"/>
        <v>3344.4847999977083</v>
      </c>
      <c r="T252" s="39">
        <f t="shared" ca="1" si="60"/>
        <v>1.2778719006661936</v>
      </c>
      <c r="U252" s="47">
        <f t="shared" ca="1" si="61"/>
        <v>6077.7499999923093</v>
      </c>
      <c r="V252" s="47">
        <f t="shared" ca="1" si="62"/>
        <v>6077.679999992316</v>
      </c>
      <c r="W252" s="39">
        <f t="shared" ca="1" si="63"/>
        <v>1.8992749999988903</v>
      </c>
      <c r="X252" s="7">
        <f t="shared" ca="1" si="64"/>
        <v>82947.632000053709</v>
      </c>
      <c r="Y252" s="39">
        <f t="shared" ca="1" si="65"/>
        <v>4.3547506800043791</v>
      </c>
      <c r="Z252" s="39">
        <f t="shared" ca="1" si="66"/>
        <v>12.480360247336543</v>
      </c>
      <c r="AA252" s="39">
        <f t="shared" ca="1" si="67"/>
        <v>17.561897216684741</v>
      </c>
      <c r="AD252" s="44">
        <v>3482</v>
      </c>
      <c r="AE252" s="44">
        <v>46886.0999999286</v>
      </c>
    </row>
    <row r="253" spans="8:31" x14ac:dyDescent="0.3">
      <c r="H253" s="45">
        <v>1</v>
      </c>
      <c r="I253" s="44" t="s">
        <v>173</v>
      </c>
      <c r="J253" s="25">
        <v>1991</v>
      </c>
      <c r="K253" s="44">
        <v>3627.61</v>
      </c>
      <c r="L253" s="47">
        <f t="shared" ca="1" si="52"/>
        <v>110542.55860004993</v>
      </c>
      <c r="M253" s="47">
        <f t="shared" ca="1" si="54"/>
        <v>111964.21529999725</v>
      </c>
      <c r="N253" s="39">
        <f t="shared" ca="1" si="53"/>
        <v>41.986580737513968</v>
      </c>
      <c r="O253" s="47">
        <f t="shared" ca="1" si="55"/>
        <v>18214.149999995003</v>
      </c>
      <c r="P253" s="47">
        <f t="shared" ca="1" si="56"/>
        <v>18249.324999995002</v>
      </c>
      <c r="Q253" s="39">
        <f t="shared" ca="1" si="57"/>
        <v>6.8434968750005707</v>
      </c>
      <c r="R253" s="47">
        <f t="shared" ca="1" si="58"/>
        <v>3344.3545999977373</v>
      </c>
      <c r="S253" s="47">
        <f t="shared" ca="1" si="59"/>
        <v>3348.7162999967727</v>
      </c>
      <c r="T253" s="39">
        <f t="shared" ca="1" si="60"/>
        <v>1.6052908763116971</v>
      </c>
      <c r="U253" s="47">
        <f t="shared" ca="1" si="61"/>
        <v>6077.6099999923226</v>
      </c>
      <c r="V253" s="47">
        <f t="shared" ca="1" si="62"/>
        <v>6079.954999992091</v>
      </c>
      <c r="W253" s="39">
        <f t="shared" ca="1" si="63"/>
        <v>2.3854703442463228</v>
      </c>
      <c r="X253" s="7">
        <f t="shared" ca="1" si="64"/>
        <v>84286.219000013385</v>
      </c>
      <c r="Y253" s="39">
        <f t="shared" ca="1" si="65"/>
        <v>2.8797791491681553</v>
      </c>
      <c r="Z253" s="39">
        <f t="shared" ca="1" si="66"/>
        <v>13.714037244726743</v>
      </c>
      <c r="AA253" s="39">
        <f t="shared" ca="1" si="67"/>
        <v>28.272543492787225</v>
      </c>
      <c r="AD253" s="44">
        <v>3482.5</v>
      </c>
      <c r="AE253" s="44">
        <v>47038.8700000151</v>
      </c>
    </row>
    <row r="254" spans="8:31" x14ac:dyDescent="0.3">
      <c r="H254" s="45">
        <v>1</v>
      </c>
      <c r="I254" s="44" t="s">
        <v>164</v>
      </c>
      <c r="J254" s="25">
        <v>1991</v>
      </c>
      <c r="K254" s="44">
        <v>3632.3</v>
      </c>
      <c r="L254" s="47">
        <f t="shared" ca="1" si="52"/>
        <v>113385.87199994456</v>
      </c>
      <c r="M254" s="47">
        <f t="shared" ca="1" si="54"/>
        <v>115422.873399982</v>
      </c>
      <c r="N254" s="39">
        <f t="shared" ca="1" si="53"/>
        <v>50.786064296010196</v>
      </c>
      <c r="O254" s="47">
        <f t="shared" ca="1" si="55"/>
        <v>18284.499999995001</v>
      </c>
      <c r="P254" s="47">
        <f t="shared" ca="1" si="56"/>
        <v>18334.899999995003</v>
      </c>
      <c r="Q254" s="39">
        <f t="shared" ca="1" si="57"/>
        <v>8.0673560000006805</v>
      </c>
      <c r="R254" s="47">
        <f t="shared" ca="1" si="58"/>
        <v>3353.0779999958081</v>
      </c>
      <c r="S254" s="47">
        <f t="shared" ca="1" si="59"/>
        <v>3359.3275999944267</v>
      </c>
      <c r="T254" s="39">
        <f t="shared" ca="1" si="60"/>
        <v>2.0919372797140241</v>
      </c>
      <c r="U254" s="47">
        <f t="shared" ca="1" si="61"/>
        <v>6082.2999999918593</v>
      </c>
      <c r="V254" s="47">
        <f t="shared" ca="1" si="62"/>
        <v>6085.659999991527</v>
      </c>
      <c r="W254" s="39">
        <f t="shared" ca="1" si="63"/>
        <v>3.1003394869972789</v>
      </c>
      <c r="X254" s="7">
        <f t="shared" ca="1" si="64"/>
        <v>87642.985800001043</v>
      </c>
      <c r="Y254" s="39">
        <f t="shared" ca="1" si="65"/>
        <v>2.7023253955010023</v>
      </c>
      <c r="Z254" s="39">
        <f t="shared" ca="1" si="66"/>
        <v>15.961958162212987</v>
      </c>
      <c r="AA254" s="39">
        <f t="shared" ca="1" si="67"/>
        <v>34.824106133797208</v>
      </c>
      <c r="AD254" s="44">
        <v>3483</v>
      </c>
      <c r="AE254" s="44">
        <v>47191.649999962101</v>
      </c>
    </row>
    <row r="255" spans="8:31" x14ac:dyDescent="0.3">
      <c r="H255" s="45">
        <v>1</v>
      </c>
      <c r="I255" s="44" t="s">
        <v>174</v>
      </c>
      <c r="J255" s="25">
        <v>1991</v>
      </c>
      <c r="K255" s="44">
        <v>3639.02</v>
      </c>
      <c r="L255" s="47">
        <f t="shared" ca="1" si="52"/>
        <v>117459.87480001943</v>
      </c>
      <c r="M255" s="47">
        <f t="shared" ca="1" si="54"/>
        <v>116420.15409997944</v>
      </c>
      <c r="N255" s="39">
        <f t="shared" ca="1" si="53"/>
        <v>73.344697083013244</v>
      </c>
      <c r="O255" s="47">
        <f t="shared" ca="1" si="55"/>
        <v>18385.299999995004</v>
      </c>
      <c r="P255" s="47">
        <f t="shared" ca="1" si="56"/>
        <v>18359.574999995006</v>
      </c>
      <c r="Q255" s="39">
        <f t="shared" ca="1" si="57"/>
        <v>11.566532250000986</v>
      </c>
      <c r="R255" s="47">
        <f t="shared" ca="1" si="58"/>
        <v>3365.5771999930453</v>
      </c>
      <c r="S255" s="47">
        <f t="shared" ca="1" si="59"/>
        <v>3362.3872999937503</v>
      </c>
      <c r="T255" s="39">
        <f t="shared" ca="1" si="60"/>
        <v>2.4388515882517106</v>
      </c>
      <c r="U255" s="47">
        <f t="shared" ca="1" si="61"/>
        <v>6089.0199999911947</v>
      </c>
      <c r="V255" s="47">
        <f t="shared" ca="1" si="62"/>
        <v>6087.3049999913646</v>
      </c>
      <c r="W255" s="39">
        <f t="shared" ca="1" si="63"/>
        <v>3.6118009666613728</v>
      </c>
      <c r="X255" s="7">
        <f t="shared" ca="1" si="64"/>
        <v>88610.886799999324</v>
      </c>
      <c r="Y255" s="39">
        <f t="shared" ca="1" si="65"/>
        <v>1.5506905190005464</v>
      </c>
      <c r="Z255" s="39">
        <f t="shared" ca="1" si="66"/>
        <v>19.167875323914615</v>
      </c>
      <c r="AA255" s="39">
        <f t="shared" ca="1" si="67"/>
        <v>54.17682175909863</v>
      </c>
      <c r="AD255" s="44">
        <v>3483.5</v>
      </c>
      <c r="AE255" s="44">
        <v>47344.420000048602</v>
      </c>
    </row>
    <row r="256" spans="8:31" x14ac:dyDescent="0.3">
      <c r="H256" s="45">
        <v>1</v>
      </c>
      <c r="I256" s="44" t="s">
        <v>175</v>
      </c>
      <c r="J256" s="25">
        <v>1991</v>
      </c>
      <c r="K256" s="44">
        <v>3635.59</v>
      </c>
      <c r="L256" s="47">
        <f t="shared" ca="1" si="52"/>
        <v>115380.43339993944</v>
      </c>
      <c r="M256" s="47">
        <f t="shared" ca="1" si="54"/>
        <v>114055.77809994679</v>
      </c>
      <c r="N256" s="39">
        <f t="shared" ca="1" si="53"/>
        <v>87.632856173490453</v>
      </c>
      <c r="O256" s="47">
        <f t="shared" ca="1" si="55"/>
        <v>18333.849999995007</v>
      </c>
      <c r="P256" s="47">
        <f t="shared" ca="1" si="56"/>
        <v>18301.074999995002</v>
      </c>
      <c r="Q256" s="39">
        <f t="shared" ca="1" si="57"/>
        <v>14.061325958334519</v>
      </c>
      <c r="R256" s="47">
        <f t="shared" ca="1" si="58"/>
        <v>3359.1973999944553</v>
      </c>
      <c r="S256" s="47">
        <f t="shared" ca="1" si="59"/>
        <v>3355.1332999953534</v>
      </c>
      <c r="T256" s="39">
        <f t="shared" ca="1" si="60"/>
        <v>2.6569859791599435</v>
      </c>
      <c r="U256" s="47">
        <f t="shared" ca="1" si="61"/>
        <v>6085.5899999915346</v>
      </c>
      <c r="V256" s="47">
        <f t="shared" ca="1" si="62"/>
        <v>6083.4049999917497</v>
      </c>
      <c r="W256" s="39">
        <f t="shared" ca="1" si="63"/>
        <v>3.9412353193294054</v>
      </c>
      <c r="X256" s="7">
        <f t="shared" ca="1" si="64"/>
        <v>86316.164799964681</v>
      </c>
      <c r="Y256" s="39">
        <f t="shared" ca="1" si="65"/>
        <v>3.8122972786664735</v>
      </c>
      <c r="Z256" s="39">
        <f t="shared" ca="1" si="66"/>
        <v>24.471844535490341</v>
      </c>
      <c r="AA256" s="39">
        <f t="shared" ca="1" si="67"/>
        <v>63.161011638000112</v>
      </c>
      <c r="AD256" s="44">
        <v>3484</v>
      </c>
      <c r="AE256" s="44">
        <v>47497.199999995697</v>
      </c>
    </row>
    <row r="257" spans="8:31" x14ac:dyDescent="0.3">
      <c r="H257" s="45">
        <v>1</v>
      </c>
      <c r="I257" s="44" t="s">
        <v>176</v>
      </c>
      <c r="J257" s="25">
        <v>1991</v>
      </c>
      <c r="K257" s="44">
        <v>3631.22</v>
      </c>
      <c r="L257" s="47">
        <f t="shared" ca="1" si="52"/>
        <v>112731.12279995414</v>
      </c>
      <c r="M257" s="47">
        <f t="shared" ca="1" si="54"/>
        <v>111942.99699999101</v>
      </c>
      <c r="N257" s="39">
        <f t="shared" ca="1" si="53"/>
        <v>85.636392705023795</v>
      </c>
      <c r="O257" s="47">
        <f t="shared" ca="1" si="55"/>
        <v>18268.299999994997</v>
      </c>
      <c r="P257" s="47">
        <f t="shared" ca="1" si="56"/>
        <v>18248.799999994997</v>
      </c>
      <c r="Q257" s="39">
        <f t="shared" ca="1" si="57"/>
        <v>13.960332000001173</v>
      </c>
      <c r="R257" s="47">
        <f t="shared" ca="1" si="58"/>
        <v>3351.0691999962514</v>
      </c>
      <c r="S257" s="47">
        <f t="shared" ca="1" si="59"/>
        <v>3348.6511999967861</v>
      </c>
      <c r="T257" s="39">
        <f t="shared" ca="1" si="60"/>
        <v>2.394899527384275</v>
      </c>
      <c r="U257" s="47">
        <f t="shared" ca="1" si="61"/>
        <v>6081.2199999919658</v>
      </c>
      <c r="V257" s="47">
        <f t="shared" ca="1" si="62"/>
        <v>6079.9199999920947</v>
      </c>
      <c r="W257" s="39">
        <f t="shared" ca="1" si="63"/>
        <v>3.5744862999939397</v>
      </c>
      <c r="X257" s="7">
        <f t="shared" ca="1" si="64"/>
        <v>84265.625800007125</v>
      </c>
      <c r="Y257" s="39">
        <f t="shared" ca="1" si="65"/>
        <v>4.1430599351684938</v>
      </c>
      <c r="Z257" s="39">
        <f t="shared" ca="1" si="66"/>
        <v>24.072777762547883</v>
      </c>
      <c r="AA257" s="39">
        <f t="shared" ca="1" si="67"/>
        <v>61.563614942475908</v>
      </c>
      <c r="AD257" s="44">
        <v>3484.5</v>
      </c>
      <c r="AE257" s="44">
        <v>47649.970000082103</v>
      </c>
    </row>
    <row r="258" spans="8:31" x14ac:dyDescent="0.3">
      <c r="H258" s="45">
        <v>1</v>
      </c>
      <c r="I258" s="44" t="s">
        <v>177</v>
      </c>
      <c r="J258" s="25">
        <v>1991</v>
      </c>
      <c r="K258" s="44">
        <v>3628.62</v>
      </c>
      <c r="L258" s="47">
        <f t="shared" ca="1" si="52"/>
        <v>111154.87120002788</v>
      </c>
      <c r="M258" s="47">
        <f t="shared" ca="1" si="54"/>
        <v>110736.55940003193</v>
      </c>
      <c r="N258" s="39">
        <f t="shared" ca="1" si="53"/>
        <v>79.176639971051173</v>
      </c>
      <c r="O258" s="47">
        <f t="shared" ca="1" si="55"/>
        <v>18229.299999994997</v>
      </c>
      <c r="P258" s="47">
        <f t="shared" ca="1" si="56"/>
        <v>18218.949999994999</v>
      </c>
      <c r="Q258" s="39">
        <f t="shared" ca="1" si="57"/>
        <v>13.026549250001088</v>
      </c>
      <c r="R258" s="47">
        <f t="shared" ca="1" si="58"/>
        <v>3346.2331999973208</v>
      </c>
      <c r="S258" s="47">
        <f t="shared" ca="1" si="59"/>
        <v>3344.9497999976047</v>
      </c>
      <c r="T258" s="39">
        <f t="shared" ca="1" si="60"/>
        <v>1.8997642389082086</v>
      </c>
      <c r="U258" s="47">
        <f t="shared" ca="1" si="61"/>
        <v>6078.6199999922228</v>
      </c>
      <c r="V258" s="47">
        <f t="shared" ca="1" si="62"/>
        <v>6077.9299999922905</v>
      </c>
      <c r="W258" s="39">
        <f t="shared" ca="1" si="63"/>
        <v>3.1071391148280463</v>
      </c>
      <c r="X258" s="7">
        <f t="shared" ca="1" si="64"/>
        <v>83094.729600047023</v>
      </c>
      <c r="Y258" s="39">
        <f t="shared" ca="1" si="65"/>
        <v>5.0549293840046694</v>
      </c>
      <c r="Z258" s="39">
        <f t="shared" ca="1" si="66"/>
        <v>23.088381987742011</v>
      </c>
      <c r="AA258" s="39">
        <f t="shared" ca="1" si="67"/>
        <v>56.088257983309163</v>
      </c>
      <c r="AD258" s="44">
        <v>3485</v>
      </c>
      <c r="AE258" s="44">
        <v>47802.750000029198</v>
      </c>
    </row>
    <row r="259" spans="8:31" x14ac:dyDescent="0.3">
      <c r="H259" s="45">
        <v>1</v>
      </c>
      <c r="I259" s="44" t="s">
        <v>178</v>
      </c>
      <c r="J259" s="25">
        <v>1991</v>
      </c>
      <c r="K259" s="44">
        <v>3627.24</v>
      </c>
      <c r="L259" s="47">
        <f t="shared" ca="1" si="52"/>
        <v>110318.24760003597</v>
      </c>
      <c r="M259" s="47">
        <f t="shared" ca="1" si="54"/>
        <v>110121.21550005453</v>
      </c>
      <c r="N259" s="39">
        <f t="shared" ca="1" si="53"/>
        <v>58.547779574216619</v>
      </c>
      <c r="O259" s="47">
        <f t="shared" ca="1" si="55"/>
        <v>18208.599999995</v>
      </c>
      <c r="P259" s="47">
        <f t="shared" ca="1" si="56"/>
        <v>18203.724999995004</v>
      </c>
      <c r="Q259" s="39">
        <f t="shared" ca="1" si="57"/>
        <v>9.6783137916674757</v>
      </c>
      <c r="R259" s="47">
        <f t="shared" ca="1" si="58"/>
        <v>3343.6663999978887</v>
      </c>
      <c r="S259" s="47">
        <f t="shared" ca="1" si="59"/>
        <v>3343.0618999980225</v>
      </c>
      <c r="T259" s="39">
        <f t="shared" ca="1" si="60"/>
        <v>1.4631746170814253</v>
      </c>
      <c r="U259" s="47">
        <f t="shared" ca="1" si="61"/>
        <v>6077.2399999923582</v>
      </c>
      <c r="V259" s="47">
        <f t="shared" ca="1" si="62"/>
        <v>6076.9149999923911</v>
      </c>
      <c r="W259" s="39">
        <f t="shared" ca="1" si="63"/>
        <v>2.3940513052054437</v>
      </c>
      <c r="X259" s="7">
        <f t="shared" ca="1" si="64"/>
        <v>82497.513600069113</v>
      </c>
      <c r="Y259" s="39">
        <f t="shared" ca="1" si="65"/>
        <v>6.3248093760075621</v>
      </c>
      <c r="Z259" s="39">
        <f t="shared" ca="1" si="66"/>
        <v>19.860349089961908</v>
      </c>
      <c r="AA259" s="39">
        <f t="shared" ca="1" si="67"/>
        <v>38.687430484254712</v>
      </c>
      <c r="AD259" s="44">
        <v>3485.5</v>
      </c>
      <c r="AE259" s="44">
        <v>47955.520000115699</v>
      </c>
    </row>
    <row r="260" spans="8:31" x14ac:dyDescent="0.3">
      <c r="H260" s="45">
        <v>1</v>
      </c>
      <c r="I260" s="44" t="s">
        <v>179</v>
      </c>
      <c r="J260" s="25">
        <v>1991</v>
      </c>
      <c r="K260" s="44">
        <v>3626.59</v>
      </c>
      <c r="L260" s="47">
        <f t="shared" ca="1" si="52"/>
        <v>109924.18340007309</v>
      </c>
      <c r="M260" s="47">
        <f t="shared" ca="1" si="54"/>
        <v>109305.8081999846</v>
      </c>
      <c r="N260" s="39">
        <f t="shared" ca="1" si="53"/>
        <v>53.742022365011707</v>
      </c>
      <c r="O260" s="47">
        <f t="shared" ca="1" si="55"/>
        <v>18198.849999995007</v>
      </c>
      <c r="P260" s="47">
        <f t="shared" ca="1" si="56"/>
        <v>18183.549999995004</v>
      </c>
      <c r="Q260" s="39">
        <f t="shared" ca="1" si="57"/>
        <v>8.9402454166674161</v>
      </c>
      <c r="R260" s="47">
        <f t="shared" ca="1" si="58"/>
        <v>3342.4573999981562</v>
      </c>
      <c r="S260" s="47">
        <f t="shared" ca="1" si="59"/>
        <v>3340.5601999985756</v>
      </c>
      <c r="T260" s="39">
        <f t="shared" ca="1" si="60"/>
        <v>0.99044826129812824</v>
      </c>
      <c r="U260" s="47">
        <f t="shared" ca="1" si="61"/>
        <v>6076.5899999924241</v>
      </c>
      <c r="V260" s="47">
        <f t="shared" ca="1" si="62"/>
        <v>6075.5699999925246</v>
      </c>
      <c r="W260" s="39">
        <f t="shared" ca="1" si="63"/>
        <v>1.6205064082483251</v>
      </c>
      <c r="X260" s="7">
        <f t="shared" ca="1" si="64"/>
        <v>81706.127999998484</v>
      </c>
      <c r="Y260" s="39">
        <f t="shared" ca="1" si="65"/>
        <v>5.2428098800017766</v>
      </c>
      <c r="Z260" s="39">
        <f t="shared" ca="1" si="66"/>
        <v>16.794009966215647</v>
      </c>
      <c r="AA260" s="39">
        <f t="shared" ca="1" si="67"/>
        <v>36.94801239879606</v>
      </c>
      <c r="AD260" s="44">
        <v>3486</v>
      </c>
      <c r="AE260" s="44">
        <v>48108.3000000627</v>
      </c>
    </row>
    <row r="261" spans="8:31" x14ac:dyDescent="0.3">
      <c r="H261" s="45">
        <v>1</v>
      </c>
      <c r="I261" s="44" t="s">
        <v>180</v>
      </c>
      <c r="J261" s="25">
        <v>1991</v>
      </c>
      <c r="K261" s="44">
        <v>3624.55</v>
      </c>
      <c r="L261" s="47">
        <f t="shared" ca="1" si="52"/>
        <v>108687.43299989612</v>
      </c>
      <c r="M261" s="47">
        <f t="shared" ca="1" si="54"/>
        <v>107690.15269990335</v>
      </c>
      <c r="N261" s="39">
        <f t="shared" ca="1" si="53"/>
        <v>41.191483407727787</v>
      </c>
      <c r="O261" s="47">
        <f t="shared" ca="1" si="55"/>
        <v>18168.249999995001</v>
      </c>
      <c r="P261" s="47">
        <f t="shared" ca="1" si="56"/>
        <v>18143.574999995002</v>
      </c>
      <c r="Q261" s="39">
        <f t="shared" ca="1" si="57"/>
        <v>6.9399174375005739</v>
      </c>
      <c r="R261" s="47">
        <f t="shared" ca="1" si="58"/>
        <v>3338.662999998995</v>
      </c>
      <c r="S261" s="47">
        <f t="shared" ca="1" si="59"/>
        <v>3335.6032999996714</v>
      </c>
      <c r="T261" s="39">
        <f t="shared" ca="1" si="60"/>
        <v>0.75695957554673921</v>
      </c>
      <c r="U261" s="47">
        <f t="shared" ca="1" si="61"/>
        <v>6074.5499999926251</v>
      </c>
      <c r="V261" s="47">
        <f t="shared" ca="1" si="62"/>
        <v>6072.9049999927875</v>
      </c>
      <c r="W261" s="39">
        <f t="shared" ca="1" si="63"/>
        <v>1.1628094848740309</v>
      </c>
      <c r="X261" s="7">
        <f t="shared" ca="1" si="64"/>
        <v>80138.069399915898</v>
      </c>
      <c r="Y261" s="39">
        <f t="shared" ca="1" si="65"/>
        <v>3.2723045004977331</v>
      </c>
      <c r="Z261" s="39">
        <f t="shared" ca="1" si="66"/>
        <v>12.131990998419077</v>
      </c>
      <c r="AA261" s="39">
        <f t="shared" ca="1" si="67"/>
        <v>29.05949240930871</v>
      </c>
      <c r="AD261" s="44">
        <v>3486.5</v>
      </c>
      <c r="AE261" s="44">
        <v>48261.069999902102</v>
      </c>
    </row>
    <row r="262" spans="8:31" x14ac:dyDescent="0.3">
      <c r="H262" s="45">
        <v>1</v>
      </c>
      <c r="I262" s="44" t="s">
        <v>170</v>
      </c>
      <c r="J262" s="25">
        <v>1992</v>
      </c>
      <c r="K262" s="44">
        <v>3621.26</v>
      </c>
      <c r="L262" s="47">
        <f t="shared" ca="1" si="52"/>
        <v>106692.87239991059</v>
      </c>
      <c r="M262" s="47">
        <f t="shared" ca="1" si="54"/>
        <v>106266.13269990974</v>
      </c>
      <c r="N262" s="39">
        <f t="shared" ca="1" si="53"/>
        <v>18.419463001324242</v>
      </c>
      <c r="O262" s="47">
        <f t="shared" ca="1" si="55"/>
        <v>18118.899999995003</v>
      </c>
      <c r="P262" s="47">
        <f t="shared" ca="1" si="56"/>
        <v>18108.174999995001</v>
      </c>
      <c r="Q262" s="39">
        <f t="shared" ca="1" si="57"/>
        <v>3.1387503333335833</v>
      </c>
      <c r="R262" s="47">
        <f t="shared" ca="1" si="58"/>
        <v>3332.5436000003479</v>
      </c>
      <c r="S262" s="47">
        <f t="shared" ca="1" si="59"/>
        <v>3331.2137000006419</v>
      </c>
      <c r="T262" s="39">
        <f t="shared" ca="1" si="60"/>
        <v>0.78164153459064301</v>
      </c>
      <c r="U262" s="47">
        <f t="shared" ca="1" si="61"/>
        <v>6071.2599999929498</v>
      </c>
      <c r="V262" s="47">
        <f t="shared" ca="1" si="62"/>
        <v>6070.5449999930206</v>
      </c>
      <c r="W262" s="39">
        <f t="shared" ca="1" si="63"/>
        <v>1.1661011066236051</v>
      </c>
      <c r="X262" s="7">
        <f t="shared" ca="1" si="64"/>
        <v>78756.198999921064</v>
      </c>
      <c r="Y262" s="39">
        <f t="shared" ca="1" si="65"/>
        <v>4.3315909449972096</v>
      </c>
      <c r="Z262" s="39">
        <f t="shared" ca="1" si="66"/>
        <v>9.4180839195450403</v>
      </c>
      <c r="AA262" s="39">
        <f t="shared" ca="1" si="67"/>
        <v>9.0013790817792021</v>
      </c>
      <c r="AD262" s="44">
        <v>3487</v>
      </c>
      <c r="AE262" s="44">
        <v>48413.850000096201</v>
      </c>
    </row>
    <row r="263" spans="8:31" x14ac:dyDescent="0.3">
      <c r="H263" s="45">
        <v>1</v>
      </c>
      <c r="I263" s="44" t="s">
        <v>171</v>
      </c>
      <c r="J263" s="25">
        <v>1992</v>
      </c>
      <c r="K263" s="44">
        <v>3619.83</v>
      </c>
      <c r="L263" s="47">
        <f t="shared" ca="1" si="52"/>
        <v>105839.39299990889</v>
      </c>
      <c r="M263" s="47">
        <f t="shared" ca="1" si="54"/>
        <v>105723.43099992222</v>
      </c>
      <c r="N263" s="39">
        <f t="shared" ca="1" si="53"/>
        <v>18.67780614332629</v>
      </c>
      <c r="O263" s="47">
        <f t="shared" ca="1" si="55"/>
        <v>18097.449999994999</v>
      </c>
      <c r="P263" s="47">
        <f t="shared" ca="1" si="56"/>
        <v>18094.149999994999</v>
      </c>
      <c r="Q263" s="39">
        <f t="shared" ca="1" si="57"/>
        <v>3.1966331666669294</v>
      </c>
      <c r="R263" s="47">
        <f t="shared" ca="1" si="58"/>
        <v>3329.8838000009359</v>
      </c>
      <c r="S263" s="47">
        <f t="shared" ca="1" si="59"/>
        <v>3329.4746000010264</v>
      </c>
      <c r="T263" s="39">
        <f t="shared" ca="1" si="60"/>
        <v>0.88097897915999546</v>
      </c>
      <c r="U263" s="47">
        <f t="shared" ca="1" si="61"/>
        <v>6069.8299999930914</v>
      </c>
      <c r="V263" s="47">
        <f t="shared" ca="1" si="62"/>
        <v>6069.609999993113</v>
      </c>
      <c r="W263" s="39">
        <f t="shared" ca="1" si="63"/>
        <v>1.3128566429986503</v>
      </c>
      <c r="X263" s="7">
        <f t="shared" ca="1" si="64"/>
        <v>78230.196399933076</v>
      </c>
      <c r="Y263" s="39">
        <f t="shared" ca="1" si="65"/>
        <v>3.5855506683315461</v>
      </c>
      <c r="Z263" s="39">
        <f t="shared" ca="1" si="66"/>
        <v>8.9760194571571219</v>
      </c>
      <c r="AA263" s="39">
        <f t="shared" ca="1" si="67"/>
        <v>9.701786686169168</v>
      </c>
      <c r="AD263" s="44">
        <v>3487.5</v>
      </c>
      <c r="AE263" s="44">
        <v>48566.619999935603</v>
      </c>
    </row>
    <row r="264" spans="8:31" x14ac:dyDescent="0.3">
      <c r="H264" s="45">
        <v>1</v>
      </c>
      <c r="I264" s="44" t="s">
        <v>172</v>
      </c>
      <c r="J264" s="25">
        <v>1992</v>
      </c>
      <c r="K264" s="44">
        <v>3619.39</v>
      </c>
      <c r="L264" s="47">
        <f t="shared" ca="1" si="52"/>
        <v>105607.46899993555</v>
      </c>
      <c r="M264" s="47">
        <f t="shared" ca="1" si="54"/>
        <v>106195.63869993179</v>
      </c>
      <c r="N264" s="39">
        <f t="shared" ca="1" si="53"/>
        <v>28.849815180158473</v>
      </c>
      <c r="O264" s="47">
        <f t="shared" ca="1" si="55"/>
        <v>18090.849999995</v>
      </c>
      <c r="P264" s="47">
        <f t="shared" ca="1" si="56"/>
        <v>18105.999999994998</v>
      </c>
      <c r="Q264" s="39">
        <f t="shared" ca="1" si="57"/>
        <v>4.9187966666670704</v>
      </c>
      <c r="R264" s="47">
        <f t="shared" ca="1" si="58"/>
        <v>3329.0654000011168</v>
      </c>
      <c r="S264" s="47">
        <f t="shared" ca="1" si="59"/>
        <v>3330.9440000007012</v>
      </c>
      <c r="T264" s="39">
        <f t="shared" ca="1" si="60"/>
        <v>1.2726981866673357</v>
      </c>
      <c r="U264" s="47">
        <f t="shared" ca="1" si="61"/>
        <v>6069.3899999931346</v>
      </c>
      <c r="V264" s="47">
        <f t="shared" ca="1" si="62"/>
        <v>6070.3999999930347</v>
      </c>
      <c r="W264" s="39">
        <f t="shared" ca="1" si="63"/>
        <v>1.8969999999991132</v>
      </c>
      <c r="X264" s="7">
        <f t="shared" ca="1" si="64"/>
        <v>78688.294699943057</v>
      </c>
      <c r="Y264" s="39">
        <f t="shared" ca="1" si="65"/>
        <v>4.1311354717484905</v>
      </c>
      <c r="Z264" s="39">
        <f t="shared" ca="1" si="66"/>
        <v>12.219630325082012</v>
      </c>
      <c r="AA264" s="39">
        <f t="shared" ca="1" si="67"/>
        <v>16.630184855076461</v>
      </c>
      <c r="AD264" s="44">
        <v>3488</v>
      </c>
      <c r="AE264" s="44">
        <v>48719.399999882698</v>
      </c>
    </row>
    <row r="265" spans="8:31" x14ac:dyDescent="0.3">
      <c r="H265" s="45">
        <v>1</v>
      </c>
      <c r="I265" s="44" t="s">
        <v>173</v>
      </c>
      <c r="J265" s="25">
        <v>1992</v>
      </c>
      <c r="K265" s="44">
        <v>3621.41</v>
      </c>
      <c r="L265" s="47">
        <f t="shared" ca="1" si="52"/>
        <v>106783.80839992804</v>
      </c>
      <c r="M265" s="47">
        <f t="shared" ca="1" si="54"/>
        <v>109608.93409994955</v>
      </c>
      <c r="N265" s="39">
        <f t="shared" ca="1" si="53"/>
        <v>41.103350287495772</v>
      </c>
      <c r="O265" s="47">
        <f t="shared" ca="1" si="55"/>
        <v>18121.149999994996</v>
      </c>
      <c r="P265" s="47">
        <f t="shared" ca="1" si="56"/>
        <v>18191.049999994997</v>
      </c>
      <c r="Q265" s="39">
        <f t="shared" ca="1" si="57"/>
        <v>6.8216437500005611</v>
      </c>
      <c r="R265" s="47">
        <f t="shared" ca="1" si="58"/>
        <v>3332.8226000002855</v>
      </c>
      <c r="S265" s="47">
        <f t="shared" ca="1" si="59"/>
        <v>3341.4901999983695</v>
      </c>
      <c r="T265" s="39">
        <f t="shared" ca="1" si="60"/>
        <v>1.6018268646249607</v>
      </c>
      <c r="U265" s="47">
        <f t="shared" ca="1" si="61"/>
        <v>6071.4099999929349</v>
      </c>
      <c r="V265" s="47">
        <f t="shared" ca="1" si="62"/>
        <v>6076.0699999924745</v>
      </c>
      <c r="W265" s="39">
        <f t="shared" ca="1" si="63"/>
        <v>2.3839460644964738</v>
      </c>
      <c r="X265" s="7">
        <f t="shared" ca="1" si="64"/>
        <v>82000.323899963711</v>
      </c>
      <c r="Y265" s="39">
        <f t="shared" ca="1" si="65"/>
        <v>2.8016777332497633</v>
      </c>
      <c r="Z265" s="39">
        <f t="shared" ca="1" si="66"/>
        <v>13.609094412371759</v>
      </c>
      <c r="AA265" s="39">
        <f t="shared" ca="1" si="67"/>
        <v>27.494255875124011</v>
      </c>
      <c r="AD265" s="44">
        <v>3488.5</v>
      </c>
      <c r="AE265" s="44">
        <v>48872.169999969097</v>
      </c>
    </row>
    <row r="266" spans="8:31" x14ac:dyDescent="0.3">
      <c r="H266" s="45">
        <v>1</v>
      </c>
      <c r="I266" s="44" t="s">
        <v>164</v>
      </c>
      <c r="J266" s="25">
        <v>1992</v>
      </c>
      <c r="K266" s="44">
        <v>3630.73</v>
      </c>
      <c r="L266" s="47">
        <f t="shared" ref="L266:L329" ca="1" si="68">FORECAST(K266,OFFSET($AE$28:$AE$712,MATCH(K266,$AD$28:$AD$712,1)-1,0,2), OFFSET($AD$28:$AD$712,MATCH(K266,$AD$28:$AD$712,1)-1,0,2))</f>
        <v>112434.05979997106</v>
      </c>
      <c r="M266" s="47">
        <f t="shared" ca="1" si="54"/>
        <v>113346.46609999996</v>
      </c>
      <c r="N266" s="39">
        <f t="shared" ref="N266:N329" ca="1" si="69">VLOOKUP(I266,$AD$10:$AE$21,2,FALSE)*M266/1000</f>
        <v>49.872445084017777</v>
      </c>
      <c r="O266" s="47">
        <f t="shared" ca="1" si="55"/>
        <v>18260.949999994999</v>
      </c>
      <c r="P266" s="47">
        <f t="shared" ca="1" si="56"/>
        <v>18283.524999994999</v>
      </c>
      <c r="Q266" s="39">
        <f t="shared" ca="1" si="57"/>
        <v>8.0447510000006694</v>
      </c>
      <c r="R266" s="47">
        <f t="shared" ca="1" si="58"/>
        <v>3350.1577999964534</v>
      </c>
      <c r="S266" s="47">
        <f t="shared" ca="1" si="59"/>
        <v>3352.9570999958346</v>
      </c>
      <c r="T266" s="39">
        <f t="shared" ca="1" si="60"/>
        <v>2.0879702101023865</v>
      </c>
      <c r="U266" s="47">
        <f t="shared" ca="1" si="61"/>
        <v>6080.7299999920142</v>
      </c>
      <c r="V266" s="47">
        <f t="shared" ca="1" si="62"/>
        <v>6082.2349999918652</v>
      </c>
      <c r="W266" s="39">
        <f t="shared" ca="1" si="63"/>
        <v>3.0985946207474502</v>
      </c>
      <c r="X266" s="7">
        <f t="shared" ca="1" si="64"/>
        <v>85627.749000017255</v>
      </c>
      <c r="Y266" s="39">
        <f t="shared" ca="1" si="65"/>
        <v>2.6401889275014798</v>
      </c>
      <c r="Z266" s="39">
        <f t="shared" ca="1" si="66"/>
        <v>15.871504758351987</v>
      </c>
      <c r="AA266" s="39">
        <f t="shared" ca="1" si="67"/>
        <v>34.000940325665788</v>
      </c>
      <c r="AD266" s="44">
        <v>3489</v>
      </c>
      <c r="AE266" s="44">
        <v>49024.9499999162</v>
      </c>
    </row>
    <row r="267" spans="8:31" x14ac:dyDescent="0.3">
      <c r="H267" s="45">
        <v>1</v>
      </c>
      <c r="I267" s="44" t="s">
        <v>174</v>
      </c>
      <c r="J267" s="25">
        <v>1992</v>
      </c>
      <c r="K267" s="44">
        <v>3633.74</v>
      </c>
      <c r="L267" s="47">
        <f t="shared" ca="1" si="68"/>
        <v>114258.87240002886</v>
      </c>
      <c r="M267" s="47">
        <f t="shared" ref="M267:M330" ca="1" si="70">(L267+L268)/2</f>
        <v>113288.87140001508</v>
      </c>
      <c r="N267" s="39">
        <f t="shared" ca="1" si="69"/>
        <v>71.371988982034992</v>
      </c>
      <c r="O267" s="47">
        <f t="shared" ref="O267:O330" ca="1" si="71">FORECAST(K267,OFFSET($AH$28:$AH$37,MATCH(K267,$AG$28:$AG$37,1)-1,0,2), OFFSET($AG$28:$AG$37,MATCH(K267,$AG$28:$AG$37,1)-1,0,2))</f>
        <v>18306.099999995</v>
      </c>
      <c r="P267" s="47">
        <f t="shared" ref="P267:P330" ca="1" si="72">(O267+O268)/2</f>
        <v>18282.099999995</v>
      </c>
      <c r="Q267" s="39">
        <f t="shared" ref="Q267:Q330" ca="1" si="73">VLOOKUP(I267,$AD$10:$AF$21,3,FALSE)*P267/1000</f>
        <v>11.517723000000965</v>
      </c>
      <c r="R267" s="47">
        <f t="shared" ref="R267:R330" ca="1" si="74">FORECAST(K267,OFFSET($AK$28:$AK$37,MATCH(K267,$AJ$28:$AJ$37,1)-1,0,2), OFFSET($AJ$28:$AJ$37,MATCH(K267,$AJ$28:$AJ$37,1)-1,0,2))</f>
        <v>3355.7563999952158</v>
      </c>
      <c r="S267" s="47">
        <f t="shared" ref="S267:S330" ca="1" si="75">(R267+R268)/2</f>
        <v>3352.7803999958737</v>
      </c>
      <c r="T267" s="39">
        <f t="shared" ref="T267:T330" ca="1" si="76">VLOOKUP(I267,$AD$10:$AH$21,4,FALSE)*VLOOKUP(I267,$AD$10:$AH$21,5,FALSE)*S267/1000</f>
        <v>2.4318833834532803</v>
      </c>
      <c r="U267" s="47">
        <f t="shared" ref="U267:U330" ca="1" si="77">FORECAST(K267,OFFSET($AN$28:$AN$37,MATCH(K267,$AM$28:$AM$37,1)-1,0,2), OFFSET($AM$28:$AM$37,MATCH(K267,$AM$28:$AM$37,1)-1,0,2))</f>
        <v>6083.7399999917161</v>
      </c>
      <c r="V267" s="47">
        <f t="shared" ref="V267:V330" ca="1" si="78">(U267+U268)/2</f>
        <v>6082.1399999918749</v>
      </c>
      <c r="W267" s="39">
        <f t="shared" ref="W267:W330" ca="1" si="79">VLOOKUP(I267,$AD$10:$AI$21,5,FALSE)*VLOOKUP(I267,$AD$10:$AI$21,6,FALSE)*V267/1000</f>
        <v>3.6087363999950095</v>
      </c>
      <c r="X267" s="7">
        <f t="shared" ref="X267:X330" ca="1" si="80">M267-P267-S267-V267</f>
        <v>85571.851000032329</v>
      </c>
      <c r="Y267" s="39">
        <f t="shared" ref="Y267:Y330" ca="1" si="81">VLOOKUP(I267,$AD$10:$AJ$21,7,FALSE)*X267/1000</f>
        <v>1.4975073925011047</v>
      </c>
      <c r="Z267" s="39">
        <f t="shared" ref="Z267:Z330" ca="1" si="82">Q267+T267+W267+Y267</f>
        <v>19.055850175950361</v>
      </c>
      <c r="AA267" s="39">
        <f t="shared" ref="AA267:AA330" ca="1" si="83">N267-Z267</f>
        <v>52.316138806084631</v>
      </c>
      <c r="AD267" s="44">
        <v>3489.5</v>
      </c>
      <c r="AE267" s="44">
        <v>49177.720000002701</v>
      </c>
    </row>
    <row r="268" spans="8:31" x14ac:dyDescent="0.3">
      <c r="H268" s="45">
        <v>1</v>
      </c>
      <c r="I268" s="44" t="s">
        <v>175</v>
      </c>
      <c r="J268" s="25">
        <v>1992</v>
      </c>
      <c r="K268" s="44">
        <v>3630.54</v>
      </c>
      <c r="L268" s="47">
        <f t="shared" ca="1" si="68"/>
        <v>112318.87040000129</v>
      </c>
      <c r="M268" s="47">
        <f t="shared" ca="1" si="70"/>
        <v>110991.18440002378</v>
      </c>
      <c r="N268" s="39">
        <f t="shared" ca="1" si="69"/>
        <v>85.27822668071542</v>
      </c>
      <c r="O268" s="47">
        <f t="shared" ca="1" si="71"/>
        <v>18258.099999995</v>
      </c>
      <c r="P268" s="47">
        <f t="shared" ca="1" si="72"/>
        <v>18225.249999994998</v>
      </c>
      <c r="Q268" s="39">
        <f t="shared" ca="1" si="73"/>
        <v>14.003067083334496</v>
      </c>
      <c r="R268" s="47">
        <f t="shared" ca="1" si="74"/>
        <v>3349.8043999965316</v>
      </c>
      <c r="S268" s="47">
        <f t="shared" ca="1" si="75"/>
        <v>3345.7309999974323</v>
      </c>
      <c r="T268" s="39">
        <f t="shared" ca="1" si="76"/>
        <v>2.6495401410865753</v>
      </c>
      <c r="U268" s="47">
        <f t="shared" ca="1" si="77"/>
        <v>6080.5399999920337</v>
      </c>
      <c r="V268" s="47">
        <f t="shared" ca="1" si="78"/>
        <v>6078.3499999922496</v>
      </c>
      <c r="W268" s="39">
        <f t="shared" ca="1" si="79"/>
        <v>3.937960353329728</v>
      </c>
      <c r="X268" s="7">
        <f t="shared" ca="1" si="80"/>
        <v>83341.853400039094</v>
      </c>
      <c r="Y268" s="39">
        <f t="shared" ca="1" si="81"/>
        <v>3.6809318585030466</v>
      </c>
      <c r="Z268" s="39">
        <f t="shared" ca="1" si="82"/>
        <v>24.271499436253848</v>
      </c>
      <c r="AA268" s="39">
        <f t="shared" ca="1" si="83"/>
        <v>61.006727244461572</v>
      </c>
      <c r="AD268" s="44">
        <v>3490</v>
      </c>
      <c r="AE268" s="44">
        <v>49330.499999949701</v>
      </c>
    </row>
    <row r="269" spans="8:31" x14ac:dyDescent="0.3">
      <c r="H269" s="45">
        <v>1</v>
      </c>
      <c r="I269" s="44" t="s">
        <v>176</v>
      </c>
      <c r="J269" s="25">
        <v>1992</v>
      </c>
      <c r="K269" s="44">
        <v>3626.16</v>
      </c>
      <c r="L269" s="47">
        <f t="shared" ca="1" si="68"/>
        <v>109663.49840004626</v>
      </c>
      <c r="M269" s="47">
        <f t="shared" ca="1" si="70"/>
        <v>108708.65540006442</v>
      </c>
      <c r="N269" s="39">
        <f t="shared" ca="1" si="69"/>
        <v>83.162121381079075</v>
      </c>
      <c r="O269" s="47">
        <f t="shared" ca="1" si="71"/>
        <v>18192.399999994996</v>
      </c>
      <c r="P269" s="47">
        <f t="shared" ca="1" si="72"/>
        <v>18168.774999994999</v>
      </c>
      <c r="Q269" s="39">
        <f t="shared" ca="1" si="73"/>
        <v>13.899112875001153</v>
      </c>
      <c r="R269" s="47">
        <f t="shared" ca="1" si="74"/>
        <v>3341.6575999983329</v>
      </c>
      <c r="S269" s="47">
        <f t="shared" ca="1" si="75"/>
        <v>3338.7280999989807</v>
      </c>
      <c r="T269" s="39">
        <f t="shared" ca="1" si="76"/>
        <v>2.3878026916508452</v>
      </c>
      <c r="U269" s="47">
        <f t="shared" ca="1" si="77"/>
        <v>6076.1599999924656</v>
      </c>
      <c r="V269" s="47">
        <f t="shared" ca="1" si="78"/>
        <v>6074.5849999926213</v>
      </c>
      <c r="W269" s="39">
        <f t="shared" ca="1" si="79"/>
        <v>3.5713497645775836</v>
      </c>
      <c r="X269" s="7">
        <f t="shared" ca="1" si="80"/>
        <v>81126.567300077819</v>
      </c>
      <c r="Y269" s="39">
        <f t="shared" ca="1" si="81"/>
        <v>3.9887228922552485</v>
      </c>
      <c r="Z269" s="39">
        <f t="shared" ca="1" si="82"/>
        <v>23.846988223484828</v>
      </c>
      <c r="AA269" s="39">
        <f t="shared" ca="1" si="83"/>
        <v>59.315133157594246</v>
      </c>
      <c r="AD269" s="44">
        <v>3490.5</v>
      </c>
      <c r="AE269" s="44">
        <v>49483.270000036202</v>
      </c>
    </row>
    <row r="270" spans="8:31" x14ac:dyDescent="0.3">
      <c r="H270" s="45">
        <v>1</v>
      </c>
      <c r="I270" s="44" t="s">
        <v>177</v>
      </c>
      <c r="J270" s="25">
        <v>1992</v>
      </c>
      <c r="K270" s="44">
        <v>3623.01</v>
      </c>
      <c r="L270" s="47">
        <f t="shared" ca="1" si="68"/>
        <v>107753.81240008259</v>
      </c>
      <c r="M270" s="47">
        <f t="shared" ca="1" si="70"/>
        <v>107208.18639999337</v>
      </c>
      <c r="N270" s="39">
        <f t="shared" ca="1" si="69"/>
        <v>76.653853276022716</v>
      </c>
      <c r="O270" s="47">
        <f t="shared" ca="1" si="71"/>
        <v>18145.149999995003</v>
      </c>
      <c r="P270" s="47">
        <f t="shared" ca="1" si="72"/>
        <v>18131.649999995003</v>
      </c>
      <c r="Q270" s="39">
        <f t="shared" ca="1" si="73"/>
        <v>12.964129750001067</v>
      </c>
      <c r="R270" s="47">
        <f t="shared" ca="1" si="74"/>
        <v>3335.7985999996285</v>
      </c>
      <c r="S270" s="47">
        <f t="shared" ca="1" si="75"/>
        <v>3334.1245999999983</v>
      </c>
      <c r="T270" s="39">
        <f t="shared" ca="1" si="76"/>
        <v>1.8936160665695696</v>
      </c>
      <c r="U270" s="47">
        <f t="shared" ca="1" si="77"/>
        <v>6073.009999992777</v>
      </c>
      <c r="V270" s="47">
        <f t="shared" ca="1" si="78"/>
        <v>6072.1099999928656</v>
      </c>
      <c r="W270" s="39">
        <f t="shared" ca="1" si="79"/>
        <v>3.1041638338283417</v>
      </c>
      <c r="X270" s="7">
        <f t="shared" ca="1" si="80"/>
        <v>79670.301800005502</v>
      </c>
      <c r="Y270" s="39">
        <f t="shared" ca="1" si="81"/>
        <v>4.8466100261687348</v>
      </c>
      <c r="Z270" s="39">
        <f t="shared" ca="1" si="82"/>
        <v>22.808519676567713</v>
      </c>
      <c r="AA270" s="39">
        <f t="shared" ca="1" si="83"/>
        <v>53.845333599455003</v>
      </c>
      <c r="AD270" s="44">
        <v>3491</v>
      </c>
      <c r="AE270" s="44">
        <v>49636.049999983203</v>
      </c>
    </row>
    <row r="271" spans="8:31" x14ac:dyDescent="0.3">
      <c r="H271" s="45">
        <v>1</v>
      </c>
      <c r="I271" s="44" t="s">
        <v>178</v>
      </c>
      <c r="J271" s="25">
        <v>1992</v>
      </c>
      <c r="K271" s="44">
        <v>3621.21</v>
      </c>
      <c r="L271" s="47">
        <f t="shared" ca="1" si="68"/>
        <v>106662.56039990415</v>
      </c>
      <c r="M271" s="47">
        <f t="shared" ca="1" si="70"/>
        <v>106148.19219991833</v>
      </c>
      <c r="N271" s="39">
        <f t="shared" ca="1" si="69"/>
        <v>56.435455519643455</v>
      </c>
      <c r="O271" s="47">
        <f t="shared" ca="1" si="71"/>
        <v>18118.149999995003</v>
      </c>
      <c r="P271" s="47">
        <f t="shared" ca="1" si="72"/>
        <v>18104.874999995001</v>
      </c>
      <c r="Q271" s="39">
        <f t="shared" ca="1" si="73"/>
        <v>9.6257585416674551</v>
      </c>
      <c r="R271" s="47">
        <f t="shared" ca="1" si="74"/>
        <v>3332.450600000368</v>
      </c>
      <c r="S271" s="47">
        <f t="shared" ca="1" si="75"/>
        <v>3330.8045000007323</v>
      </c>
      <c r="T271" s="39">
        <f t="shared" ca="1" si="76"/>
        <v>1.4578098595376123</v>
      </c>
      <c r="U271" s="47">
        <f t="shared" ca="1" si="77"/>
        <v>6071.2099999929542</v>
      </c>
      <c r="V271" s="47">
        <f t="shared" ca="1" si="78"/>
        <v>6070.3249999930422</v>
      </c>
      <c r="W271" s="39">
        <f t="shared" ca="1" si="79"/>
        <v>2.3914551197890335</v>
      </c>
      <c r="X271" s="7">
        <f t="shared" ca="1" si="80"/>
        <v>78642.187699929564</v>
      </c>
      <c r="Y271" s="39">
        <f t="shared" ca="1" si="81"/>
        <v>6.0292343903300907</v>
      </c>
      <c r="Z271" s="39">
        <f t="shared" ca="1" si="82"/>
        <v>19.504257911324189</v>
      </c>
      <c r="AA271" s="39">
        <f t="shared" ca="1" si="83"/>
        <v>36.931197608319266</v>
      </c>
      <c r="AD271" s="44">
        <v>3491.5</v>
      </c>
      <c r="AE271" s="44">
        <v>49788.820000069703</v>
      </c>
    </row>
    <row r="272" spans="8:31" x14ac:dyDescent="0.3">
      <c r="H272" s="45">
        <v>1</v>
      </c>
      <c r="I272" s="44" t="s">
        <v>179</v>
      </c>
      <c r="J272" s="25">
        <v>1992</v>
      </c>
      <c r="K272" s="44">
        <v>3619.44</v>
      </c>
      <c r="L272" s="47">
        <f t="shared" ca="1" si="68"/>
        <v>105633.8239999325</v>
      </c>
      <c r="M272" s="47">
        <f t="shared" ca="1" si="70"/>
        <v>104703.49249991693</v>
      </c>
      <c r="N272" s="39">
        <f t="shared" ca="1" si="69"/>
        <v>51.479217145810949</v>
      </c>
      <c r="O272" s="47">
        <f t="shared" ca="1" si="71"/>
        <v>18091.599999995</v>
      </c>
      <c r="P272" s="47">
        <f t="shared" ca="1" si="72"/>
        <v>18065.124999994998</v>
      </c>
      <c r="Q272" s="39">
        <f t="shared" ca="1" si="73"/>
        <v>8.8820197916673926</v>
      </c>
      <c r="R272" s="47">
        <f t="shared" ca="1" si="74"/>
        <v>3329.1584000010967</v>
      </c>
      <c r="S272" s="47">
        <f t="shared" ca="1" si="75"/>
        <v>3325.8755000018218</v>
      </c>
      <c r="T272" s="39">
        <f t="shared" ca="1" si="76"/>
        <v>0.98609437012158985</v>
      </c>
      <c r="U272" s="47">
        <f t="shared" ca="1" si="77"/>
        <v>6069.4399999931302</v>
      </c>
      <c r="V272" s="47">
        <f t="shared" ca="1" si="78"/>
        <v>6067.6749999933045</v>
      </c>
      <c r="W272" s="39">
        <f t="shared" ca="1" si="79"/>
        <v>1.6184006143735328</v>
      </c>
      <c r="X272" s="7">
        <f t="shared" ca="1" si="80"/>
        <v>77244.816999926799</v>
      </c>
      <c r="Y272" s="39">
        <f t="shared" ca="1" si="81"/>
        <v>4.9565424241637412</v>
      </c>
      <c r="Z272" s="39">
        <f t="shared" ca="1" si="82"/>
        <v>16.443057200326258</v>
      </c>
      <c r="AA272" s="39">
        <f t="shared" ca="1" si="83"/>
        <v>35.036159945484691</v>
      </c>
      <c r="AD272" s="44">
        <v>3492</v>
      </c>
      <c r="AE272" s="44">
        <v>49941.600000016799</v>
      </c>
    </row>
    <row r="273" spans="8:31" x14ac:dyDescent="0.3">
      <c r="H273" s="45">
        <v>1</v>
      </c>
      <c r="I273" s="44" t="s">
        <v>180</v>
      </c>
      <c r="J273" s="25">
        <v>1992</v>
      </c>
      <c r="K273" s="44">
        <v>3615.91</v>
      </c>
      <c r="L273" s="47">
        <f t="shared" ca="1" si="68"/>
        <v>103773.16099990136</v>
      </c>
      <c r="M273" s="47">
        <f t="shared" ca="1" si="70"/>
        <v>103185.44449996925</v>
      </c>
      <c r="N273" s="39">
        <f t="shared" ca="1" si="69"/>
        <v>39.468432521252375</v>
      </c>
      <c r="O273" s="47">
        <f t="shared" ca="1" si="71"/>
        <v>18038.649999994996</v>
      </c>
      <c r="P273" s="47">
        <f t="shared" ca="1" si="72"/>
        <v>18021.924999994997</v>
      </c>
      <c r="Q273" s="39">
        <f t="shared" ca="1" si="73"/>
        <v>6.8933863125005557</v>
      </c>
      <c r="R273" s="47">
        <f t="shared" ca="1" si="74"/>
        <v>3322.592600002547</v>
      </c>
      <c r="S273" s="47">
        <f t="shared" ca="1" si="75"/>
        <v>3320.5187000030055</v>
      </c>
      <c r="T273" s="39">
        <f t="shared" ca="1" si="76"/>
        <v>0.75353637698749509</v>
      </c>
      <c r="U273" s="47">
        <f t="shared" ca="1" si="77"/>
        <v>6065.9099999934788</v>
      </c>
      <c r="V273" s="47">
        <f t="shared" ca="1" si="78"/>
        <v>6064.7949999935881</v>
      </c>
      <c r="W273" s="39">
        <f t="shared" ca="1" si="79"/>
        <v>1.1612566226241838</v>
      </c>
      <c r="X273" s="7">
        <f t="shared" ca="1" si="80"/>
        <v>75778.205799977673</v>
      </c>
      <c r="Y273" s="39">
        <f t="shared" ca="1" si="81"/>
        <v>3.0942767368335251</v>
      </c>
      <c r="Z273" s="39">
        <f t="shared" ca="1" si="82"/>
        <v>11.902456048945758</v>
      </c>
      <c r="AA273" s="39">
        <f t="shared" ca="1" si="83"/>
        <v>27.565976472306616</v>
      </c>
      <c r="AD273" s="44">
        <v>3492.5</v>
      </c>
      <c r="AE273" s="44">
        <v>50094.370000103198</v>
      </c>
    </row>
    <row r="274" spans="8:31" x14ac:dyDescent="0.3">
      <c r="H274" s="45">
        <v>1</v>
      </c>
      <c r="I274" s="44" t="s">
        <v>170</v>
      </c>
      <c r="J274" s="25">
        <v>1993</v>
      </c>
      <c r="K274" s="44">
        <v>3613.68</v>
      </c>
      <c r="L274" s="47">
        <f t="shared" ca="1" si="68"/>
        <v>102597.72800003714</v>
      </c>
      <c r="M274" s="47">
        <f t="shared" ca="1" si="70"/>
        <v>102313.09400007001</v>
      </c>
      <c r="N274" s="39">
        <f t="shared" ca="1" si="69"/>
        <v>17.734269626685112</v>
      </c>
      <c r="O274" s="47">
        <f t="shared" ca="1" si="71"/>
        <v>18005.199999994999</v>
      </c>
      <c r="P274" s="47">
        <f t="shared" ca="1" si="72"/>
        <v>17997.099999995</v>
      </c>
      <c r="Q274" s="39">
        <f t="shared" ca="1" si="73"/>
        <v>3.1194973333335767</v>
      </c>
      <c r="R274" s="47">
        <f t="shared" ca="1" si="74"/>
        <v>3318.444800003464</v>
      </c>
      <c r="S274" s="47">
        <f t="shared" ca="1" si="75"/>
        <v>3317.4404000036861</v>
      </c>
      <c r="T274" s="39">
        <f t="shared" ca="1" si="76"/>
        <v>0.7784097445238588</v>
      </c>
      <c r="U274" s="47">
        <f t="shared" ca="1" si="77"/>
        <v>6063.6799999936984</v>
      </c>
      <c r="V274" s="47">
        <f t="shared" ca="1" si="78"/>
        <v>6063.1399999937512</v>
      </c>
      <c r="W274" s="39">
        <f t="shared" ca="1" si="79"/>
        <v>1.1646786678320789</v>
      </c>
      <c r="X274" s="7">
        <f t="shared" ca="1" si="80"/>
        <v>74935.413600077562</v>
      </c>
      <c r="Y274" s="39">
        <f t="shared" ca="1" si="81"/>
        <v>4.1214477480057425</v>
      </c>
      <c r="Z274" s="39">
        <f t="shared" ca="1" si="82"/>
        <v>9.1840334936952566</v>
      </c>
      <c r="AA274" s="39">
        <f t="shared" ca="1" si="83"/>
        <v>8.5502361329898555</v>
      </c>
      <c r="AD274" s="44">
        <v>3493</v>
      </c>
      <c r="AE274" s="44">
        <v>50247.1500000503</v>
      </c>
    </row>
    <row r="275" spans="8:31" x14ac:dyDescent="0.3">
      <c r="H275" s="45">
        <v>1</v>
      </c>
      <c r="I275" s="44" t="s">
        <v>171</v>
      </c>
      <c r="J275" s="25">
        <v>1993</v>
      </c>
      <c r="K275" s="44">
        <v>3612.6</v>
      </c>
      <c r="L275" s="47">
        <f t="shared" ca="1" si="68"/>
        <v>102028.46000010287</v>
      </c>
      <c r="M275" s="47">
        <f t="shared" ca="1" si="70"/>
        <v>103098.47300010256</v>
      </c>
      <c r="N275" s="39">
        <f t="shared" ca="1" si="69"/>
        <v>18.214063563357985</v>
      </c>
      <c r="O275" s="47">
        <f t="shared" ca="1" si="71"/>
        <v>17988.999999995001</v>
      </c>
      <c r="P275" s="47">
        <f t="shared" ca="1" si="72"/>
        <v>18019.449999994999</v>
      </c>
      <c r="Q275" s="39">
        <f t="shared" ca="1" si="73"/>
        <v>3.1834361666669242</v>
      </c>
      <c r="R275" s="47">
        <f t="shared" ca="1" si="74"/>
        <v>3316.4360000039082</v>
      </c>
      <c r="S275" s="47">
        <f t="shared" ca="1" si="75"/>
        <v>3320.2118000030737</v>
      </c>
      <c r="T275" s="39">
        <f t="shared" ca="1" si="76"/>
        <v>0.87852804228053794</v>
      </c>
      <c r="U275" s="47">
        <f t="shared" ca="1" si="77"/>
        <v>6062.5999999938049</v>
      </c>
      <c r="V275" s="47">
        <f t="shared" ca="1" si="78"/>
        <v>6064.6299999936045</v>
      </c>
      <c r="W275" s="39">
        <f t="shared" ca="1" si="79"/>
        <v>1.3117794689987565</v>
      </c>
      <c r="X275" s="7">
        <f t="shared" ca="1" si="80"/>
        <v>75694.181200110877</v>
      </c>
      <c r="Y275" s="39">
        <f t="shared" ca="1" si="81"/>
        <v>3.4693166383396541</v>
      </c>
      <c r="Z275" s="39">
        <f t="shared" ca="1" si="82"/>
        <v>8.8430603162858716</v>
      </c>
      <c r="AA275" s="39">
        <f t="shared" ca="1" si="83"/>
        <v>9.3710032470721139</v>
      </c>
      <c r="AD275" s="44">
        <v>3493.5</v>
      </c>
      <c r="AE275" s="44">
        <v>50399.919999889702</v>
      </c>
    </row>
    <row r="276" spans="8:31" x14ac:dyDescent="0.3">
      <c r="H276" s="45">
        <v>1</v>
      </c>
      <c r="I276" s="44" t="s">
        <v>172</v>
      </c>
      <c r="J276" s="25">
        <v>1993</v>
      </c>
      <c r="K276" s="44">
        <v>3616.66</v>
      </c>
      <c r="L276" s="47">
        <f t="shared" ca="1" si="68"/>
        <v>104168.48600010225</v>
      </c>
      <c r="M276" s="47">
        <f t="shared" ca="1" si="70"/>
        <v>106170.30400003423</v>
      </c>
      <c r="N276" s="39">
        <f t="shared" ca="1" si="69"/>
        <v>28.842932586686295</v>
      </c>
      <c r="O276" s="47">
        <f t="shared" ca="1" si="71"/>
        <v>18049.899999994996</v>
      </c>
      <c r="P276" s="47">
        <f t="shared" ca="1" si="72"/>
        <v>18102.699999994999</v>
      </c>
      <c r="Q276" s="39">
        <f t="shared" ca="1" si="73"/>
        <v>4.917900166667069</v>
      </c>
      <c r="R276" s="47">
        <f t="shared" ca="1" si="74"/>
        <v>3323.9876000022391</v>
      </c>
      <c r="S276" s="47">
        <f t="shared" ca="1" si="75"/>
        <v>3330.5348000007916</v>
      </c>
      <c r="T276" s="39">
        <f t="shared" ca="1" si="76"/>
        <v>1.2725418381673701</v>
      </c>
      <c r="U276" s="47">
        <f t="shared" ca="1" si="77"/>
        <v>6066.6599999934042</v>
      </c>
      <c r="V276" s="47">
        <f t="shared" ca="1" si="78"/>
        <v>6070.1799999930563</v>
      </c>
      <c r="W276" s="39">
        <f t="shared" ca="1" si="79"/>
        <v>1.89693124999912</v>
      </c>
      <c r="X276" s="7">
        <f t="shared" ca="1" si="80"/>
        <v>78666.889200045378</v>
      </c>
      <c r="Y276" s="39">
        <f t="shared" ca="1" si="81"/>
        <v>4.1300116830038611</v>
      </c>
      <c r="Z276" s="39">
        <f t="shared" ca="1" si="82"/>
        <v>12.217384937837421</v>
      </c>
      <c r="AA276" s="39">
        <f t="shared" ca="1" si="83"/>
        <v>16.625547648848872</v>
      </c>
      <c r="AD276" s="44">
        <v>3494</v>
      </c>
      <c r="AE276" s="44">
        <v>50552.700000083802</v>
      </c>
    </row>
    <row r="277" spans="8:31" x14ac:dyDescent="0.3">
      <c r="H277" s="45">
        <v>1</v>
      </c>
      <c r="I277" s="44" t="s">
        <v>173</v>
      </c>
      <c r="J277" s="25">
        <v>1993</v>
      </c>
      <c r="K277" s="44">
        <v>3623.7</v>
      </c>
      <c r="L277" s="47">
        <f t="shared" ca="1" si="68"/>
        <v>108172.12199996621</v>
      </c>
      <c r="M277" s="47">
        <f t="shared" ca="1" si="70"/>
        <v>115254.96309997502</v>
      </c>
      <c r="N277" s="39">
        <f t="shared" ca="1" si="69"/>
        <v>43.220611162506081</v>
      </c>
      <c r="O277" s="47">
        <f t="shared" ca="1" si="71"/>
        <v>18155.499999995001</v>
      </c>
      <c r="P277" s="47">
        <f t="shared" ca="1" si="72"/>
        <v>18327.774999995003</v>
      </c>
      <c r="Q277" s="39">
        <f t="shared" ca="1" si="73"/>
        <v>6.8729156250005818</v>
      </c>
      <c r="R277" s="47">
        <f t="shared" ca="1" si="74"/>
        <v>3337.0819999993441</v>
      </c>
      <c r="S277" s="47">
        <f t="shared" ca="1" si="75"/>
        <v>3358.4440999946219</v>
      </c>
      <c r="T277" s="39">
        <f t="shared" ca="1" si="76"/>
        <v>1.6099541404356681</v>
      </c>
      <c r="U277" s="47">
        <f t="shared" ca="1" si="77"/>
        <v>6073.6999999927084</v>
      </c>
      <c r="V277" s="47">
        <f t="shared" ca="1" si="78"/>
        <v>6085.1849999915739</v>
      </c>
      <c r="W277" s="39">
        <f t="shared" ca="1" si="79"/>
        <v>2.3875223347461199</v>
      </c>
      <c r="X277" s="7">
        <f t="shared" ca="1" si="80"/>
        <v>87483.558999993824</v>
      </c>
      <c r="Y277" s="39">
        <f t="shared" ca="1" si="81"/>
        <v>2.989021599167526</v>
      </c>
      <c r="Z277" s="39">
        <f t="shared" ca="1" si="82"/>
        <v>13.859413699349895</v>
      </c>
      <c r="AA277" s="39">
        <f t="shared" ca="1" si="83"/>
        <v>29.361197463156188</v>
      </c>
      <c r="AD277" s="44">
        <v>3494.5</v>
      </c>
      <c r="AE277" s="44">
        <v>50705.469999923203</v>
      </c>
    </row>
    <row r="278" spans="8:31" x14ac:dyDescent="0.3">
      <c r="H278" s="45">
        <v>1</v>
      </c>
      <c r="I278" s="44" t="s">
        <v>164</v>
      </c>
      <c r="J278" s="25">
        <v>1993</v>
      </c>
      <c r="K278" s="44">
        <v>3646.67</v>
      </c>
      <c r="L278" s="47">
        <f t="shared" ca="1" si="68"/>
        <v>122337.80419998383</v>
      </c>
      <c r="M278" s="47">
        <f t="shared" ca="1" si="70"/>
        <v>128955.96009999653</v>
      </c>
      <c r="N278" s="39">
        <f t="shared" ca="1" si="69"/>
        <v>56.740622444018719</v>
      </c>
      <c r="O278" s="47">
        <f t="shared" ca="1" si="71"/>
        <v>18500.049999995004</v>
      </c>
      <c r="P278" s="47">
        <f t="shared" ca="1" si="72"/>
        <v>18598.554999995824</v>
      </c>
      <c r="Q278" s="39">
        <f t="shared" ca="1" si="73"/>
        <v>8.1833642000010816</v>
      </c>
      <c r="R278" s="47">
        <f t="shared" ca="1" si="74"/>
        <v>3379.8061999898996</v>
      </c>
      <c r="S278" s="47">
        <f t="shared" ca="1" si="75"/>
        <v>3398.2626999930271</v>
      </c>
      <c r="T278" s="39">
        <f t="shared" ca="1" si="76"/>
        <v>2.1161831398607394</v>
      </c>
      <c r="U278" s="47">
        <f t="shared" ca="1" si="77"/>
        <v>6096.6699999904395</v>
      </c>
      <c r="V278" s="47">
        <f t="shared" ca="1" si="78"/>
        <v>6122.8449999918894</v>
      </c>
      <c r="W278" s="39">
        <f t="shared" ca="1" si="79"/>
        <v>3.1192833852474733</v>
      </c>
      <c r="X278" s="7">
        <f t="shared" ca="1" si="80"/>
        <v>100836.29740001578</v>
      </c>
      <c r="Y278" s="39">
        <f t="shared" ca="1" si="81"/>
        <v>3.1091191698349361</v>
      </c>
      <c r="Z278" s="39">
        <f t="shared" ca="1" si="82"/>
        <v>16.527949894944232</v>
      </c>
      <c r="AA278" s="39">
        <f t="shared" ca="1" si="83"/>
        <v>40.212672549074483</v>
      </c>
      <c r="AD278" s="44">
        <v>3495</v>
      </c>
      <c r="AE278" s="44">
        <v>50858.250000117398</v>
      </c>
    </row>
    <row r="279" spans="8:31" x14ac:dyDescent="0.3">
      <c r="H279" s="45">
        <v>1</v>
      </c>
      <c r="I279" s="44" t="s">
        <v>174</v>
      </c>
      <c r="J279" s="25">
        <v>1993</v>
      </c>
      <c r="K279" s="44">
        <v>3666.34</v>
      </c>
      <c r="L279" s="47">
        <f t="shared" ca="1" si="68"/>
        <v>135574.11600000923</v>
      </c>
      <c r="M279" s="47">
        <f t="shared" ca="1" si="70"/>
        <v>136086.60900002997</v>
      </c>
      <c r="N279" s="39">
        <f t="shared" ca="1" si="69"/>
        <v>85.734563670049511</v>
      </c>
      <c r="O279" s="47">
        <f t="shared" ca="1" si="71"/>
        <v>18697.05999999664</v>
      </c>
      <c r="P279" s="47">
        <f t="shared" ca="1" si="72"/>
        <v>18703.31499999671</v>
      </c>
      <c r="Q279" s="39">
        <f t="shared" ca="1" si="73"/>
        <v>11.783088450002136</v>
      </c>
      <c r="R279" s="47">
        <f t="shared" ca="1" si="74"/>
        <v>3416.7191999961542</v>
      </c>
      <c r="S279" s="47">
        <f t="shared" ca="1" si="75"/>
        <v>3418.0257999964783</v>
      </c>
      <c r="T279" s="39">
        <f t="shared" ca="1" si="76"/>
        <v>2.4792080469201832</v>
      </c>
      <c r="U279" s="47">
        <f t="shared" ca="1" si="77"/>
        <v>6149.0199999933393</v>
      </c>
      <c r="V279" s="47">
        <f t="shared" ca="1" si="78"/>
        <v>6151.1049999934767</v>
      </c>
      <c r="W279" s="39">
        <f t="shared" ca="1" si="79"/>
        <v>3.6496556333292909</v>
      </c>
      <c r="X279" s="7">
        <f t="shared" ca="1" si="80"/>
        <v>107814.1632000433</v>
      </c>
      <c r="Y279" s="39">
        <f t="shared" ca="1" si="81"/>
        <v>1.886747856001437</v>
      </c>
      <c r="Z279" s="39">
        <f t="shared" ca="1" si="82"/>
        <v>19.798699986253048</v>
      </c>
      <c r="AA279" s="39">
        <f t="shared" ca="1" si="83"/>
        <v>65.93586368379647</v>
      </c>
      <c r="AD279" s="44">
        <v>3495.5</v>
      </c>
      <c r="AE279" s="44">
        <v>51011.019999956698</v>
      </c>
    </row>
    <row r="280" spans="8:31" x14ac:dyDescent="0.3">
      <c r="H280" s="45">
        <v>1</v>
      </c>
      <c r="I280" s="44" t="s">
        <v>175</v>
      </c>
      <c r="J280" s="25">
        <v>1993</v>
      </c>
      <c r="K280" s="44">
        <v>3667.73</v>
      </c>
      <c r="L280" s="47">
        <f t="shared" ca="1" si="68"/>
        <v>136599.10200005071</v>
      </c>
      <c r="M280" s="47">
        <f t="shared" ca="1" si="70"/>
        <v>135367.64400000032</v>
      </c>
      <c r="N280" s="39">
        <f t="shared" ca="1" si="69"/>
        <v>104.00747314003743</v>
      </c>
      <c r="O280" s="47">
        <f t="shared" ca="1" si="71"/>
        <v>18709.56999999678</v>
      </c>
      <c r="P280" s="47">
        <f t="shared" ca="1" si="72"/>
        <v>18694.53999999661</v>
      </c>
      <c r="Q280" s="39">
        <f t="shared" ca="1" si="73"/>
        <v>14.363638233335863</v>
      </c>
      <c r="R280" s="47">
        <f t="shared" ca="1" si="74"/>
        <v>3419.3323999968025</v>
      </c>
      <c r="S280" s="47">
        <f t="shared" ca="1" si="75"/>
        <v>3416.192799996023</v>
      </c>
      <c r="T280" s="39">
        <f t="shared" ca="1" si="76"/>
        <v>2.7053400148689035</v>
      </c>
      <c r="U280" s="47">
        <f t="shared" ca="1" si="77"/>
        <v>6153.189999993614</v>
      </c>
      <c r="V280" s="47">
        <f t="shared" ca="1" si="78"/>
        <v>6148.1799999932837</v>
      </c>
      <c r="W280" s="39">
        <f t="shared" ca="1" si="79"/>
        <v>3.9832008826637475</v>
      </c>
      <c r="X280" s="7">
        <f t="shared" ca="1" si="80"/>
        <v>107108.73120001442</v>
      </c>
      <c r="Y280" s="39">
        <f t="shared" ca="1" si="81"/>
        <v>4.7306356280023332</v>
      </c>
      <c r="Z280" s="39">
        <f t="shared" ca="1" si="82"/>
        <v>25.782814758870845</v>
      </c>
      <c r="AA280" s="39">
        <f t="shared" ca="1" si="83"/>
        <v>78.224658381166591</v>
      </c>
      <c r="AD280" s="44">
        <v>3496</v>
      </c>
      <c r="AE280" s="44">
        <v>51163.7999999038</v>
      </c>
    </row>
    <row r="281" spans="8:31" x14ac:dyDescent="0.3">
      <c r="H281" s="45">
        <v>1</v>
      </c>
      <c r="I281" s="44" t="s">
        <v>176</v>
      </c>
      <c r="J281" s="25">
        <v>1993</v>
      </c>
      <c r="K281" s="44">
        <v>3664.39</v>
      </c>
      <c r="L281" s="47">
        <f t="shared" ca="1" si="68"/>
        <v>134136.18599994993</v>
      </c>
      <c r="M281" s="47">
        <f t="shared" ca="1" si="70"/>
        <v>133446.71699992195</v>
      </c>
      <c r="N281" s="39">
        <f t="shared" ca="1" si="69"/>
        <v>102.08673850497686</v>
      </c>
      <c r="O281" s="47">
        <f t="shared" ca="1" si="71"/>
        <v>18679.50999999644</v>
      </c>
      <c r="P281" s="47">
        <f t="shared" ca="1" si="72"/>
        <v>18671.094999996349</v>
      </c>
      <c r="Q281" s="39">
        <f t="shared" ca="1" si="73"/>
        <v>14.283387675002324</v>
      </c>
      <c r="R281" s="47">
        <f t="shared" ca="1" si="74"/>
        <v>3413.0531999952436</v>
      </c>
      <c r="S281" s="47">
        <f t="shared" ca="1" si="75"/>
        <v>3411.2953999948077</v>
      </c>
      <c r="T281" s="39">
        <f t="shared" ca="1" si="76"/>
        <v>2.4397016151528588</v>
      </c>
      <c r="U281" s="47">
        <f t="shared" ca="1" si="77"/>
        <v>6143.1699999929533</v>
      </c>
      <c r="V281" s="47">
        <f t="shared" ca="1" si="78"/>
        <v>6140.3649999927684</v>
      </c>
      <c r="W281" s="39">
        <f t="shared" ca="1" si="79"/>
        <v>3.6100229229109884</v>
      </c>
      <c r="X281" s="7">
        <f t="shared" ca="1" si="80"/>
        <v>105223.96159993802</v>
      </c>
      <c r="Y281" s="39">
        <f t="shared" ca="1" si="81"/>
        <v>5.1735114453321307</v>
      </c>
      <c r="Z281" s="39">
        <f t="shared" ca="1" si="82"/>
        <v>25.506623658398304</v>
      </c>
      <c r="AA281" s="39">
        <f t="shared" ca="1" si="83"/>
        <v>76.580114846578567</v>
      </c>
      <c r="AD281" s="44">
        <v>3496.5</v>
      </c>
      <c r="AE281" s="44">
        <v>51316.569999990199</v>
      </c>
    </row>
    <row r="282" spans="8:31" x14ac:dyDescent="0.3">
      <c r="H282" s="45">
        <v>1</v>
      </c>
      <c r="I282" s="44" t="s">
        <v>177</v>
      </c>
      <c r="J282" s="25">
        <v>1993</v>
      </c>
      <c r="K282" s="44">
        <v>3662.52</v>
      </c>
      <c r="L282" s="47">
        <f t="shared" ca="1" si="68"/>
        <v>132757.24799989397</v>
      </c>
      <c r="M282" s="47">
        <f t="shared" ca="1" si="70"/>
        <v>132661.38599988981</v>
      </c>
      <c r="N282" s="39">
        <f t="shared" ca="1" si="69"/>
        <v>94.852890989955185</v>
      </c>
      <c r="O282" s="47">
        <f t="shared" ca="1" si="71"/>
        <v>18662.679999996257</v>
      </c>
      <c r="P282" s="47">
        <f t="shared" ca="1" si="72"/>
        <v>18661.509999996244</v>
      </c>
      <c r="Q282" s="39">
        <f t="shared" ca="1" si="73"/>
        <v>13.342979650002091</v>
      </c>
      <c r="R282" s="47">
        <f t="shared" ca="1" si="74"/>
        <v>3409.5375999943717</v>
      </c>
      <c r="S282" s="47">
        <f t="shared" ca="1" si="75"/>
        <v>3409.2931999943112</v>
      </c>
      <c r="T282" s="39">
        <f t="shared" ca="1" si="76"/>
        <v>1.9363080729363298</v>
      </c>
      <c r="U282" s="47">
        <f t="shared" ca="1" si="77"/>
        <v>6137.5599999925835</v>
      </c>
      <c r="V282" s="47">
        <f t="shared" ca="1" si="78"/>
        <v>6137.1699999925586</v>
      </c>
      <c r="W282" s="39">
        <f t="shared" ca="1" si="79"/>
        <v>3.1374235901615037</v>
      </c>
      <c r="X282" s="7">
        <f t="shared" ca="1" si="80"/>
        <v>104453.4127999067</v>
      </c>
      <c r="Y282" s="39">
        <f t="shared" ca="1" si="81"/>
        <v>6.3542492786632634</v>
      </c>
      <c r="Z282" s="39">
        <f t="shared" ca="1" si="82"/>
        <v>24.770960591763188</v>
      </c>
      <c r="AA282" s="39">
        <f t="shared" ca="1" si="83"/>
        <v>70.081930398192</v>
      </c>
      <c r="AD282" s="44">
        <v>3497</v>
      </c>
      <c r="AE282" s="44">
        <v>51469.349999937302</v>
      </c>
    </row>
    <row r="283" spans="8:31" x14ac:dyDescent="0.3">
      <c r="H283" s="45">
        <v>1</v>
      </c>
      <c r="I283" s="44" t="s">
        <v>178</v>
      </c>
      <c r="J283" s="25">
        <v>1993</v>
      </c>
      <c r="K283" s="44">
        <v>3662.26</v>
      </c>
      <c r="L283" s="47">
        <f t="shared" ca="1" si="68"/>
        <v>132565.52399988566</v>
      </c>
      <c r="M283" s="47">
        <f t="shared" ca="1" si="70"/>
        <v>132296.37299999082</v>
      </c>
      <c r="N283" s="39">
        <f t="shared" ca="1" si="69"/>
        <v>70.337571645020304</v>
      </c>
      <c r="O283" s="47">
        <f t="shared" ca="1" si="71"/>
        <v>18660.339999996231</v>
      </c>
      <c r="P283" s="47">
        <f t="shared" ca="1" si="72"/>
        <v>18657.054999996195</v>
      </c>
      <c r="Q283" s="39">
        <f t="shared" ca="1" si="73"/>
        <v>9.9193342416681958</v>
      </c>
      <c r="R283" s="47">
        <f t="shared" ca="1" si="74"/>
        <v>3409.0487999942507</v>
      </c>
      <c r="S283" s="47">
        <f t="shared" ca="1" si="75"/>
        <v>3408.3625999940805</v>
      </c>
      <c r="T283" s="39">
        <f t="shared" ca="1" si="76"/>
        <v>1.4917551009521961</v>
      </c>
      <c r="U283" s="47">
        <f t="shared" ca="1" si="77"/>
        <v>6136.7799999925337</v>
      </c>
      <c r="V283" s="47">
        <f t="shared" ca="1" si="78"/>
        <v>6135.6849999924616</v>
      </c>
      <c r="W283" s="39">
        <f t="shared" ca="1" si="79"/>
        <v>2.4172042364554729</v>
      </c>
      <c r="X283" s="7">
        <f t="shared" ca="1" si="80"/>
        <v>104095.27040000808</v>
      </c>
      <c r="Y283" s="39">
        <f t="shared" ca="1" si="81"/>
        <v>7.9806373973368085</v>
      </c>
      <c r="Z283" s="39">
        <f t="shared" ca="1" si="82"/>
        <v>21.808930976412675</v>
      </c>
      <c r="AA283" s="39">
        <f t="shared" ca="1" si="83"/>
        <v>48.528640668607629</v>
      </c>
      <c r="AD283" s="44">
        <v>3497.5</v>
      </c>
      <c r="AE283" s="44">
        <v>51622.120000023802</v>
      </c>
    </row>
    <row r="284" spans="8:31" x14ac:dyDescent="0.3">
      <c r="H284" s="45">
        <v>1</v>
      </c>
      <c r="I284" s="44" t="s">
        <v>179</v>
      </c>
      <c r="J284" s="25">
        <v>1993</v>
      </c>
      <c r="K284" s="44">
        <v>3661.53</v>
      </c>
      <c r="L284" s="47">
        <f t="shared" ca="1" si="68"/>
        <v>132027.22200009599</v>
      </c>
      <c r="M284" s="47">
        <f t="shared" ca="1" si="70"/>
        <v>131241.53320004093</v>
      </c>
      <c r="N284" s="39">
        <f t="shared" ca="1" si="69"/>
        <v>64.527087156709925</v>
      </c>
      <c r="O284" s="47">
        <f t="shared" ca="1" si="71"/>
        <v>18653.769999996159</v>
      </c>
      <c r="P284" s="47">
        <f t="shared" ca="1" si="72"/>
        <v>18643.779999996048</v>
      </c>
      <c r="Q284" s="39">
        <f t="shared" ca="1" si="73"/>
        <v>9.166525166668011</v>
      </c>
      <c r="R284" s="47">
        <f t="shared" ca="1" si="74"/>
        <v>3407.6763999939103</v>
      </c>
      <c r="S284" s="47">
        <f t="shared" ca="1" si="75"/>
        <v>3405.5895999933919</v>
      </c>
      <c r="T284" s="39">
        <f t="shared" ca="1" si="76"/>
        <v>1.0097289364849289</v>
      </c>
      <c r="U284" s="47">
        <f t="shared" ca="1" si="77"/>
        <v>6134.5899999923895</v>
      </c>
      <c r="V284" s="47">
        <f t="shared" ca="1" si="78"/>
        <v>6131.2599999921695</v>
      </c>
      <c r="W284" s="39">
        <f t="shared" ca="1" si="79"/>
        <v>1.6353603234982335</v>
      </c>
      <c r="X284" s="7">
        <f t="shared" ca="1" si="80"/>
        <v>103060.90360005933</v>
      </c>
      <c r="Y284" s="39">
        <f t="shared" ca="1" si="81"/>
        <v>6.6130746476728381</v>
      </c>
      <c r="Z284" s="39">
        <f t="shared" ca="1" si="82"/>
        <v>18.424689074324011</v>
      </c>
      <c r="AA284" s="39">
        <f t="shared" ca="1" si="83"/>
        <v>46.102398082385918</v>
      </c>
      <c r="AD284" s="44">
        <v>3498</v>
      </c>
      <c r="AE284" s="44">
        <v>51774.899999970803</v>
      </c>
    </row>
    <row r="285" spans="8:31" x14ac:dyDescent="0.3">
      <c r="H285" s="45">
        <v>1</v>
      </c>
      <c r="I285" s="44" t="s">
        <v>180</v>
      </c>
      <c r="J285" s="25">
        <v>1993</v>
      </c>
      <c r="K285" s="44">
        <v>3659.31</v>
      </c>
      <c r="L285" s="47">
        <f t="shared" ca="1" si="68"/>
        <v>130455.84439998586</v>
      </c>
      <c r="M285" s="47">
        <f t="shared" ca="1" si="70"/>
        <v>129762.21519999462</v>
      </c>
      <c r="N285" s="39">
        <f t="shared" ca="1" si="69"/>
        <v>49.634047314015717</v>
      </c>
      <c r="O285" s="47">
        <f t="shared" ca="1" si="71"/>
        <v>18633.789999995937</v>
      </c>
      <c r="P285" s="47">
        <f t="shared" ca="1" si="72"/>
        <v>18624.069999995831</v>
      </c>
      <c r="Q285" s="39">
        <f t="shared" ca="1" si="73"/>
        <v>7.1237067750009562</v>
      </c>
      <c r="R285" s="47">
        <f t="shared" ca="1" si="74"/>
        <v>3403.5027999928734</v>
      </c>
      <c r="S285" s="47">
        <f t="shared" ca="1" si="75"/>
        <v>3401.4723999923699</v>
      </c>
      <c r="T285" s="39">
        <f t="shared" ca="1" si="76"/>
        <v>0.77190746997175175</v>
      </c>
      <c r="U285" s="47">
        <f t="shared" ca="1" si="77"/>
        <v>6127.9299999919494</v>
      </c>
      <c r="V285" s="47">
        <f t="shared" ca="1" si="78"/>
        <v>6124.6899999917368</v>
      </c>
      <c r="W285" s="39">
        <f t="shared" ca="1" si="79"/>
        <v>1.1727250177488333</v>
      </c>
      <c r="X285" s="7">
        <f t="shared" ca="1" si="80"/>
        <v>101611.98280001468</v>
      </c>
      <c r="Y285" s="39">
        <f t="shared" ca="1" si="81"/>
        <v>4.1491559643354128</v>
      </c>
      <c r="Z285" s="39">
        <f t="shared" ca="1" si="82"/>
        <v>13.217495227056954</v>
      </c>
      <c r="AA285" s="39">
        <f t="shared" ca="1" si="83"/>
        <v>36.41655208695876</v>
      </c>
      <c r="AD285" s="44">
        <v>3498.5</v>
      </c>
      <c r="AE285" s="44">
        <v>51927.670000057296</v>
      </c>
    </row>
    <row r="286" spans="8:31" x14ac:dyDescent="0.3">
      <c r="H286" s="45">
        <v>1</v>
      </c>
      <c r="I286" s="44" t="s">
        <v>170</v>
      </c>
      <c r="J286" s="25">
        <v>1994</v>
      </c>
      <c r="K286" s="44">
        <v>3657.15</v>
      </c>
      <c r="L286" s="47">
        <f t="shared" ca="1" si="68"/>
        <v>129068.58600000339</v>
      </c>
      <c r="M286" s="47">
        <f t="shared" ca="1" si="70"/>
        <v>128391.01279997011</v>
      </c>
      <c r="N286" s="39">
        <f t="shared" ca="1" si="69"/>
        <v>22.254442218669404</v>
      </c>
      <c r="O286" s="47">
        <f t="shared" ca="1" si="71"/>
        <v>18614.349999995724</v>
      </c>
      <c r="P286" s="47">
        <f t="shared" ca="1" si="72"/>
        <v>18604.854999995616</v>
      </c>
      <c r="Q286" s="39">
        <f t="shared" ca="1" si="73"/>
        <v>3.2248415333337213</v>
      </c>
      <c r="R286" s="47">
        <f t="shared" ca="1" si="74"/>
        <v>3399.4419999918664</v>
      </c>
      <c r="S286" s="47">
        <f t="shared" ca="1" si="75"/>
        <v>3397.4585999913738</v>
      </c>
      <c r="T286" s="39">
        <f t="shared" ca="1" si="76"/>
        <v>0.79718534833262822</v>
      </c>
      <c r="U286" s="47">
        <f t="shared" ca="1" si="77"/>
        <v>6121.4499999915242</v>
      </c>
      <c r="V286" s="47">
        <f t="shared" ca="1" si="78"/>
        <v>6118.2849999913151</v>
      </c>
      <c r="W286" s="39">
        <f t="shared" ca="1" si="79"/>
        <v>1.1752715627899437</v>
      </c>
      <c r="X286" s="7">
        <f t="shared" ca="1" si="80"/>
        <v>100270.41419999181</v>
      </c>
      <c r="Y286" s="39">
        <f t="shared" ca="1" si="81"/>
        <v>5.5148727810015243</v>
      </c>
      <c r="Z286" s="39">
        <f t="shared" ca="1" si="82"/>
        <v>10.712171225457817</v>
      </c>
      <c r="AA286" s="39">
        <f t="shared" ca="1" si="83"/>
        <v>11.542270993211586</v>
      </c>
      <c r="AD286" s="44">
        <v>3499</v>
      </c>
      <c r="AE286" s="44">
        <v>52080.450000004399</v>
      </c>
    </row>
    <row r="287" spans="8:31" x14ac:dyDescent="0.3">
      <c r="H287" s="45">
        <v>1</v>
      </c>
      <c r="I287" s="44" t="s">
        <v>171</v>
      </c>
      <c r="J287" s="25">
        <v>1994</v>
      </c>
      <c r="K287" s="44">
        <v>3655.04</v>
      </c>
      <c r="L287" s="47">
        <f t="shared" ca="1" si="68"/>
        <v>127713.43959993683</v>
      </c>
      <c r="M287" s="47">
        <f t="shared" ca="1" si="70"/>
        <v>127546.4523999216</v>
      </c>
      <c r="N287" s="39">
        <f t="shared" ca="1" si="69"/>
        <v>22.533206590660896</v>
      </c>
      <c r="O287" s="47">
        <f t="shared" ca="1" si="71"/>
        <v>18595.359999995508</v>
      </c>
      <c r="P287" s="47">
        <f t="shared" ca="1" si="72"/>
        <v>18593.019999995482</v>
      </c>
      <c r="Q287" s="39">
        <f t="shared" ca="1" si="73"/>
        <v>3.284766866667046</v>
      </c>
      <c r="R287" s="47">
        <f t="shared" ca="1" si="74"/>
        <v>3395.4751999908813</v>
      </c>
      <c r="S287" s="47">
        <f t="shared" ca="1" si="75"/>
        <v>3394.9863999907598</v>
      </c>
      <c r="T287" s="39">
        <f t="shared" ca="1" si="76"/>
        <v>0.89831340143727345</v>
      </c>
      <c r="U287" s="47">
        <f t="shared" ca="1" si="77"/>
        <v>6115.1199999911059</v>
      </c>
      <c r="V287" s="47">
        <f t="shared" ca="1" si="78"/>
        <v>6114.3399999910544</v>
      </c>
      <c r="W287" s="39">
        <f t="shared" ca="1" si="79"/>
        <v>1.3225317419982061</v>
      </c>
      <c r="X287" s="7">
        <f t="shared" ca="1" si="80"/>
        <v>99444.105999944324</v>
      </c>
      <c r="Y287" s="39">
        <f t="shared" ca="1" si="81"/>
        <v>4.5578548583324094</v>
      </c>
      <c r="Z287" s="39">
        <f t="shared" ca="1" si="82"/>
        <v>10.063466868434936</v>
      </c>
      <c r="AA287" s="39">
        <f t="shared" ca="1" si="83"/>
        <v>12.46973972222596</v>
      </c>
      <c r="AD287" s="44">
        <v>3499.5</v>
      </c>
      <c r="AE287" s="44">
        <v>52233.220000090798</v>
      </c>
    </row>
    <row r="288" spans="8:31" x14ac:dyDescent="0.3">
      <c r="H288" s="45">
        <v>1</v>
      </c>
      <c r="I288" s="44" t="s">
        <v>172</v>
      </c>
      <c r="J288" s="25">
        <v>1994</v>
      </c>
      <c r="K288" s="44">
        <v>3654.52</v>
      </c>
      <c r="L288" s="47">
        <f t="shared" ca="1" si="68"/>
        <v>127379.46519990638</v>
      </c>
      <c r="M288" s="47">
        <f t="shared" ca="1" si="70"/>
        <v>127215.69379994995</v>
      </c>
      <c r="N288" s="39">
        <f t="shared" ca="1" si="69"/>
        <v>34.560263482332111</v>
      </c>
      <c r="O288" s="47">
        <f t="shared" ca="1" si="71"/>
        <v>18590.679999995456</v>
      </c>
      <c r="P288" s="47">
        <f t="shared" ca="1" si="72"/>
        <v>18588.384999995433</v>
      </c>
      <c r="Q288" s="39">
        <f t="shared" ca="1" si="73"/>
        <v>5.0498445916672345</v>
      </c>
      <c r="R288" s="47">
        <f t="shared" ca="1" si="74"/>
        <v>3394.4975999906383</v>
      </c>
      <c r="S288" s="47">
        <f t="shared" ca="1" si="75"/>
        <v>3394.0181999905199</v>
      </c>
      <c r="T288" s="39">
        <f t="shared" ca="1" si="76"/>
        <v>1.2967977872467864</v>
      </c>
      <c r="U288" s="47">
        <f t="shared" ca="1" si="77"/>
        <v>6113.5599999910028</v>
      </c>
      <c r="V288" s="47">
        <f t="shared" ca="1" si="78"/>
        <v>6112.7949999909533</v>
      </c>
      <c r="W288" s="39">
        <f t="shared" ca="1" si="79"/>
        <v>1.9102484374984721</v>
      </c>
      <c r="X288" s="7">
        <f t="shared" ca="1" si="80"/>
        <v>99120.495599973045</v>
      </c>
      <c r="Y288" s="39">
        <f t="shared" ca="1" si="81"/>
        <v>5.2038260190004486</v>
      </c>
      <c r="Z288" s="39">
        <f t="shared" ca="1" si="82"/>
        <v>13.460716835412942</v>
      </c>
      <c r="AA288" s="39">
        <f t="shared" ca="1" si="83"/>
        <v>21.099546646919169</v>
      </c>
      <c r="AD288" s="44">
        <v>3500</v>
      </c>
      <c r="AE288" s="44">
        <v>52386.0000000379</v>
      </c>
    </row>
    <row r="289" spans="8:31" x14ac:dyDescent="0.3">
      <c r="H289" s="45">
        <v>1</v>
      </c>
      <c r="I289" s="44" t="s">
        <v>173</v>
      </c>
      <c r="J289" s="25">
        <v>1994</v>
      </c>
      <c r="K289" s="44">
        <v>3654.01</v>
      </c>
      <c r="L289" s="47">
        <f t="shared" ca="1" si="68"/>
        <v>127051.92239999352</v>
      </c>
      <c r="M289" s="47">
        <f t="shared" ca="1" si="70"/>
        <v>129355.22220004466</v>
      </c>
      <c r="N289" s="39">
        <f t="shared" ca="1" si="69"/>
        <v>48.508208325034083</v>
      </c>
      <c r="O289" s="47">
        <f t="shared" ca="1" si="71"/>
        <v>18586.089999995409</v>
      </c>
      <c r="P289" s="47">
        <f t="shared" ca="1" si="72"/>
        <v>18617.679999995758</v>
      </c>
      <c r="Q289" s="39">
        <f t="shared" ca="1" si="73"/>
        <v>6.9816300000009042</v>
      </c>
      <c r="R289" s="47">
        <f t="shared" ca="1" si="74"/>
        <v>3393.5387999904015</v>
      </c>
      <c r="S289" s="47">
        <f t="shared" ca="1" si="75"/>
        <v>3400.1375999920392</v>
      </c>
      <c r="T289" s="39">
        <f t="shared" ca="1" si="76"/>
        <v>1.6299409619969392</v>
      </c>
      <c r="U289" s="47">
        <f t="shared" ca="1" si="77"/>
        <v>6112.0299999909039</v>
      </c>
      <c r="V289" s="47">
        <f t="shared" ca="1" si="78"/>
        <v>6122.5599999915976</v>
      </c>
      <c r="W289" s="39">
        <f t="shared" ca="1" si="79"/>
        <v>2.4021864159961255</v>
      </c>
      <c r="X289" s="7">
        <f t="shared" ca="1" si="80"/>
        <v>101214.84460006526</v>
      </c>
      <c r="Y289" s="39">
        <f t="shared" ca="1" si="81"/>
        <v>3.4581738571701344</v>
      </c>
      <c r="Z289" s="39">
        <f t="shared" ca="1" si="82"/>
        <v>14.471931235164103</v>
      </c>
      <c r="AA289" s="39">
        <f t="shared" ca="1" si="83"/>
        <v>34.036277089869984</v>
      </c>
      <c r="AD289" s="44">
        <v>3500.5</v>
      </c>
      <c r="AE289" s="44">
        <v>52563.2500000699</v>
      </c>
    </row>
    <row r="290" spans="8:31" x14ac:dyDescent="0.3">
      <c r="H290" s="45">
        <v>1</v>
      </c>
      <c r="I290" s="44" t="s">
        <v>164</v>
      </c>
      <c r="J290" s="25">
        <v>1994</v>
      </c>
      <c r="K290" s="44">
        <v>3661.03</v>
      </c>
      <c r="L290" s="47">
        <f t="shared" ca="1" si="68"/>
        <v>131658.52200009581</v>
      </c>
      <c r="M290" s="47">
        <f t="shared" ca="1" si="70"/>
        <v>133365.60300004226</v>
      </c>
      <c r="N290" s="39">
        <f t="shared" ca="1" si="69"/>
        <v>58.680865320039537</v>
      </c>
      <c r="O290" s="47">
        <f t="shared" ca="1" si="71"/>
        <v>18649.269999996108</v>
      </c>
      <c r="P290" s="47">
        <f t="shared" ca="1" si="72"/>
        <v>18670.10499999634</v>
      </c>
      <c r="Q290" s="39">
        <f t="shared" ca="1" si="73"/>
        <v>8.21484620000132</v>
      </c>
      <c r="R290" s="47">
        <f t="shared" ca="1" si="74"/>
        <v>3406.736399993677</v>
      </c>
      <c r="S290" s="47">
        <f t="shared" ca="1" si="75"/>
        <v>3411.0885999947568</v>
      </c>
      <c r="T290" s="39">
        <f t="shared" ca="1" si="76"/>
        <v>2.1241701484393447</v>
      </c>
      <c r="U290" s="47">
        <f t="shared" ca="1" si="77"/>
        <v>6133.0899999922913</v>
      </c>
      <c r="V290" s="47">
        <f t="shared" ca="1" si="78"/>
        <v>6140.0349999927475</v>
      </c>
      <c r="W290" s="39">
        <f t="shared" ca="1" si="79"/>
        <v>3.1280408307479153</v>
      </c>
      <c r="X290" s="7">
        <f t="shared" ca="1" si="80"/>
        <v>105144.37440005843</v>
      </c>
      <c r="Y290" s="39">
        <f t="shared" ca="1" si="81"/>
        <v>3.2419515440029656</v>
      </c>
      <c r="Z290" s="39">
        <f t="shared" ca="1" si="82"/>
        <v>16.709008723191545</v>
      </c>
      <c r="AA290" s="39">
        <f t="shared" ca="1" si="83"/>
        <v>41.971856596847992</v>
      </c>
      <c r="AD290" s="44">
        <v>3501</v>
      </c>
      <c r="AE290" s="44">
        <v>52740.5000001019</v>
      </c>
    </row>
    <row r="291" spans="8:31" x14ac:dyDescent="0.3">
      <c r="H291" s="45">
        <v>1</v>
      </c>
      <c r="I291" s="44" t="s">
        <v>174</v>
      </c>
      <c r="J291" s="25">
        <v>1994</v>
      </c>
      <c r="K291" s="44">
        <v>3665.66</v>
      </c>
      <c r="L291" s="47">
        <f t="shared" ca="1" si="68"/>
        <v>135072.68399998872</v>
      </c>
      <c r="M291" s="47">
        <f t="shared" ca="1" si="70"/>
        <v>133634.75399998901</v>
      </c>
      <c r="N291" s="39">
        <f t="shared" ca="1" si="69"/>
        <v>84.189895020023144</v>
      </c>
      <c r="O291" s="47">
        <f t="shared" ca="1" si="71"/>
        <v>18690.939999996572</v>
      </c>
      <c r="P291" s="47">
        <f t="shared" ca="1" si="72"/>
        <v>18673.389999996376</v>
      </c>
      <c r="Q291" s="39">
        <f t="shared" ca="1" si="73"/>
        <v>11.764235700001921</v>
      </c>
      <c r="R291" s="47">
        <f t="shared" ca="1" si="74"/>
        <v>3415.4407999958366</v>
      </c>
      <c r="S291" s="47">
        <f t="shared" ca="1" si="75"/>
        <v>3411.774799994927</v>
      </c>
      <c r="T291" s="39">
        <f t="shared" ca="1" si="76"/>
        <v>2.4746739882524107</v>
      </c>
      <c r="U291" s="47">
        <f t="shared" ca="1" si="77"/>
        <v>6146.9799999932038</v>
      </c>
      <c r="V291" s="47">
        <f t="shared" ca="1" si="78"/>
        <v>6141.1299999928196</v>
      </c>
      <c r="W291" s="39">
        <f t="shared" ca="1" si="79"/>
        <v>3.6437371333289015</v>
      </c>
      <c r="X291" s="7">
        <f t="shared" ca="1" si="80"/>
        <v>105408.4592000049</v>
      </c>
      <c r="Y291" s="39">
        <f t="shared" ca="1" si="81"/>
        <v>1.8446480360007498</v>
      </c>
      <c r="Z291" s="39">
        <f t="shared" ca="1" si="82"/>
        <v>19.727294857583981</v>
      </c>
      <c r="AA291" s="39">
        <f t="shared" ca="1" si="83"/>
        <v>64.462600162439159</v>
      </c>
      <c r="AD291" s="44">
        <v>3501.5</v>
      </c>
      <c r="AE291" s="44">
        <v>52917.749999886903</v>
      </c>
    </row>
    <row r="292" spans="8:31" x14ac:dyDescent="0.3">
      <c r="H292" s="45">
        <v>1</v>
      </c>
      <c r="I292" s="44" t="s">
        <v>175</v>
      </c>
      <c r="J292" s="25">
        <v>1994</v>
      </c>
      <c r="K292" s="44">
        <v>3661.76</v>
      </c>
      <c r="L292" s="47">
        <f t="shared" ca="1" si="68"/>
        <v>132196.82399998931</v>
      </c>
      <c r="M292" s="47">
        <f t="shared" ca="1" si="70"/>
        <v>130552.4240000078</v>
      </c>
      <c r="N292" s="39">
        <f t="shared" ca="1" si="69"/>
        <v>100.30777910670852</v>
      </c>
      <c r="O292" s="47">
        <f t="shared" ca="1" si="71"/>
        <v>18655.83999999618</v>
      </c>
      <c r="P292" s="47">
        <f t="shared" ca="1" si="72"/>
        <v>18633.969999995938</v>
      </c>
      <c r="Q292" s="39">
        <f t="shared" ca="1" si="73"/>
        <v>14.31710028333533</v>
      </c>
      <c r="R292" s="47">
        <f t="shared" ca="1" si="74"/>
        <v>3408.1087999940173</v>
      </c>
      <c r="S292" s="47">
        <f t="shared" ca="1" si="75"/>
        <v>3403.5403999928835</v>
      </c>
      <c r="T292" s="39">
        <f t="shared" ca="1" si="76"/>
        <v>2.6953203684330638</v>
      </c>
      <c r="U292" s="47">
        <f t="shared" ca="1" si="77"/>
        <v>6135.2799999924355</v>
      </c>
      <c r="V292" s="47">
        <f t="shared" ca="1" si="78"/>
        <v>6127.9899999919544</v>
      </c>
      <c r="W292" s="39">
        <f t="shared" ca="1" si="79"/>
        <v>3.9701204546628821</v>
      </c>
      <c r="X292" s="7">
        <f t="shared" ca="1" si="80"/>
        <v>102386.92360002702</v>
      </c>
      <c r="Y292" s="39">
        <f t="shared" ca="1" si="81"/>
        <v>4.5220891256694813</v>
      </c>
      <c r="Z292" s="39">
        <f t="shared" ca="1" si="82"/>
        <v>25.504630232100759</v>
      </c>
      <c r="AA292" s="39">
        <f t="shared" ca="1" si="83"/>
        <v>74.803148874607757</v>
      </c>
      <c r="AD292" s="44">
        <v>3502</v>
      </c>
      <c r="AE292" s="44">
        <v>53094.999999918902</v>
      </c>
    </row>
    <row r="293" spans="8:31" x14ac:dyDescent="0.3">
      <c r="H293" s="45">
        <v>1</v>
      </c>
      <c r="I293" s="44" t="s">
        <v>176</v>
      </c>
      <c r="J293" s="25">
        <v>1994</v>
      </c>
      <c r="K293" s="44">
        <v>3656.9</v>
      </c>
      <c r="L293" s="47">
        <f t="shared" ca="1" si="68"/>
        <v>128908.02400002629</v>
      </c>
      <c r="M293" s="47">
        <f t="shared" ca="1" si="70"/>
        <v>128111.63239997346</v>
      </c>
      <c r="N293" s="39">
        <f t="shared" ca="1" si="69"/>
        <v>98.005398786014808</v>
      </c>
      <c r="O293" s="47">
        <f t="shared" ca="1" si="71"/>
        <v>18612.099999995695</v>
      </c>
      <c r="P293" s="47">
        <f t="shared" ca="1" si="72"/>
        <v>18600.939999995571</v>
      </c>
      <c r="Q293" s="39">
        <f t="shared" ca="1" si="73"/>
        <v>14.229719100001708</v>
      </c>
      <c r="R293" s="47">
        <f t="shared" ca="1" si="74"/>
        <v>3398.9719999917497</v>
      </c>
      <c r="S293" s="47">
        <f t="shared" ca="1" si="75"/>
        <v>3396.6407999911708</v>
      </c>
      <c r="T293" s="39">
        <f t="shared" ca="1" si="76"/>
        <v>2.4292208894735912</v>
      </c>
      <c r="U293" s="47">
        <f t="shared" ca="1" si="77"/>
        <v>6120.6999999914733</v>
      </c>
      <c r="V293" s="47">
        <f t="shared" ca="1" si="78"/>
        <v>6116.9799999912284</v>
      </c>
      <c r="W293" s="39">
        <f t="shared" ca="1" si="79"/>
        <v>3.5962744916600884</v>
      </c>
      <c r="X293" s="7">
        <f t="shared" ca="1" si="80"/>
        <v>99997.071599995485</v>
      </c>
      <c r="Y293" s="39">
        <f t="shared" ca="1" si="81"/>
        <v>4.9165226870015308</v>
      </c>
      <c r="Z293" s="39">
        <f t="shared" ca="1" si="82"/>
        <v>25.171737168136922</v>
      </c>
      <c r="AA293" s="39">
        <f t="shared" ca="1" si="83"/>
        <v>72.83366161787788</v>
      </c>
      <c r="AD293" s="44">
        <v>3502.5</v>
      </c>
      <c r="AE293" s="44">
        <v>53272.249999950902</v>
      </c>
    </row>
    <row r="294" spans="8:31" x14ac:dyDescent="0.3">
      <c r="H294" s="45">
        <v>1</v>
      </c>
      <c r="I294" s="44" t="s">
        <v>177</v>
      </c>
      <c r="J294" s="25">
        <v>1994</v>
      </c>
      <c r="K294" s="44">
        <v>3654.42</v>
      </c>
      <c r="L294" s="47">
        <f t="shared" ca="1" si="68"/>
        <v>127315.24079992063</v>
      </c>
      <c r="M294" s="47">
        <f t="shared" ca="1" si="70"/>
        <v>127093.66529995296</v>
      </c>
      <c r="N294" s="39">
        <f t="shared" ca="1" si="69"/>
        <v>90.871970689498909</v>
      </c>
      <c r="O294" s="47">
        <f t="shared" ca="1" si="71"/>
        <v>18589.779999995448</v>
      </c>
      <c r="P294" s="47">
        <f t="shared" ca="1" si="72"/>
        <v>18586.674999995412</v>
      </c>
      <c r="Q294" s="39">
        <f t="shared" ca="1" si="73"/>
        <v>13.289472625001478</v>
      </c>
      <c r="R294" s="47">
        <f t="shared" ca="1" si="74"/>
        <v>3394.3095999905918</v>
      </c>
      <c r="S294" s="47">
        <f t="shared" ca="1" si="75"/>
        <v>3393.6609999904308</v>
      </c>
      <c r="T294" s="39">
        <f t="shared" ca="1" si="76"/>
        <v>1.9274297649441281</v>
      </c>
      <c r="U294" s="47">
        <f t="shared" ca="1" si="77"/>
        <v>6113.2599999909835</v>
      </c>
      <c r="V294" s="47">
        <f t="shared" ca="1" si="78"/>
        <v>6112.2249999909154</v>
      </c>
      <c r="W294" s="39">
        <f t="shared" ca="1" si="79"/>
        <v>3.1246712904106695</v>
      </c>
      <c r="X294" s="7">
        <f t="shared" ca="1" si="80"/>
        <v>99001.104299976199</v>
      </c>
      <c r="Y294" s="39">
        <f t="shared" ca="1" si="81"/>
        <v>6.0225671782507071</v>
      </c>
      <c r="Z294" s="39">
        <f t="shared" ca="1" si="82"/>
        <v>24.364140858606984</v>
      </c>
      <c r="AA294" s="39">
        <f t="shared" ca="1" si="83"/>
        <v>66.507829830891922</v>
      </c>
      <c r="AD294" s="44">
        <v>3503</v>
      </c>
      <c r="AE294" s="44">
        <v>53449.499999982901</v>
      </c>
    </row>
    <row r="295" spans="8:31" x14ac:dyDescent="0.3">
      <c r="H295" s="45">
        <v>1</v>
      </c>
      <c r="I295" s="44" t="s">
        <v>178</v>
      </c>
      <c r="J295" s="25">
        <v>1994</v>
      </c>
      <c r="K295" s="44">
        <v>3653.73</v>
      </c>
      <c r="L295" s="47">
        <f t="shared" ca="1" si="68"/>
        <v>126872.08979998529</v>
      </c>
      <c r="M295" s="47">
        <f t="shared" ca="1" si="70"/>
        <v>126444.99290000042</v>
      </c>
      <c r="N295" s="39">
        <f t="shared" ca="1" si="69"/>
        <v>67.226587891857619</v>
      </c>
      <c r="O295" s="47">
        <f t="shared" ca="1" si="71"/>
        <v>18583.569999995376</v>
      </c>
      <c r="P295" s="47">
        <f t="shared" ca="1" si="72"/>
        <v>18577.58499999531</v>
      </c>
      <c r="Q295" s="39">
        <f t="shared" ca="1" si="73"/>
        <v>9.8770826916677095</v>
      </c>
      <c r="R295" s="47">
        <f t="shared" ca="1" si="74"/>
        <v>3393.0123999902698</v>
      </c>
      <c r="S295" s="47">
        <f t="shared" ca="1" si="75"/>
        <v>3391.7621999899598</v>
      </c>
      <c r="T295" s="39">
        <f t="shared" ca="1" si="76"/>
        <v>1.4844895208803934</v>
      </c>
      <c r="U295" s="47">
        <f t="shared" ca="1" si="77"/>
        <v>6111.1899999908474</v>
      </c>
      <c r="V295" s="47">
        <f t="shared" ca="1" si="78"/>
        <v>6109.1949999907165</v>
      </c>
      <c r="W295" s="39">
        <f t="shared" ca="1" si="79"/>
        <v>2.4067682802047847</v>
      </c>
      <c r="X295" s="7">
        <f t="shared" ca="1" si="80"/>
        <v>98366.450700024434</v>
      </c>
      <c r="Y295" s="39">
        <f t="shared" ca="1" si="81"/>
        <v>7.5414278870045717</v>
      </c>
      <c r="Z295" s="39">
        <f t="shared" ca="1" si="82"/>
        <v>21.309768379757458</v>
      </c>
      <c r="AA295" s="39">
        <f t="shared" ca="1" si="83"/>
        <v>45.916819512100162</v>
      </c>
      <c r="AD295" s="44">
        <v>3503.5</v>
      </c>
      <c r="AE295" s="44">
        <v>53626.750000015003</v>
      </c>
    </row>
    <row r="296" spans="8:31" x14ac:dyDescent="0.3">
      <c r="H296" s="45">
        <v>1</v>
      </c>
      <c r="I296" s="44" t="s">
        <v>179</v>
      </c>
      <c r="J296" s="25">
        <v>1994</v>
      </c>
      <c r="K296" s="44">
        <v>3652.4</v>
      </c>
      <c r="L296" s="47">
        <f t="shared" ca="1" si="68"/>
        <v>126017.89600001555</v>
      </c>
      <c r="M296" s="47">
        <f t="shared" ca="1" si="70"/>
        <v>125260.04280001973</v>
      </c>
      <c r="N296" s="39">
        <f t="shared" ca="1" si="69"/>
        <v>61.586187710031787</v>
      </c>
      <c r="O296" s="47">
        <f t="shared" ca="1" si="71"/>
        <v>18571.599999995244</v>
      </c>
      <c r="P296" s="47">
        <f t="shared" ca="1" si="72"/>
        <v>18560.979999995125</v>
      </c>
      <c r="Q296" s="39">
        <f t="shared" ca="1" si="73"/>
        <v>9.1258151666675413</v>
      </c>
      <c r="R296" s="47">
        <f t="shared" ca="1" si="74"/>
        <v>3390.5119999896497</v>
      </c>
      <c r="S296" s="47">
        <f t="shared" ca="1" si="75"/>
        <v>3388.2935999890988</v>
      </c>
      <c r="T296" s="39">
        <f t="shared" ca="1" si="76"/>
        <v>1.0046008166169882</v>
      </c>
      <c r="U296" s="47">
        <f t="shared" ca="1" si="77"/>
        <v>6107.1999999905856</v>
      </c>
      <c r="V296" s="47">
        <f t="shared" ca="1" si="78"/>
        <v>6103.6599999903519</v>
      </c>
      <c r="W296" s="39">
        <f t="shared" ca="1" si="79"/>
        <v>1.6279987134977472</v>
      </c>
      <c r="X296" s="7">
        <f t="shared" ca="1" si="80"/>
        <v>97207.109200045146</v>
      </c>
      <c r="Y296" s="39">
        <f t="shared" ca="1" si="81"/>
        <v>6.2374561736717933</v>
      </c>
      <c r="Z296" s="39">
        <f t="shared" ca="1" si="82"/>
        <v>17.99587087045407</v>
      </c>
      <c r="AA296" s="39">
        <f t="shared" ca="1" si="83"/>
        <v>43.590316839577717</v>
      </c>
      <c r="AD296" s="44">
        <v>3504</v>
      </c>
      <c r="AE296" s="44">
        <v>53804.000000047003</v>
      </c>
    </row>
    <row r="297" spans="8:31" x14ac:dyDescent="0.3">
      <c r="H297" s="45">
        <v>1</v>
      </c>
      <c r="I297" s="44" t="s">
        <v>180</v>
      </c>
      <c r="J297" s="25">
        <v>1994</v>
      </c>
      <c r="K297" s="44">
        <v>3650.04</v>
      </c>
      <c r="L297" s="47">
        <f t="shared" ca="1" si="68"/>
        <v>124502.18960002391</v>
      </c>
      <c r="M297" s="47">
        <f t="shared" ca="1" si="70"/>
        <v>123519.54720000946</v>
      </c>
      <c r="N297" s="39">
        <f t="shared" ca="1" si="69"/>
        <v>47.246226804020537</v>
      </c>
      <c r="O297" s="47">
        <f t="shared" ca="1" si="71"/>
        <v>18550.359999995006</v>
      </c>
      <c r="P297" s="47">
        <f t="shared" ca="1" si="72"/>
        <v>18527.529999995</v>
      </c>
      <c r="Q297" s="39">
        <f t="shared" ca="1" si="73"/>
        <v>7.0867802250006262</v>
      </c>
      <c r="R297" s="47">
        <f t="shared" ca="1" si="74"/>
        <v>3386.0751999885479</v>
      </c>
      <c r="S297" s="47">
        <f t="shared" ca="1" si="75"/>
        <v>3383.22899998916</v>
      </c>
      <c r="T297" s="39">
        <f t="shared" ca="1" si="76"/>
        <v>0.76776743439768913</v>
      </c>
      <c r="U297" s="47">
        <f t="shared" ca="1" si="77"/>
        <v>6100.1199999901182</v>
      </c>
      <c r="V297" s="47">
        <f t="shared" ca="1" si="78"/>
        <v>6098.549999990264</v>
      </c>
      <c r="W297" s="39">
        <f t="shared" ca="1" si="79"/>
        <v>1.1677198612485495</v>
      </c>
      <c r="X297" s="7">
        <f t="shared" ca="1" si="80"/>
        <v>95510.238200035034</v>
      </c>
      <c r="Y297" s="39">
        <f t="shared" ca="1" si="81"/>
        <v>3.9000013931694886</v>
      </c>
      <c r="Z297" s="39">
        <f t="shared" ca="1" si="82"/>
        <v>12.922268913816353</v>
      </c>
      <c r="AA297" s="39">
        <f t="shared" ca="1" si="83"/>
        <v>34.323957890204184</v>
      </c>
      <c r="AD297" s="44">
        <v>3504.5</v>
      </c>
      <c r="AE297" s="44">
        <v>53981.250000079002</v>
      </c>
    </row>
    <row r="298" spans="8:31" x14ac:dyDescent="0.3">
      <c r="H298" s="45">
        <v>1</v>
      </c>
      <c r="I298" s="44" t="s">
        <v>170</v>
      </c>
      <c r="J298" s="25">
        <v>1995</v>
      </c>
      <c r="K298" s="44">
        <v>3646.98</v>
      </c>
      <c r="L298" s="47">
        <f t="shared" ca="1" si="68"/>
        <v>122536.90479999501</v>
      </c>
      <c r="M298" s="47">
        <f t="shared" ca="1" si="70"/>
        <v>121817.58360000234</v>
      </c>
      <c r="N298" s="39">
        <f t="shared" ca="1" si="69"/>
        <v>21.11504782400792</v>
      </c>
      <c r="O298" s="47">
        <f t="shared" ca="1" si="71"/>
        <v>18504.699999994999</v>
      </c>
      <c r="P298" s="47">
        <f t="shared" ca="1" si="72"/>
        <v>18487.899999994999</v>
      </c>
      <c r="Q298" s="39">
        <f t="shared" ca="1" si="73"/>
        <v>3.2045693333336067</v>
      </c>
      <c r="R298" s="47">
        <f t="shared" ca="1" si="74"/>
        <v>3380.3827999897717</v>
      </c>
      <c r="S298" s="47">
        <f t="shared" ca="1" si="75"/>
        <v>3378.2995999902319</v>
      </c>
      <c r="T298" s="39">
        <f t="shared" ca="1" si="76"/>
        <v>0.79268984864069558</v>
      </c>
      <c r="U298" s="47">
        <f t="shared" ca="1" si="77"/>
        <v>6096.9799999904089</v>
      </c>
      <c r="V298" s="47">
        <f t="shared" ca="1" si="78"/>
        <v>6095.85999999052</v>
      </c>
      <c r="W298" s="39">
        <f t="shared" ca="1" si="79"/>
        <v>1.1709639071647913</v>
      </c>
      <c r="X298" s="7">
        <f t="shared" ca="1" si="80"/>
        <v>93855.524000026577</v>
      </c>
      <c r="Y298" s="39">
        <f t="shared" ca="1" si="81"/>
        <v>5.1620538200033108</v>
      </c>
      <c r="Z298" s="39">
        <f t="shared" ca="1" si="82"/>
        <v>10.330276909142405</v>
      </c>
      <c r="AA298" s="39">
        <f t="shared" ca="1" si="83"/>
        <v>10.784770914865515</v>
      </c>
      <c r="AD298" s="44">
        <v>3505</v>
      </c>
      <c r="AE298" s="44">
        <v>54158.500000111002</v>
      </c>
    </row>
    <row r="299" spans="8:31" x14ac:dyDescent="0.3">
      <c r="H299" s="45">
        <v>1</v>
      </c>
      <c r="I299" s="44" t="s">
        <v>171</v>
      </c>
      <c r="J299" s="25">
        <v>1995</v>
      </c>
      <c r="K299" s="44">
        <v>3644.74</v>
      </c>
      <c r="L299" s="47">
        <f t="shared" ca="1" si="68"/>
        <v>121098.26240000967</v>
      </c>
      <c r="M299" s="47">
        <f t="shared" ca="1" si="70"/>
        <v>121249.19139998336</v>
      </c>
      <c r="N299" s="39">
        <f t="shared" ca="1" si="69"/>
        <v>21.420690480671407</v>
      </c>
      <c r="O299" s="47">
        <f t="shared" ca="1" si="71"/>
        <v>18471.099999995</v>
      </c>
      <c r="P299" s="47">
        <f t="shared" ca="1" si="72"/>
        <v>18474.624999995001</v>
      </c>
      <c r="Q299" s="39">
        <f t="shared" ca="1" si="73"/>
        <v>3.2638504166669535</v>
      </c>
      <c r="R299" s="47">
        <f t="shared" ca="1" si="74"/>
        <v>3376.216399990692</v>
      </c>
      <c r="S299" s="47">
        <f t="shared" ca="1" si="75"/>
        <v>3376.6534999905957</v>
      </c>
      <c r="T299" s="39">
        <f t="shared" ca="1" si="76"/>
        <v>0.8934625160972316</v>
      </c>
      <c r="U299" s="47">
        <f t="shared" ca="1" si="77"/>
        <v>6094.7399999906302</v>
      </c>
      <c r="V299" s="47">
        <f t="shared" ca="1" si="78"/>
        <v>6094.9749999906071</v>
      </c>
      <c r="W299" s="39">
        <f t="shared" ca="1" si="79"/>
        <v>1.318343092498109</v>
      </c>
      <c r="X299" s="7">
        <f t="shared" ca="1" si="80"/>
        <v>93302.937900007164</v>
      </c>
      <c r="Y299" s="39">
        <f t="shared" ca="1" si="81"/>
        <v>4.2763846537518555</v>
      </c>
      <c r="Z299" s="39">
        <f t="shared" ca="1" si="82"/>
        <v>9.7520406790141507</v>
      </c>
      <c r="AA299" s="39">
        <f t="shared" ca="1" si="83"/>
        <v>11.668649801657256</v>
      </c>
      <c r="AD299" s="44">
        <v>3505.5</v>
      </c>
      <c r="AE299" s="44">
        <v>54335.749999895903</v>
      </c>
    </row>
    <row r="300" spans="8:31" x14ac:dyDescent="0.3">
      <c r="H300" s="45">
        <v>1</v>
      </c>
      <c r="I300" s="44" t="s">
        <v>172</v>
      </c>
      <c r="J300" s="25">
        <v>1995</v>
      </c>
      <c r="K300" s="44">
        <v>3645.21</v>
      </c>
      <c r="L300" s="47">
        <f t="shared" ca="1" si="68"/>
        <v>121400.12039995706</v>
      </c>
      <c r="M300" s="47">
        <f t="shared" ca="1" si="70"/>
        <v>121820.79279996781</v>
      </c>
      <c r="N300" s="39">
        <f t="shared" ca="1" si="69"/>
        <v>33.094648710669773</v>
      </c>
      <c r="O300" s="47">
        <f t="shared" ca="1" si="71"/>
        <v>18478.149999995003</v>
      </c>
      <c r="P300" s="47">
        <f t="shared" ca="1" si="72"/>
        <v>18487.974999995004</v>
      </c>
      <c r="Q300" s="39">
        <f t="shared" ca="1" si="73"/>
        <v>5.0225665416671079</v>
      </c>
      <c r="R300" s="47">
        <f t="shared" ca="1" si="74"/>
        <v>3377.0905999904994</v>
      </c>
      <c r="S300" s="47">
        <f t="shared" ca="1" si="75"/>
        <v>3378.3088999902302</v>
      </c>
      <c r="T300" s="39">
        <f t="shared" ca="1" si="76"/>
        <v>1.2907955255383405</v>
      </c>
      <c r="U300" s="47">
        <f t="shared" ca="1" si="77"/>
        <v>6095.209999990584</v>
      </c>
      <c r="V300" s="47">
        <f t="shared" ca="1" si="78"/>
        <v>6095.8649999905192</v>
      </c>
      <c r="W300" s="39">
        <f t="shared" ca="1" si="79"/>
        <v>1.9049578124983326</v>
      </c>
      <c r="X300" s="7">
        <f t="shared" ca="1" si="80"/>
        <v>93858.643899992065</v>
      </c>
      <c r="Y300" s="39">
        <f t="shared" ca="1" si="81"/>
        <v>4.9275788047513478</v>
      </c>
      <c r="Z300" s="39">
        <f t="shared" ca="1" si="82"/>
        <v>13.14589868445513</v>
      </c>
      <c r="AA300" s="39">
        <f t="shared" ca="1" si="83"/>
        <v>19.948750026214643</v>
      </c>
      <c r="AD300" s="44">
        <v>3506</v>
      </c>
      <c r="AE300" s="44">
        <v>54512.999999927997</v>
      </c>
    </row>
    <row r="301" spans="8:31" x14ac:dyDescent="0.3">
      <c r="H301" s="45">
        <v>1</v>
      </c>
      <c r="I301" s="44" t="s">
        <v>173</v>
      </c>
      <c r="J301" s="25">
        <v>1995</v>
      </c>
      <c r="K301" s="44">
        <v>3646.52</v>
      </c>
      <c r="L301" s="47">
        <f t="shared" ca="1" si="68"/>
        <v>122241.46519997856</v>
      </c>
      <c r="M301" s="47">
        <f t="shared" ca="1" si="70"/>
        <v>126220.20589995384</v>
      </c>
      <c r="N301" s="39">
        <f t="shared" ca="1" si="69"/>
        <v>47.332577212499608</v>
      </c>
      <c r="O301" s="47">
        <f t="shared" ca="1" si="71"/>
        <v>18497.799999995004</v>
      </c>
      <c r="P301" s="47">
        <f t="shared" ca="1" si="72"/>
        <v>18563.994999995448</v>
      </c>
      <c r="Q301" s="39">
        <f t="shared" ca="1" si="73"/>
        <v>6.9614981250007801</v>
      </c>
      <c r="R301" s="47">
        <f t="shared" ca="1" si="74"/>
        <v>3379.527199989961</v>
      </c>
      <c r="S301" s="47">
        <f t="shared" ca="1" si="75"/>
        <v>3391.1389999913235</v>
      </c>
      <c r="T301" s="39">
        <f t="shared" ca="1" si="76"/>
        <v>1.6256272581215943</v>
      </c>
      <c r="U301" s="47">
        <f t="shared" ca="1" si="77"/>
        <v>6096.5199999904544</v>
      </c>
      <c r="V301" s="47">
        <f t="shared" ca="1" si="78"/>
        <v>6111.6249999911624</v>
      </c>
      <c r="W301" s="39">
        <f t="shared" ca="1" si="79"/>
        <v>2.3978960687459558</v>
      </c>
      <c r="X301" s="7">
        <f t="shared" ca="1" si="80"/>
        <v>98153.446899975897</v>
      </c>
      <c r="Y301" s="39">
        <f t="shared" ca="1" si="81"/>
        <v>3.3535761024170436</v>
      </c>
      <c r="Z301" s="39">
        <f t="shared" ca="1" si="82"/>
        <v>14.338597554285375</v>
      </c>
      <c r="AA301" s="39">
        <f t="shared" ca="1" si="83"/>
        <v>32.993979658214229</v>
      </c>
      <c r="AD301" s="44">
        <v>3506.5</v>
      </c>
      <c r="AE301" s="44">
        <v>54690.249999959997</v>
      </c>
    </row>
    <row r="302" spans="8:31" x14ac:dyDescent="0.3">
      <c r="H302" s="45">
        <v>1</v>
      </c>
      <c r="I302" s="44" t="s">
        <v>164</v>
      </c>
      <c r="J302" s="25">
        <v>1995</v>
      </c>
      <c r="K302" s="44">
        <v>3658.91</v>
      </c>
      <c r="L302" s="47">
        <f t="shared" ca="1" si="68"/>
        <v>130198.94659992913</v>
      </c>
      <c r="M302" s="47">
        <f t="shared" ca="1" si="70"/>
        <v>138028.9308999721</v>
      </c>
      <c r="N302" s="39">
        <f t="shared" ca="1" si="69"/>
        <v>60.732729596009392</v>
      </c>
      <c r="O302" s="47">
        <f t="shared" ca="1" si="71"/>
        <v>18630.189999995895</v>
      </c>
      <c r="P302" s="47">
        <f t="shared" ca="1" si="72"/>
        <v>18726.354999996965</v>
      </c>
      <c r="Q302" s="39">
        <f t="shared" ca="1" si="73"/>
        <v>8.2395962000016034</v>
      </c>
      <c r="R302" s="47">
        <f t="shared" ca="1" si="74"/>
        <v>3402.7507999926866</v>
      </c>
      <c r="S302" s="47">
        <f t="shared" ca="1" si="75"/>
        <v>3422.8385999976726</v>
      </c>
      <c r="T302" s="39">
        <f t="shared" ca="1" si="76"/>
        <v>2.131487167191187</v>
      </c>
      <c r="U302" s="47">
        <f t="shared" ca="1" si="77"/>
        <v>6126.7299999918705</v>
      </c>
      <c r="V302" s="47">
        <f t="shared" ca="1" si="78"/>
        <v>6158.7849999939826</v>
      </c>
      <c r="W302" s="39">
        <f t="shared" ca="1" si="79"/>
        <v>3.1375930182485496</v>
      </c>
      <c r="X302" s="7">
        <f t="shared" ca="1" si="80"/>
        <v>109720.95229998347</v>
      </c>
      <c r="Y302" s="39">
        <f t="shared" ca="1" si="81"/>
        <v>3.3830626959173715</v>
      </c>
      <c r="Z302" s="39">
        <f t="shared" ca="1" si="82"/>
        <v>16.891739081358711</v>
      </c>
      <c r="AA302" s="39">
        <f t="shared" ca="1" si="83"/>
        <v>43.840990514650684</v>
      </c>
      <c r="AD302" s="44">
        <v>3507</v>
      </c>
      <c r="AE302" s="44">
        <v>54867.499999991996</v>
      </c>
    </row>
    <row r="303" spans="8:31" x14ac:dyDescent="0.3">
      <c r="H303" s="45">
        <v>1</v>
      </c>
      <c r="I303" s="44" t="s">
        <v>174</v>
      </c>
      <c r="J303" s="25">
        <v>1995</v>
      </c>
      <c r="K303" s="44">
        <v>3680.28</v>
      </c>
      <c r="L303" s="47">
        <f t="shared" ca="1" si="68"/>
        <v>145858.91520001506</v>
      </c>
      <c r="M303" s="47">
        <f t="shared" ca="1" si="70"/>
        <v>150895.75129995076</v>
      </c>
      <c r="N303" s="39">
        <f t="shared" ca="1" si="69"/>
        <v>95.064323319002938</v>
      </c>
      <c r="O303" s="47">
        <f t="shared" ca="1" si="71"/>
        <v>18822.519999998036</v>
      </c>
      <c r="P303" s="47">
        <f t="shared" ca="1" si="72"/>
        <v>18882.414999998698</v>
      </c>
      <c r="Q303" s="39">
        <f t="shared" ca="1" si="73"/>
        <v>11.895921450003428</v>
      </c>
      <c r="R303" s="47">
        <f t="shared" ca="1" si="74"/>
        <v>3442.9264000026587</v>
      </c>
      <c r="S303" s="47">
        <f t="shared" ca="1" si="75"/>
        <v>3455.4378000057636</v>
      </c>
      <c r="T303" s="39">
        <f t="shared" ca="1" si="76"/>
        <v>2.5063442175934689</v>
      </c>
      <c r="U303" s="47">
        <f t="shared" ca="1" si="77"/>
        <v>6190.8399999960948</v>
      </c>
      <c r="V303" s="47">
        <f t="shared" ca="1" si="78"/>
        <v>6210.8049999974091</v>
      </c>
      <c r="W303" s="39">
        <f t="shared" ca="1" si="79"/>
        <v>3.6850776333316224</v>
      </c>
      <c r="X303" s="7">
        <f t="shared" ca="1" si="80"/>
        <v>122347.0934999489</v>
      </c>
      <c r="Y303" s="39">
        <f t="shared" ca="1" si="81"/>
        <v>2.141074136249876</v>
      </c>
      <c r="Z303" s="39">
        <f t="shared" ca="1" si="82"/>
        <v>20.228417437178397</v>
      </c>
      <c r="AA303" s="39">
        <f t="shared" ca="1" si="83"/>
        <v>74.835905881824544</v>
      </c>
      <c r="AD303" s="44">
        <v>3507.5</v>
      </c>
      <c r="AE303" s="44">
        <v>55044.750000024003</v>
      </c>
    </row>
    <row r="304" spans="8:31" x14ac:dyDescent="0.3">
      <c r="H304" s="45">
        <v>1</v>
      </c>
      <c r="I304" s="44" t="s">
        <v>175</v>
      </c>
      <c r="J304" s="25">
        <v>1995</v>
      </c>
      <c r="K304" s="44">
        <v>3693.59</v>
      </c>
      <c r="L304" s="47">
        <f t="shared" ca="1" si="68"/>
        <v>155932.58739988646</v>
      </c>
      <c r="M304" s="47">
        <f t="shared" ca="1" si="70"/>
        <v>155115.18929996341</v>
      </c>
      <c r="N304" s="39">
        <f t="shared" ca="1" si="69"/>
        <v>119.18017044551449</v>
      </c>
      <c r="O304" s="47">
        <f t="shared" ca="1" si="71"/>
        <v>18942.309999999361</v>
      </c>
      <c r="P304" s="47">
        <f t="shared" ca="1" si="72"/>
        <v>18932.589999999254</v>
      </c>
      <c r="Q304" s="39">
        <f t="shared" ca="1" si="73"/>
        <v>14.54653998333796</v>
      </c>
      <c r="R304" s="47">
        <f t="shared" ca="1" si="74"/>
        <v>3467.9492000088685</v>
      </c>
      <c r="S304" s="47">
        <f t="shared" ca="1" si="75"/>
        <v>3465.9188000083645</v>
      </c>
      <c r="T304" s="39">
        <f t="shared" ca="1" si="76"/>
        <v>2.744718863045422</v>
      </c>
      <c r="U304" s="47">
        <f t="shared" ca="1" si="77"/>
        <v>6230.7699999987235</v>
      </c>
      <c r="V304" s="47">
        <f t="shared" ca="1" si="78"/>
        <v>6227.52999999851</v>
      </c>
      <c r="W304" s="39">
        <f t="shared" ca="1" si="79"/>
        <v>4.0346091026671518</v>
      </c>
      <c r="X304" s="7">
        <f t="shared" ca="1" si="80"/>
        <v>126489.15049995726</v>
      </c>
      <c r="Y304" s="39">
        <f t="shared" ca="1" si="81"/>
        <v>5.5866041470834489</v>
      </c>
      <c r="Z304" s="39">
        <f t="shared" ca="1" si="82"/>
        <v>26.912472096133982</v>
      </c>
      <c r="AA304" s="39">
        <f t="shared" ca="1" si="83"/>
        <v>92.26769834938051</v>
      </c>
      <c r="AD304" s="44">
        <v>3508</v>
      </c>
      <c r="AE304" s="44">
        <v>55222.000000056098</v>
      </c>
    </row>
    <row r="305" spans="8:31" x14ac:dyDescent="0.3">
      <c r="H305" s="45">
        <v>1</v>
      </c>
      <c r="I305" s="44" t="s">
        <v>176</v>
      </c>
      <c r="J305" s="25">
        <v>1995</v>
      </c>
      <c r="K305" s="44">
        <v>3691.43</v>
      </c>
      <c r="L305" s="47">
        <f t="shared" ca="1" si="68"/>
        <v>154297.79120004037</v>
      </c>
      <c r="M305" s="47">
        <f t="shared" ca="1" si="70"/>
        <v>152659.21259999298</v>
      </c>
      <c r="N305" s="39">
        <f t="shared" ca="1" si="69"/>
        <v>116.78429763903647</v>
      </c>
      <c r="O305" s="47">
        <f t="shared" ca="1" si="71"/>
        <v>18922.869999999148</v>
      </c>
      <c r="P305" s="47">
        <f t="shared" ca="1" si="72"/>
        <v>18903.384999998929</v>
      </c>
      <c r="Q305" s="39">
        <f t="shared" ca="1" si="73"/>
        <v>14.461089525004359</v>
      </c>
      <c r="R305" s="47">
        <f t="shared" ca="1" si="74"/>
        <v>3463.8884000078606</v>
      </c>
      <c r="S305" s="47">
        <f t="shared" ca="1" si="75"/>
        <v>3459.8182000068505</v>
      </c>
      <c r="T305" s="39">
        <f t="shared" ca="1" si="76"/>
        <v>2.474404313008137</v>
      </c>
      <c r="U305" s="47">
        <f t="shared" ca="1" si="77"/>
        <v>6224.2899999982965</v>
      </c>
      <c r="V305" s="47">
        <f t="shared" ca="1" si="78"/>
        <v>6217.7949999978682</v>
      </c>
      <c r="W305" s="39">
        <f t="shared" ca="1" si="79"/>
        <v>3.6555453104139684</v>
      </c>
      <c r="X305" s="7">
        <f t="shared" ca="1" si="80"/>
        <v>124078.21439998933</v>
      </c>
      <c r="Y305" s="39">
        <f t="shared" ca="1" si="81"/>
        <v>6.1005122080016507</v>
      </c>
      <c r="Z305" s="39">
        <f t="shared" ca="1" si="82"/>
        <v>26.691551356428118</v>
      </c>
      <c r="AA305" s="39">
        <f t="shared" ca="1" si="83"/>
        <v>90.092746282608346</v>
      </c>
      <c r="AD305" s="44">
        <v>3508.5</v>
      </c>
      <c r="AE305" s="44">
        <v>55399.250000088097</v>
      </c>
    </row>
    <row r="306" spans="8:31" x14ac:dyDescent="0.3">
      <c r="H306" s="45">
        <v>1</v>
      </c>
      <c r="I306" s="44" t="s">
        <v>177</v>
      </c>
      <c r="J306" s="25">
        <v>1995</v>
      </c>
      <c r="K306" s="44">
        <v>3687.1</v>
      </c>
      <c r="L306" s="47">
        <f t="shared" ca="1" si="68"/>
        <v>151020.6339999456</v>
      </c>
      <c r="M306" s="47">
        <f t="shared" ca="1" si="70"/>
        <v>150067.00139999506</v>
      </c>
      <c r="N306" s="39">
        <f t="shared" ca="1" si="69"/>
        <v>107.29790600103487</v>
      </c>
      <c r="O306" s="47">
        <f t="shared" ca="1" si="71"/>
        <v>18883.89999999871</v>
      </c>
      <c r="P306" s="47">
        <f t="shared" ca="1" si="72"/>
        <v>18872.559999998586</v>
      </c>
      <c r="Q306" s="39">
        <f t="shared" ca="1" si="73"/>
        <v>13.493880400003819</v>
      </c>
      <c r="R306" s="47">
        <f t="shared" ca="1" si="74"/>
        <v>3455.7480000058404</v>
      </c>
      <c r="S306" s="47">
        <f t="shared" ca="1" si="75"/>
        <v>3453.3792000052522</v>
      </c>
      <c r="T306" s="39">
        <f t="shared" ca="1" si="76"/>
        <v>1.961346716642538</v>
      </c>
      <c r="U306" s="47">
        <f t="shared" ca="1" si="77"/>
        <v>6211.29999999744</v>
      </c>
      <c r="V306" s="47">
        <f t="shared" ca="1" si="78"/>
        <v>6207.519999997191</v>
      </c>
      <c r="W306" s="39">
        <f t="shared" ca="1" si="79"/>
        <v>3.1733876826638561</v>
      </c>
      <c r="X306" s="7">
        <f t="shared" ca="1" si="80"/>
        <v>121533.54219999402</v>
      </c>
      <c r="Y306" s="39">
        <f t="shared" ca="1" si="81"/>
        <v>7.3932904838356146</v>
      </c>
      <c r="Z306" s="39">
        <f t="shared" ca="1" si="82"/>
        <v>26.021905283145827</v>
      </c>
      <c r="AA306" s="39">
        <f t="shared" ca="1" si="83"/>
        <v>81.276000717889048</v>
      </c>
      <c r="AD306" s="44">
        <v>3509</v>
      </c>
      <c r="AE306" s="44">
        <v>55576.500000120097</v>
      </c>
    </row>
    <row r="307" spans="8:31" x14ac:dyDescent="0.3">
      <c r="H307" s="45">
        <v>1</v>
      </c>
      <c r="I307" s="44" t="s">
        <v>178</v>
      </c>
      <c r="J307" s="25">
        <v>1995</v>
      </c>
      <c r="K307" s="44">
        <v>3684.58</v>
      </c>
      <c r="L307" s="47">
        <f t="shared" ca="1" si="68"/>
        <v>149113.36880004453</v>
      </c>
      <c r="M307" s="47">
        <f t="shared" ca="1" si="70"/>
        <v>148470.04779999866</v>
      </c>
      <c r="N307" s="39">
        <f t="shared" ca="1" si="69"/>
        <v>78.936575413694214</v>
      </c>
      <c r="O307" s="47">
        <f t="shared" ca="1" si="71"/>
        <v>18861.219999998462</v>
      </c>
      <c r="P307" s="47">
        <f t="shared" ca="1" si="72"/>
        <v>18853.569999998377</v>
      </c>
      <c r="Q307" s="39">
        <f t="shared" ca="1" si="73"/>
        <v>10.023814716669392</v>
      </c>
      <c r="R307" s="47">
        <f t="shared" ca="1" si="74"/>
        <v>3451.010400004664</v>
      </c>
      <c r="S307" s="47">
        <f t="shared" ca="1" si="75"/>
        <v>3449.412400004268</v>
      </c>
      <c r="T307" s="39">
        <f t="shared" ca="1" si="76"/>
        <v>1.5097215721716524</v>
      </c>
      <c r="U307" s="47">
        <f t="shared" ca="1" si="77"/>
        <v>6203.7399999969421</v>
      </c>
      <c r="V307" s="47">
        <f t="shared" ca="1" si="78"/>
        <v>6201.1899999967745</v>
      </c>
      <c r="W307" s="39">
        <f t="shared" ca="1" si="79"/>
        <v>2.443010477082173</v>
      </c>
      <c r="X307" s="7">
        <f t="shared" ca="1" si="80"/>
        <v>119965.87539999925</v>
      </c>
      <c r="Y307" s="39">
        <f t="shared" ca="1" si="81"/>
        <v>9.1973837806698988</v>
      </c>
      <c r="Z307" s="39">
        <f t="shared" ca="1" si="82"/>
        <v>23.173930546593116</v>
      </c>
      <c r="AA307" s="39">
        <f t="shared" ca="1" si="83"/>
        <v>55.762644867101102</v>
      </c>
      <c r="AD307" s="44">
        <v>3509.5</v>
      </c>
      <c r="AE307" s="44">
        <v>55753.749999904998</v>
      </c>
    </row>
    <row r="308" spans="8:31" x14ac:dyDescent="0.3">
      <c r="H308" s="45">
        <v>1</v>
      </c>
      <c r="I308" s="44" t="s">
        <v>179</v>
      </c>
      <c r="J308" s="25">
        <v>1995</v>
      </c>
      <c r="K308" s="44">
        <v>3682.88</v>
      </c>
      <c r="L308" s="47">
        <f t="shared" ca="1" si="68"/>
        <v>147826.7267999528</v>
      </c>
      <c r="M308" s="47">
        <f t="shared" ca="1" si="70"/>
        <v>147085.01400002581</v>
      </c>
      <c r="N308" s="39">
        <f t="shared" ca="1" si="69"/>
        <v>72.316798550038627</v>
      </c>
      <c r="O308" s="47">
        <f t="shared" ca="1" si="71"/>
        <v>18845.919999998292</v>
      </c>
      <c r="P308" s="47">
        <f t="shared" ca="1" si="72"/>
        <v>18837.099999998194</v>
      </c>
      <c r="Q308" s="39">
        <f t="shared" ca="1" si="73"/>
        <v>9.2615741666691012</v>
      </c>
      <c r="R308" s="47">
        <f t="shared" ca="1" si="74"/>
        <v>3447.8144000038719</v>
      </c>
      <c r="S308" s="47">
        <f t="shared" ca="1" si="75"/>
        <v>3445.9720000034145</v>
      </c>
      <c r="T308" s="39">
        <f t="shared" ca="1" si="76"/>
        <v>1.0217019815679032</v>
      </c>
      <c r="U308" s="47">
        <f t="shared" ca="1" si="77"/>
        <v>6198.639999996607</v>
      </c>
      <c r="V308" s="47">
        <f t="shared" ca="1" si="78"/>
        <v>6195.6999999964137</v>
      </c>
      <c r="W308" s="39">
        <f t="shared" ca="1" si="79"/>
        <v>1.6525480824993688</v>
      </c>
      <c r="X308" s="7">
        <f t="shared" ca="1" si="80"/>
        <v>118606.24200002778</v>
      </c>
      <c r="Y308" s="39">
        <f t="shared" ca="1" si="81"/>
        <v>7.6105671950045028</v>
      </c>
      <c r="Z308" s="39">
        <f t="shared" ca="1" si="82"/>
        <v>19.546391425740875</v>
      </c>
      <c r="AA308" s="39">
        <f t="shared" ca="1" si="83"/>
        <v>52.770407124297748</v>
      </c>
      <c r="AD308" s="44">
        <v>3510</v>
      </c>
      <c r="AE308" s="44">
        <v>55930.999999937099</v>
      </c>
    </row>
    <row r="309" spans="8:31" x14ac:dyDescent="0.3">
      <c r="H309" s="45">
        <v>1</v>
      </c>
      <c r="I309" s="44" t="s">
        <v>180</v>
      </c>
      <c r="J309" s="25">
        <v>1995</v>
      </c>
      <c r="K309" s="44">
        <v>3680.92</v>
      </c>
      <c r="L309" s="47">
        <f t="shared" ca="1" si="68"/>
        <v>146343.30120009882</v>
      </c>
      <c r="M309" s="47">
        <f t="shared" ca="1" si="70"/>
        <v>145202.44560010429</v>
      </c>
      <c r="N309" s="39">
        <f t="shared" ca="1" si="69"/>
        <v>55.539935442059779</v>
      </c>
      <c r="O309" s="47">
        <f t="shared" ca="1" si="71"/>
        <v>18828.279999998096</v>
      </c>
      <c r="P309" s="47">
        <f t="shared" ca="1" si="72"/>
        <v>18814.464999997941</v>
      </c>
      <c r="Q309" s="39">
        <f t="shared" ca="1" si="73"/>
        <v>7.1965328625017904</v>
      </c>
      <c r="R309" s="47">
        <f t="shared" ca="1" si="74"/>
        <v>3444.129600002957</v>
      </c>
      <c r="S309" s="47">
        <f t="shared" ca="1" si="75"/>
        <v>3441.2438000022407</v>
      </c>
      <c r="T309" s="39">
        <f t="shared" ca="1" si="76"/>
        <v>0.78093292634732692</v>
      </c>
      <c r="U309" s="47">
        <f t="shared" ca="1" si="77"/>
        <v>6192.7599999962204</v>
      </c>
      <c r="V309" s="47">
        <f t="shared" ca="1" si="78"/>
        <v>6188.154999995917</v>
      </c>
      <c r="W309" s="39">
        <f t="shared" ca="1" si="79"/>
        <v>1.184876978624638</v>
      </c>
      <c r="X309" s="7">
        <f t="shared" ca="1" si="80"/>
        <v>116758.58180010819</v>
      </c>
      <c r="Y309" s="39">
        <f t="shared" ca="1" si="81"/>
        <v>4.7676420901727852</v>
      </c>
      <c r="Z309" s="39">
        <f t="shared" ca="1" si="82"/>
        <v>13.92998485764654</v>
      </c>
      <c r="AA309" s="39">
        <f t="shared" ca="1" si="83"/>
        <v>41.609950584413241</v>
      </c>
      <c r="AD309" s="44">
        <v>3510.5</v>
      </c>
      <c r="AE309" s="44">
        <v>56108.249999969099</v>
      </c>
    </row>
    <row r="310" spans="8:31" x14ac:dyDescent="0.3">
      <c r="H310" s="45">
        <v>1</v>
      </c>
      <c r="I310" s="44" t="s">
        <v>170</v>
      </c>
      <c r="J310" s="25">
        <v>1996</v>
      </c>
      <c r="K310" s="44">
        <v>3677.85</v>
      </c>
      <c r="L310" s="47">
        <f t="shared" ca="1" si="68"/>
        <v>144061.59000010975</v>
      </c>
      <c r="M310" s="47">
        <f t="shared" ca="1" si="70"/>
        <v>143408.99100008304</v>
      </c>
      <c r="N310" s="39">
        <f t="shared" ca="1" si="69"/>
        <v>24.85755844002324</v>
      </c>
      <c r="O310" s="47">
        <f t="shared" ca="1" si="71"/>
        <v>18800.649999997786</v>
      </c>
      <c r="P310" s="47">
        <f t="shared" ca="1" si="72"/>
        <v>18792.684999997698</v>
      </c>
      <c r="Q310" s="39">
        <f t="shared" ca="1" si="73"/>
        <v>3.2573987333340932</v>
      </c>
      <c r="R310" s="47">
        <f t="shared" ca="1" si="74"/>
        <v>3438.3580000015245</v>
      </c>
      <c r="S310" s="47">
        <f t="shared" ca="1" si="75"/>
        <v>3436.6942000011113</v>
      </c>
      <c r="T310" s="39">
        <f t="shared" ca="1" si="76"/>
        <v>0.80639165491157572</v>
      </c>
      <c r="U310" s="47">
        <f t="shared" ca="1" si="77"/>
        <v>6183.5499999956137</v>
      </c>
      <c r="V310" s="47">
        <f t="shared" ca="1" si="78"/>
        <v>6180.8949999954384</v>
      </c>
      <c r="W310" s="39">
        <f t="shared" ca="1" si="79"/>
        <v>1.1872984220407352</v>
      </c>
      <c r="X310" s="7">
        <f t="shared" ca="1" si="80"/>
        <v>114998.71680008881</v>
      </c>
      <c r="Y310" s="39">
        <f t="shared" ca="1" si="81"/>
        <v>6.3249294240071494</v>
      </c>
      <c r="Z310" s="39">
        <f t="shared" ca="1" si="82"/>
        <v>11.576018234293553</v>
      </c>
      <c r="AA310" s="39">
        <f t="shared" ca="1" si="83"/>
        <v>13.281540205729687</v>
      </c>
      <c r="AD310" s="44">
        <v>3511</v>
      </c>
      <c r="AE310" s="44">
        <v>56285.500000001099</v>
      </c>
    </row>
    <row r="311" spans="8:31" x14ac:dyDescent="0.3">
      <c r="H311" s="45">
        <v>1</v>
      </c>
      <c r="I311" s="44" t="s">
        <v>171</v>
      </c>
      <c r="J311" s="25">
        <v>1996</v>
      </c>
      <c r="K311" s="44">
        <v>3676.08</v>
      </c>
      <c r="L311" s="47">
        <f t="shared" ca="1" si="68"/>
        <v>142756.39200005634</v>
      </c>
      <c r="M311" s="47">
        <f t="shared" ca="1" si="70"/>
        <v>141524.93400000548</v>
      </c>
      <c r="N311" s="39">
        <f t="shared" ca="1" si="69"/>
        <v>25.00273834000993</v>
      </c>
      <c r="O311" s="47">
        <f t="shared" ca="1" si="71"/>
        <v>18784.719999997611</v>
      </c>
      <c r="P311" s="47">
        <f t="shared" ca="1" si="72"/>
        <v>18769.689999997445</v>
      </c>
      <c r="Q311" s="39">
        <f t="shared" ca="1" si="73"/>
        <v>3.3159785666674044</v>
      </c>
      <c r="R311" s="47">
        <f t="shared" ca="1" si="74"/>
        <v>3435.0304000006981</v>
      </c>
      <c r="S311" s="47">
        <f t="shared" ca="1" si="75"/>
        <v>3431.8907999999187</v>
      </c>
      <c r="T311" s="39">
        <f t="shared" ca="1" si="76"/>
        <v>0.90807830567969394</v>
      </c>
      <c r="U311" s="47">
        <f t="shared" ca="1" si="77"/>
        <v>6178.2399999952631</v>
      </c>
      <c r="V311" s="47">
        <f t="shared" ca="1" si="78"/>
        <v>6173.2299999949328</v>
      </c>
      <c r="W311" s="39">
        <f t="shared" ca="1" si="79"/>
        <v>1.3352696489990465</v>
      </c>
      <c r="X311" s="7">
        <f t="shared" ca="1" si="80"/>
        <v>113150.12320001319</v>
      </c>
      <c r="Y311" s="39">
        <f t="shared" ca="1" si="81"/>
        <v>5.1860473133357887</v>
      </c>
      <c r="Z311" s="39">
        <f t="shared" ca="1" si="82"/>
        <v>10.745373834681935</v>
      </c>
      <c r="AA311" s="39">
        <f t="shared" ca="1" si="83"/>
        <v>14.257364505327995</v>
      </c>
      <c r="AD311" s="44">
        <v>3511.5</v>
      </c>
      <c r="AE311" s="44">
        <v>56462.750000033098</v>
      </c>
    </row>
    <row r="312" spans="8:31" x14ac:dyDescent="0.3">
      <c r="H312" s="45">
        <v>1</v>
      </c>
      <c r="I312" s="44" t="s">
        <v>172</v>
      </c>
      <c r="J312" s="25">
        <v>1996</v>
      </c>
      <c r="K312" s="44">
        <v>3672.74</v>
      </c>
      <c r="L312" s="47">
        <f t="shared" ca="1" si="68"/>
        <v>140293.47599995462</v>
      </c>
      <c r="M312" s="47">
        <f t="shared" ca="1" si="70"/>
        <v>140204.98799995123</v>
      </c>
      <c r="N312" s="39">
        <f t="shared" ca="1" si="69"/>
        <v>38.089021740000398</v>
      </c>
      <c r="O312" s="47">
        <f t="shared" ca="1" si="71"/>
        <v>18754.659999997279</v>
      </c>
      <c r="P312" s="47">
        <f t="shared" ca="1" si="72"/>
        <v>18753.579999997266</v>
      </c>
      <c r="Q312" s="39">
        <f t="shared" ca="1" si="73"/>
        <v>5.0947225666677483</v>
      </c>
      <c r="R312" s="47">
        <f t="shared" ca="1" si="74"/>
        <v>3428.7511999991393</v>
      </c>
      <c r="S312" s="47">
        <f t="shared" ca="1" si="75"/>
        <v>3428.5255999990836</v>
      </c>
      <c r="T312" s="39">
        <f t="shared" ca="1" si="76"/>
        <v>1.3099824896667294</v>
      </c>
      <c r="U312" s="47">
        <f t="shared" ca="1" si="77"/>
        <v>6168.2199999946024</v>
      </c>
      <c r="V312" s="47">
        <f t="shared" ca="1" si="78"/>
        <v>6167.8599999945791</v>
      </c>
      <c r="W312" s="39">
        <f t="shared" ca="1" si="79"/>
        <v>1.9274562499996166</v>
      </c>
      <c r="X312" s="7">
        <f t="shared" ca="1" si="80"/>
        <v>111855.02239996032</v>
      </c>
      <c r="Y312" s="39">
        <f t="shared" ca="1" si="81"/>
        <v>5.8723886760000195</v>
      </c>
      <c r="Z312" s="39">
        <f t="shared" ca="1" si="82"/>
        <v>14.204549982334113</v>
      </c>
      <c r="AA312" s="39">
        <f t="shared" ca="1" si="83"/>
        <v>23.884471757666283</v>
      </c>
      <c r="AD312" s="44">
        <v>3512</v>
      </c>
      <c r="AE312" s="44">
        <v>56640.0000000652</v>
      </c>
    </row>
    <row r="313" spans="8:31" x14ac:dyDescent="0.3">
      <c r="H313" s="45">
        <v>1</v>
      </c>
      <c r="I313" s="44" t="s">
        <v>173</v>
      </c>
      <c r="J313" s="25">
        <v>1996</v>
      </c>
      <c r="K313" s="44">
        <v>3672.5</v>
      </c>
      <c r="L313" s="47">
        <f t="shared" ca="1" si="68"/>
        <v>140116.49999994785</v>
      </c>
      <c r="M313" s="47">
        <f t="shared" ca="1" si="70"/>
        <v>143222.33200002299</v>
      </c>
      <c r="N313" s="39">
        <f t="shared" ca="1" si="69"/>
        <v>53.708374500027816</v>
      </c>
      <c r="O313" s="47">
        <f t="shared" ca="1" si="71"/>
        <v>18752.499999997253</v>
      </c>
      <c r="P313" s="47">
        <f t="shared" ca="1" si="72"/>
        <v>18790.299999997675</v>
      </c>
      <c r="Q313" s="39">
        <f t="shared" ca="1" si="73"/>
        <v>7.0463625000016465</v>
      </c>
      <c r="R313" s="47">
        <f t="shared" ca="1" si="74"/>
        <v>3428.2999999990279</v>
      </c>
      <c r="S313" s="47">
        <f t="shared" ca="1" si="75"/>
        <v>3436.1960000009876</v>
      </c>
      <c r="T313" s="39">
        <f t="shared" ca="1" si="76"/>
        <v>1.647226457501237</v>
      </c>
      <c r="U313" s="47">
        <f t="shared" ca="1" si="77"/>
        <v>6167.4999999945558</v>
      </c>
      <c r="V313" s="47">
        <f t="shared" ca="1" si="78"/>
        <v>6180.0999999953856</v>
      </c>
      <c r="W313" s="39">
        <f t="shared" ca="1" si="79"/>
        <v>2.4247622349976066</v>
      </c>
      <c r="X313" s="7">
        <f t="shared" ca="1" si="80"/>
        <v>114815.73600002893</v>
      </c>
      <c r="Y313" s="39">
        <f t="shared" ca="1" si="81"/>
        <v>3.9228709800023931</v>
      </c>
      <c r="Z313" s="39">
        <f t="shared" ca="1" si="82"/>
        <v>15.041222172502884</v>
      </c>
      <c r="AA313" s="39">
        <f t="shared" ca="1" si="83"/>
        <v>38.667152327524931</v>
      </c>
      <c r="AD313" s="44">
        <v>3512.5</v>
      </c>
      <c r="AE313" s="44">
        <v>56817.2500000972</v>
      </c>
    </row>
    <row r="314" spans="8:31" x14ac:dyDescent="0.3">
      <c r="H314" s="45">
        <v>1</v>
      </c>
      <c r="I314" s="44" t="s">
        <v>164</v>
      </c>
      <c r="J314" s="25">
        <v>1996</v>
      </c>
      <c r="K314" s="44">
        <v>3680.9</v>
      </c>
      <c r="L314" s="47">
        <f t="shared" ca="1" si="68"/>
        <v>146328.16400009813</v>
      </c>
      <c r="M314" s="47">
        <f t="shared" ca="1" si="70"/>
        <v>148920.37450008909</v>
      </c>
      <c r="N314" s="39">
        <f t="shared" ca="1" si="69"/>
        <v>65.524964780062589</v>
      </c>
      <c r="O314" s="47">
        <f t="shared" ca="1" si="71"/>
        <v>18828.099999998096</v>
      </c>
      <c r="P314" s="47">
        <f t="shared" ca="1" si="72"/>
        <v>18858.924999998439</v>
      </c>
      <c r="Q314" s="39">
        <f t="shared" ca="1" si="73"/>
        <v>8.2979270000022733</v>
      </c>
      <c r="R314" s="47">
        <f t="shared" ca="1" si="74"/>
        <v>3444.0920000029473</v>
      </c>
      <c r="S314" s="47">
        <f t="shared" ca="1" si="75"/>
        <v>3450.5310000045456</v>
      </c>
      <c r="T314" s="39">
        <f t="shared" ca="1" si="76"/>
        <v>2.1487319169855286</v>
      </c>
      <c r="U314" s="47">
        <f t="shared" ca="1" si="77"/>
        <v>6192.6999999962154</v>
      </c>
      <c r="V314" s="47">
        <f t="shared" ca="1" si="78"/>
        <v>6202.9749999968926</v>
      </c>
      <c r="W314" s="39">
        <f t="shared" ca="1" si="79"/>
        <v>3.1601056137500434</v>
      </c>
      <c r="X314" s="7">
        <f t="shared" ca="1" si="80"/>
        <v>120407.94350008921</v>
      </c>
      <c r="Y314" s="39">
        <f t="shared" ca="1" si="81"/>
        <v>3.7125782579207502</v>
      </c>
      <c r="Z314" s="39">
        <f t="shared" ca="1" si="82"/>
        <v>17.319342788658595</v>
      </c>
      <c r="AA314" s="39">
        <f t="shared" ca="1" si="83"/>
        <v>48.205621991403994</v>
      </c>
      <c r="AD314" s="44">
        <v>3513</v>
      </c>
      <c r="AE314" s="44">
        <v>56994.4999998821</v>
      </c>
    </row>
    <row r="315" spans="8:31" x14ac:dyDescent="0.3">
      <c r="H315" s="45">
        <v>1</v>
      </c>
      <c r="I315" s="44" t="s">
        <v>174</v>
      </c>
      <c r="J315" s="25">
        <v>1996</v>
      </c>
      <c r="K315" s="44">
        <v>3687.75</v>
      </c>
      <c r="L315" s="47">
        <f t="shared" ca="1" si="68"/>
        <v>151512.58500008006</v>
      </c>
      <c r="M315" s="47">
        <f t="shared" ca="1" si="70"/>
        <v>151035.76829998894</v>
      </c>
      <c r="N315" s="39">
        <f t="shared" ca="1" si="69"/>
        <v>95.152534029027024</v>
      </c>
      <c r="O315" s="47">
        <f t="shared" ca="1" si="71"/>
        <v>18889.749999998781</v>
      </c>
      <c r="P315" s="47">
        <f t="shared" ca="1" si="72"/>
        <v>18884.079999998718</v>
      </c>
      <c r="Q315" s="39">
        <f t="shared" ca="1" si="73"/>
        <v>11.896970400003442</v>
      </c>
      <c r="R315" s="47">
        <f t="shared" ca="1" si="74"/>
        <v>3456.9700000061439</v>
      </c>
      <c r="S315" s="47">
        <f t="shared" ca="1" si="75"/>
        <v>3455.7856000058496</v>
      </c>
      <c r="T315" s="39">
        <f t="shared" ca="1" si="76"/>
        <v>2.5065964885268635</v>
      </c>
      <c r="U315" s="47">
        <f t="shared" ca="1" si="77"/>
        <v>6213.2499999975698</v>
      </c>
      <c r="V315" s="47">
        <f t="shared" ca="1" si="78"/>
        <v>6211.3599999974449</v>
      </c>
      <c r="W315" s="39">
        <f t="shared" ca="1" si="79"/>
        <v>3.6854069333316439</v>
      </c>
      <c r="X315" s="7">
        <f t="shared" ca="1" si="80"/>
        <v>122484.54269998694</v>
      </c>
      <c r="Y315" s="39">
        <f t="shared" ca="1" si="81"/>
        <v>2.1434794972505427</v>
      </c>
      <c r="Z315" s="39">
        <f t="shared" ca="1" si="82"/>
        <v>20.232453319112491</v>
      </c>
      <c r="AA315" s="39">
        <f t="shared" ca="1" si="83"/>
        <v>74.920080709914529</v>
      </c>
      <c r="AD315" s="44">
        <v>3513.5</v>
      </c>
      <c r="AE315" s="44">
        <v>57171.7499999141</v>
      </c>
    </row>
    <row r="316" spans="8:31" x14ac:dyDescent="0.3">
      <c r="H316" s="45">
        <v>1</v>
      </c>
      <c r="I316" s="44" t="s">
        <v>175</v>
      </c>
      <c r="J316" s="25">
        <v>1996</v>
      </c>
      <c r="K316" s="44">
        <v>3686.49</v>
      </c>
      <c r="L316" s="47">
        <f t="shared" ca="1" si="68"/>
        <v>150558.95159989782</v>
      </c>
      <c r="M316" s="47">
        <f t="shared" ca="1" si="70"/>
        <v>148935.50979994563</v>
      </c>
      <c r="N316" s="39">
        <f t="shared" ca="1" si="69"/>
        <v>114.43211669633247</v>
      </c>
      <c r="O316" s="47">
        <f t="shared" ca="1" si="71"/>
        <v>18878.409999998654</v>
      </c>
      <c r="P316" s="47">
        <f t="shared" ca="1" si="72"/>
        <v>18859.104999998439</v>
      </c>
      <c r="Q316" s="39">
        <f t="shared" ca="1" si="73"/>
        <v>14.490079008337315</v>
      </c>
      <c r="R316" s="47">
        <f t="shared" ca="1" si="74"/>
        <v>3454.6012000055553</v>
      </c>
      <c r="S316" s="47">
        <f t="shared" ca="1" si="75"/>
        <v>3450.5686000045544</v>
      </c>
      <c r="T316" s="39">
        <f t="shared" ca="1" si="76"/>
        <v>2.7325627838257138</v>
      </c>
      <c r="U316" s="47">
        <f t="shared" ca="1" si="77"/>
        <v>6209.46999999732</v>
      </c>
      <c r="V316" s="47">
        <f t="shared" ca="1" si="78"/>
        <v>6203.0349999968957</v>
      </c>
      <c r="W316" s="39">
        <f t="shared" ca="1" si="79"/>
        <v>4.0187396086661007</v>
      </c>
      <c r="X316" s="7">
        <f t="shared" ca="1" si="80"/>
        <v>120422.80119994575</v>
      </c>
      <c r="Y316" s="39">
        <f t="shared" ca="1" si="81"/>
        <v>5.3186737196661777</v>
      </c>
      <c r="Z316" s="39">
        <f t="shared" ca="1" si="82"/>
        <v>26.560055120495306</v>
      </c>
      <c r="AA316" s="39">
        <f t="shared" ca="1" si="83"/>
        <v>87.872061575837165</v>
      </c>
      <c r="AD316" s="44">
        <v>3514</v>
      </c>
      <c r="AE316" s="44">
        <v>57348.999999946202</v>
      </c>
    </row>
    <row r="317" spans="8:31" x14ac:dyDescent="0.3">
      <c r="H317" s="45">
        <v>1</v>
      </c>
      <c r="I317" s="44" t="s">
        <v>176</v>
      </c>
      <c r="J317" s="25">
        <v>1996</v>
      </c>
      <c r="K317" s="44">
        <v>3682.2</v>
      </c>
      <c r="L317" s="47">
        <f t="shared" ca="1" si="68"/>
        <v>147312.06799999345</v>
      </c>
      <c r="M317" s="47">
        <f t="shared" ca="1" si="70"/>
        <v>146217.75699994969</v>
      </c>
      <c r="N317" s="39">
        <f t="shared" ca="1" si="69"/>
        <v>111.85658410500157</v>
      </c>
      <c r="O317" s="47">
        <f t="shared" ca="1" si="71"/>
        <v>18839.799999998224</v>
      </c>
      <c r="P317" s="47">
        <f t="shared" ca="1" si="72"/>
        <v>18826.704999998077</v>
      </c>
      <c r="Q317" s="39">
        <f t="shared" ca="1" si="73"/>
        <v>14.402429325003688</v>
      </c>
      <c r="R317" s="47">
        <f t="shared" ca="1" si="74"/>
        <v>3446.5360000035535</v>
      </c>
      <c r="S317" s="47">
        <f t="shared" ca="1" si="75"/>
        <v>3443.8006000028749</v>
      </c>
      <c r="T317" s="39">
        <f t="shared" ca="1" si="76"/>
        <v>2.4629487924452942</v>
      </c>
      <c r="U317" s="47">
        <f t="shared" ca="1" si="77"/>
        <v>6196.5999999964715</v>
      </c>
      <c r="V317" s="47">
        <f t="shared" ca="1" si="78"/>
        <v>6192.2349999961843</v>
      </c>
      <c r="W317" s="39">
        <f t="shared" ca="1" si="79"/>
        <v>3.6405181604129844</v>
      </c>
      <c r="X317" s="7">
        <f t="shared" ca="1" si="80"/>
        <v>117755.01639995255</v>
      </c>
      <c r="Y317" s="39">
        <f t="shared" ca="1" si="81"/>
        <v>5.7896216396663984</v>
      </c>
      <c r="Z317" s="39">
        <f t="shared" ca="1" si="82"/>
        <v>26.295517917528365</v>
      </c>
      <c r="AA317" s="39">
        <f t="shared" ca="1" si="83"/>
        <v>85.561066187473216</v>
      </c>
      <c r="AD317" s="44">
        <v>3514.5</v>
      </c>
      <c r="AE317" s="44">
        <v>57526.249999978201</v>
      </c>
    </row>
    <row r="318" spans="8:31" x14ac:dyDescent="0.3">
      <c r="H318" s="45">
        <v>1</v>
      </c>
      <c r="I318" s="44" t="s">
        <v>177</v>
      </c>
      <c r="J318" s="25">
        <v>1996</v>
      </c>
      <c r="K318" s="44">
        <v>3679.29</v>
      </c>
      <c r="L318" s="47">
        <f t="shared" ca="1" si="68"/>
        <v>145123.44599990593</v>
      </c>
      <c r="M318" s="47">
        <f t="shared" ca="1" si="70"/>
        <v>144647.82300000987</v>
      </c>
      <c r="N318" s="39">
        <f t="shared" ca="1" si="69"/>
        <v>103.42319344504409</v>
      </c>
      <c r="O318" s="47">
        <f t="shared" ca="1" si="71"/>
        <v>18813.609999997931</v>
      </c>
      <c r="P318" s="47">
        <f t="shared" ca="1" si="72"/>
        <v>18807.804999997868</v>
      </c>
      <c r="Q318" s="39">
        <f t="shared" ca="1" si="73"/>
        <v>13.44758057500329</v>
      </c>
      <c r="R318" s="47">
        <f t="shared" ca="1" si="74"/>
        <v>3441.0652000021964</v>
      </c>
      <c r="S318" s="47">
        <f t="shared" ca="1" si="75"/>
        <v>3439.8526000018956</v>
      </c>
      <c r="T318" s="39">
        <f t="shared" ca="1" si="76"/>
        <v>1.9536642841706335</v>
      </c>
      <c r="U318" s="47">
        <f t="shared" ca="1" si="77"/>
        <v>6187.8699999958972</v>
      </c>
      <c r="V318" s="47">
        <f t="shared" ca="1" si="78"/>
        <v>6185.9349999957703</v>
      </c>
      <c r="W318" s="39">
        <f t="shared" ca="1" si="79"/>
        <v>3.1623530709131349</v>
      </c>
      <c r="X318" s="7">
        <f t="shared" ca="1" si="80"/>
        <v>116214.23040001435</v>
      </c>
      <c r="Y318" s="39">
        <f t="shared" ca="1" si="81"/>
        <v>7.0696990160034021</v>
      </c>
      <c r="Z318" s="39">
        <f t="shared" ca="1" si="82"/>
        <v>25.633296946090461</v>
      </c>
      <c r="AA318" s="39">
        <f t="shared" ca="1" si="83"/>
        <v>77.789896498953624</v>
      </c>
      <c r="AD318" s="44">
        <v>3515</v>
      </c>
      <c r="AE318" s="44">
        <v>57703.500000010201</v>
      </c>
    </row>
    <row r="319" spans="8:31" x14ac:dyDescent="0.3">
      <c r="H319" s="45">
        <v>1</v>
      </c>
      <c r="I319" s="44" t="s">
        <v>178</v>
      </c>
      <c r="J319" s="25">
        <v>1996</v>
      </c>
      <c r="K319" s="44">
        <v>3678</v>
      </c>
      <c r="L319" s="47">
        <f t="shared" ca="1" si="68"/>
        <v>144172.20000011381</v>
      </c>
      <c r="M319" s="47">
        <f t="shared" ca="1" si="70"/>
        <v>143984.16300010635</v>
      </c>
      <c r="N319" s="39">
        <f t="shared" ca="1" si="69"/>
        <v>76.551579995083941</v>
      </c>
      <c r="O319" s="47">
        <f t="shared" ca="1" si="71"/>
        <v>18801.999999997806</v>
      </c>
      <c r="P319" s="47">
        <f t="shared" ca="1" si="72"/>
        <v>18799.704999997779</v>
      </c>
      <c r="Q319" s="39">
        <f t="shared" ca="1" si="73"/>
        <v>9.9951764916690653</v>
      </c>
      <c r="R319" s="47">
        <f t="shared" ca="1" si="74"/>
        <v>3438.6400000015947</v>
      </c>
      <c r="S319" s="47">
        <f t="shared" ca="1" si="75"/>
        <v>3438.1606000014754</v>
      </c>
      <c r="T319" s="39">
        <f t="shared" ca="1" si="76"/>
        <v>1.5047969406054309</v>
      </c>
      <c r="U319" s="47">
        <f t="shared" ca="1" si="77"/>
        <v>6183.9999999956435</v>
      </c>
      <c r="V319" s="47">
        <f t="shared" ca="1" si="78"/>
        <v>6183.2349999955923</v>
      </c>
      <c r="W319" s="39">
        <f t="shared" ca="1" si="79"/>
        <v>2.4359369552067069</v>
      </c>
      <c r="X319" s="7">
        <f t="shared" ca="1" si="80"/>
        <v>115563.06240011151</v>
      </c>
      <c r="Y319" s="39">
        <f t="shared" ca="1" si="81"/>
        <v>8.8598347840117189</v>
      </c>
      <c r="Z319" s="39">
        <f t="shared" ca="1" si="82"/>
        <v>22.795745171492921</v>
      </c>
      <c r="AA319" s="39">
        <f t="shared" ca="1" si="83"/>
        <v>53.755834823591016</v>
      </c>
      <c r="AD319" s="44">
        <v>3515.5</v>
      </c>
      <c r="AE319" s="44">
        <v>57880.750000042201</v>
      </c>
    </row>
    <row r="320" spans="8:31" x14ac:dyDescent="0.3">
      <c r="H320" s="45">
        <v>1</v>
      </c>
      <c r="I320" s="44" t="s">
        <v>179</v>
      </c>
      <c r="J320" s="25">
        <v>1996</v>
      </c>
      <c r="K320" s="44">
        <v>3677.49</v>
      </c>
      <c r="L320" s="47">
        <f t="shared" ca="1" si="68"/>
        <v>143796.12600009888</v>
      </c>
      <c r="M320" s="47">
        <f t="shared" ca="1" si="70"/>
        <v>142771.14000005694</v>
      </c>
      <c r="N320" s="39">
        <f t="shared" ca="1" si="69"/>
        <v>70.19581050005317</v>
      </c>
      <c r="O320" s="47">
        <f t="shared" ca="1" si="71"/>
        <v>18797.409999997752</v>
      </c>
      <c r="P320" s="47">
        <f t="shared" ca="1" si="72"/>
        <v>18784.899999997615</v>
      </c>
      <c r="Q320" s="39">
        <f t="shared" ca="1" si="73"/>
        <v>9.235909166668808</v>
      </c>
      <c r="R320" s="47">
        <f t="shared" ca="1" si="74"/>
        <v>3437.681200001356</v>
      </c>
      <c r="S320" s="47">
        <f t="shared" ca="1" si="75"/>
        <v>3435.0680000007078</v>
      </c>
      <c r="T320" s="39">
        <f t="shared" ca="1" si="76"/>
        <v>1.0184690364337667</v>
      </c>
      <c r="U320" s="47">
        <f t="shared" ca="1" si="77"/>
        <v>6182.469999995541</v>
      </c>
      <c r="V320" s="47">
        <f t="shared" ca="1" si="78"/>
        <v>6178.2999999952672</v>
      </c>
      <c r="W320" s="39">
        <f t="shared" ca="1" si="79"/>
        <v>1.6479070674990621</v>
      </c>
      <c r="X320" s="7">
        <f t="shared" ca="1" si="80"/>
        <v>114372.87200006335</v>
      </c>
      <c r="Y320" s="39">
        <f t="shared" ca="1" si="81"/>
        <v>7.3389259533400217</v>
      </c>
      <c r="Z320" s="39">
        <f t="shared" ca="1" si="82"/>
        <v>19.241211223941662</v>
      </c>
      <c r="AA320" s="39">
        <f t="shared" ca="1" si="83"/>
        <v>50.954599276111509</v>
      </c>
      <c r="AD320" s="44">
        <v>3516</v>
      </c>
      <c r="AE320" s="44">
        <v>58058.0000000742</v>
      </c>
    </row>
    <row r="321" spans="8:31" x14ac:dyDescent="0.3">
      <c r="H321" s="45">
        <v>1</v>
      </c>
      <c r="I321" s="44" t="s">
        <v>180</v>
      </c>
      <c r="J321" s="25">
        <v>1996</v>
      </c>
      <c r="K321" s="44">
        <v>3674.71</v>
      </c>
      <c r="L321" s="47">
        <f t="shared" ca="1" si="68"/>
        <v>141746.154000015</v>
      </c>
      <c r="M321" s="47">
        <f t="shared" ca="1" si="70"/>
        <v>140415.14699996053</v>
      </c>
      <c r="N321" s="39">
        <f t="shared" ca="1" si="69"/>
        <v>53.708793727504137</v>
      </c>
      <c r="O321" s="47">
        <f t="shared" ca="1" si="71"/>
        <v>18772.389999997478</v>
      </c>
      <c r="P321" s="47">
        <f t="shared" ca="1" si="72"/>
        <v>18756.144999997297</v>
      </c>
      <c r="Q321" s="39">
        <f t="shared" ca="1" si="73"/>
        <v>7.1742254625015356</v>
      </c>
      <c r="R321" s="47">
        <f t="shared" ca="1" si="74"/>
        <v>3432.4548000000595</v>
      </c>
      <c r="S321" s="47">
        <f t="shared" ca="1" si="75"/>
        <v>3429.061399999217</v>
      </c>
      <c r="T321" s="39">
        <f t="shared" ca="1" si="76"/>
        <v>0.77816833370664018</v>
      </c>
      <c r="U321" s="47">
        <f t="shared" ca="1" si="77"/>
        <v>6174.1299999949933</v>
      </c>
      <c r="V321" s="47">
        <f t="shared" ca="1" si="78"/>
        <v>6168.7149999946359</v>
      </c>
      <c r="W321" s="39">
        <f t="shared" ca="1" si="79"/>
        <v>1.1811547046243913</v>
      </c>
      <c r="X321" s="7">
        <f t="shared" ca="1" si="80"/>
        <v>112061.22559996937</v>
      </c>
      <c r="Y321" s="39">
        <f t="shared" ca="1" si="81"/>
        <v>4.5758333786670482</v>
      </c>
      <c r="Z321" s="39">
        <f t="shared" ca="1" si="82"/>
        <v>13.709381879499617</v>
      </c>
      <c r="AA321" s="39">
        <f t="shared" ca="1" si="83"/>
        <v>39.99941184800452</v>
      </c>
      <c r="AD321" s="44">
        <v>3516.5</v>
      </c>
      <c r="AE321" s="44">
        <v>58235.250000106302</v>
      </c>
    </row>
    <row r="322" spans="8:31" x14ac:dyDescent="0.3">
      <c r="H322" s="45">
        <v>1</v>
      </c>
      <c r="I322" s="44" t="s">
        <v>170</v>
      </c>
      <c r="J322" s="25">
        <v>1997</v>
      </c>
      <c r="K322" s="44">
        <v>3671.1</v>
      </c>
      <c r="L322" s="47">
        <f t="shared" ca="1" si="68"/>
        <v>139084.13999990607</v>
      </c>
      <c r="M322" s="47">
        <f t="shared" ca="1" si="70"/>
        <v>137284.88399995584</v>
      </c>
      <c r="N322" s="39">
        <f t="shared" ca="1" si="69"/>
        <v>23.796046560000814</v>
      </c>
      <c r="O322" s="47">
        <f t="shared" ca="1" si="71"/>
        <v>18739.899999997117</v>
      </c>
      <c r="P322" s="47">
        <f t="shared" ca="1" si="72"/>
        <v>18717.93999999687</v>
      </c>
      <c r="Q322" s="39">
        <f t="shared" ca="1" si="73"/>
        <v>3.2444429333339455</v>
      </c>
      <c r="R322" s="47">
        <f t="shared" ca="1" si="74"/>
        <v>3425.6679999983744</v>
      </c>
      <c r="S322" s="47">
        <f t="shared" ca="1" si="75"/>
        <v>3421.0807999972358</v>
      </c>
      <c r="T322" s="39">
        <f t="shared" ca="1" si="76"/>
        <v>0.80272810071233458</v>
      </c>
      <c r="U322" s="47">
        <f t="shared" ca="1" si="77"/>
        <v>6163.2999999942786</v>
      </c>
      <c r="V322" s="47">
        <f t="shared" ca="1" si="78"/>
        <v>6155.9799999937968</v>
      </c>
      <c r="W322" s="39">
        <f t="shared" ca="1" si="79"/>
        <v>1.1825124581654203</v>
      </c>
      <c r="X322" s="7">
        <f t="shared" ca="1" si="80"/>
        <v>108989.88319996794</v>
      </c>
      <c r="Y322" s="39">
        <f t="shared" ca="1" si="81"/>
        <v>5.9944435760003838</v>
      </c>
      <c r="Z322" s="39">
        <f t="shared" ca="1" si="82"/>
        <v>11.224127068212084</v>
      </c>
      <c r="AA322" s="39">
        <f t="shared" ca="1" si="83"/>
        <v>12.57191949178873</v>
      </c>
      <c r="AD322" s="44">
        <v>3517</v>
      </c>
      <c r="AE322" s="44">
        <v>58412.499999891203</v>
      </c>
    </row>
    <row r="323" spans="8:31" x14ac:dyDescent="0.3">
      <c r="H323" s="45">
        <v>1</v>
      </c>
      <c r="I323" s="44" t="s">
        <v>171</v>
      </c>
      <c r="J323" s="25">
        <v>1997</v>
      </c>
      <c r="K323" s="44">
        <v>3666.22</v>
      </c>
      <c r="L323" s="47">
        <f t="shared" ca="1" si="68"/>
        <v>135485.62800000561</v>
      </c>
      <c r="M323" s="47">
        <f t="shared" ca="1" si="70"/>
        <v>134379.52799996012</v>
      </c>
      <c r="N323" s="39">
        <f t="shared" ca="1" si="69"/>
        <v>23.740383280001463</v>
      </c>
      <c r="O323" s="47">
        <f t="shared" ca="1" si="71"/>
        <v>18695.979999996624</v>
      </c>
      <c r="P323" s="47">
        <f t="shared" ca="1" si="72"/>
        <v>18682.479999996474</v>
      </c>
      <c r="Q323" s="39">
        <f t="shared" ca="1" si="73"/>
        <v>3.3005714666672272</v>
      </c>
      <c r="R323" s="47">
        <f t="shared" ca="1" si="74"/>
        <v>3416.4935999960971</v>
      </c>
      <c r="S323" s="47">
        <f t="shared" ca="1" si="75"/>
        <v>3413.6735999953976</v>
      </c>
      <c r="T323" s="39">
        <f t="shared" ca="1" si="76"/>
        <v>0.90325803455849907</v>
      </c>
      <c r="U323" s="47">
        <f t="shared" ca="1" si="77"/>
        <v>6148.6599999933151</v>
      </c>
      <c r="V323" s="47">
        <f t="shared" ca="1" si="78"/>
        <v>6144.1599999930186</v>
      </c>
      <c r="W323" s="39">
        <f t="shared" ca="1" si="79"/>
        <v>1.3289818079986317</v>
      </c>
      <c r="X323" s="7">
        <f t="shared" ca="1" si="80"/>
        <v>106139.21439997523</v>
      </c>
      <c r="Y323" s="39">
        <f t="shared" ca="1" si="81"/>
        <v>4.8647139933339352</v>
      </c>
      <c r="Z323" s="39">
        <f t="shared" ca="1" si="82"/>
        <v>10.397525302558293</v>
      </c>
      <c r="AA323" s="39">
        <f t="shared" ca="1" si="83"/>
        <v>13.34285797744317</v>
      </c>
      <c r="AD323" s="44">
        <v>3517.5</v>
      </c>
      <c r="AE323" s="44">
        <v>58589.749999923202</v>
      </c>
    </row>
    <row r="324" spans="8:31" x14ac:dyDescent="0.3">
      <c r="H324" s="45">
        <v>1</v>
      </c>
      <c r="I324" s="44" t="s">
        <v>172</v>
      </c>
      <c r="J324" s="25">
        <v>1997</v>
      </c>
      <c r="K324" s="44">
        <v>3663.22</v>
      </c>
      <c r="L324" s="47">
        <f t="shared" ca="1" si="68"/>
        <v>133273.42799991462</v>
      </c>
      <c r="M324" s="47">
        <f t="shared" ca="1" si="70"/>
        <v>133796.98199993582</v>
      </c>
      <c r="N324" s="39">
        <f t="shared" ca="1" si="69"/>
        <v>36.348180109995582</v>
      </c>
      <c r="O324" s="47">
        <f t="shared" ca="1" si="71"/>
        <v>18668.979999996325</v>
      </c>
      <c r="P324" s="47">
        <f t="shared" ca="1" si="72"/>
        <v>18675.369999996397</v>
      </c>
      <c r="Q324" s="39">
        <f t="shared" ca="1" si="73"/>
        <v>5.0734755166675054</v>
      </c>
      <c r="R324" s="47">
        <f t="shared" ca="1" si="74"/>
        <v>3410.853599994698</v>
      </c>
      <c r="S324" s="47">
        <f t="shared" ca="1" si="75"/>
        <v>3412.1883999950292</v>
      </c>
      <c r="T324" s="39">
        <f t="shared" ca="1" si="76"/>
        <v>1.3037403178318447</v>
      </c>
      <c r="U324" s="47">
        <f t="shared" ca="1" si="77"/>
        <v>6139.6599999927221</v>
      </c>
      <c r="V324" s="47">
        <f t="shared" ca="1" si="78"/>
        <v>6141.7899999928622</v>
      </c>
      <c r="W324" s="39">
        <f t="shared" ca="1" si="79"/>
        <v>1.9193093749990746</v>
      </c>
      <c r="X324" s="7">
        <f t="shared" ca="1" si="80"/>
        <v>105567.63359995153</v>
      </c>
      <c r="Y324" s="39">
        <f t="shared" ca="1" si="81"/>
        <v>5.5423007639994406</v>
      </c>
      <c r="Z324" s="39">
        <f t="shared" ca="1" si="82"/>
        <v>13.838825973497865</v>
      </c>
      <c r="AA324" s="39">
        <f t="shared" ca="1" si="83"/>
        <v>22.509354136497716</v>
      </c>
      <c r="AD324" s="44">
        <v>3518</v>
      </c>
      <c r="AE324" s="44">
        <v>58766.999999955202</v>
      </c>
    </row>
    <row r="325" spans="8:31" x14ac:dyDescent="0.3">
      <c r="H325" s="45">
        <v>1</v>
      </c>
      <c r="I325" s="44" t="s">
        <v>173</v>
      </c>
      <c r="J325" s="25">
        <v>1997</v>
      </c>
      <c r="K325" s="44">
        <v>3664.64</v>
      </c>
      <c r="L325" s="47">
        <f t="shared" ca="1" si="68"/>
        <v>134320.53599995701</v>
      </c>
      <c r="M325" s="47">
        <f t="shared" ca="1" si="70"/>
        <v>139556.07599992491</v>
      </c>
      <c r="N325" s="39">
        <f t="shared" ca="1" si="69"/>
        <v>52.333528499990543</v>
      </c>
      <c r="O325" s="47">
        <f t="shared" ca="1" si="71"/>
        <v>18681.75999999647</v>
      </c>
      <c r="P325" s="47">
        <f t="shared" ca="1" si="72"/>
        <v>18745.65999999718</v>
      </c>
      <c r="Q325" s="39">
        <f t="shared" ca="1" si="73"/>
        <v>7.0296225000014543</v>
      </c>
      <c r="R325" s="47">
        <f t="shared" ca="1" si="74"/>
        <v>3413.5231999953603</v>
      </c>
      <c r="S325" s="47">
        <f t="shared" ca="1" si="75"/>
        <v>3426.8711999986735</v>
      </c>
      <c r="T325" s="39">
        <f t="shared" ca="1" si="76"/>
        <v>1.6427563815001256</v>
      </c>
      <c r="U325" s="47">
        <f t="shared" ca="1" si="77"/>
        <v>6143.9199999930024</v>
      </c>
      <c r="V325" s="47">
        <f t="shared" ca="1" si="78"/>
        <v>6165.219999994406</v>
      </c>
      <c r="W325" s="39">
        <f t="shared" ca="1" si="79"/>
        <v>2.4189240669972234</v>
      </c>
      <c r="X325" s="7">
        <f t="shared" ca="1" si="80"/>
        <v>111218.32479993466</v>
      </c>
      <c r="Y325" s="39">
        <f t="shared" ca="1" si="81"/>
        <v>3.7999594306657944</v>
      </c>
      <c r="Z325" s="39">
        <f t="shared" ca="1" si="82"/>
        <v>14.891262379164598</v>
      </c>
      <c r="AA325" s="39">
        <f t="shared" ca="1" si="83"/>
        <v>37.442266120825948</v>
      </c>
      <c r="AD325" s="44">
        <v>3518.5</v>
      </c>
      <c r="AE325" s="44">
        <v>58944.249999987303</v>
      </c>
    </row>
    <row r="326" spans="8:31" x14ac:dyDescent="0.3">
      <c r="H326" s="45">
        <v>1</v>
      </c>
      <c r="I326" s="44" t="s">
        <v>164</v>
      </c>
      <c r="J326" s="25">
        <v>1997</v>
      </c>
      <c r="K326" s="44">
        <v>3678.84</v>
      </c>
      <c r="L326" s="47">
        <f t="shared" ca="1" si="68"/>
        <v>144791.61599989282</v>
      </c>
      <c r="M326" s="47">
        <f t="shared" ca="1" si="70"/>
        <v>150547.53159990953</v>
      </c>
      <c r="N326" s="39">
        <f t="shared" ca="1" si="69"/>
        <v>66.240913903983838</v>
      </c>
      <c r="O326" s="47">
        <f t="shared" ca="1" si="71"/>
        <v>18809.559999997891</v>
      </c>
      <c r="P326" s="47">
        <f t="shared" ca="1" si="72"/>
        <v>18878.13999999865</v>
      </c>
      <c r="Q326" s="39">
        <f t="shared" ca="1" si="73"/>
        <v>8.3063816000023696</v>
      </c>
      <c r="R326" s="47">
        <f t="shared" ca="1" si="74"/>
        <v>3440.2192000019868</v>
      </c>
      <c r="S326" s="47">
        <f t="shared" ca="1" si="75"/>
        <v>3454.5448000055421</v>
      </c>
      <c r="T326" s="39">
        <f t="shared" ca="1" si="76"/>
        <v>2.1512314105911581</v>
      </c>
      <c r="U326" s="47">
        <f t="shared" ca="1" si="77"/>
        <v>6186.5199999958095</v>
      </c>
      <c r="V326" s="47">
        <f t="shared" ca="1" si="78"/>
        <v>6209.3799999973144</v>
      </c>
      <c r="W326" s="39">
        <f t="shared" ca="1" si="79"/>
        <v>3.1633686410002597</v>
      </c>
      <c r="X326" s="7">
        <f t="shared" ca="1" si="80"/>
        <v>122005.46679990803</v>
      </c>
      <c r="Y326" s="39">
        <f t="shared" ca="1" si="81"/>
        <v>3.761835226331848</v>
      </c>
      <c r="Z326" s="39">
        <f t="shared" ca="1" si="82"/>
        <v>17.382816877925634</v>
      </c>
      <c r="AA326" s="39">
        <f t="shared" ca="1" si="83"/>
        <v>48.858097026058203</v>
      </c>
      <c r="AD326" s="44">
        <v>3519</v>
      </c>
      <c r="AE326" s="44">
        <v>59121.500000019303</v>
      </c>
    </row>
    <row r="327" spans="8:31" x14ac:dyDescent="0.3">
      <c r="H327" s="45">
        <v>1</v>
      </c>
      <c r="I327" s="44" t="s">
        <v>174</v>
      </c>
      <c r="J327" s="25">
        <v>1997</v>
      </c>
      <c r="K327" s="44">
        <v>3694.08</v>
      </c>
      <c r="L327" s="47">
        <f t="shared" ca="1" si="68"/>
        <v>156303.44719992625</v>
      </c>
      <c r="M327" s="47">
        <f t="shared" ca="1" si="70"/>
        <v>156083.95859990455</v>
      </c>
      <c r="N327" s="39">
        <f t="shared" ca="1" si="69"/>
        <v>98.332893917974985</v>
      </c>
      <c r="O327" s="47">
        <f t="shared" ca="1" si="71"/>
        <v>18946.719999999408</v>
      </c>
      <c r="P327" s="47">
        <f t="shared" ca="1" si="72"/>
        <v>18944.109999999382</v>
      </c>
      <c r="Q327" s="39">
        <f t="shared" ca="1" si="73"/>
        <v>11.934789300003875</v>
      </c>
      <c r="R327" s="47">
        <f t="shared" ca="1" si="74"/>
        <v>3468.8704000090975</v>
      </c>
      <c r="S327" s="47">
        <f t="shared" ca="1" si="75"/>
        <v>3468.3252000089619</v>
      </c>
      <c r="T327" s="39">
        <f t="shared" ca="1" si="76"/>
        <v>2.5156918783957489</v>
      </c>
      <c r="U327" s="47">
        <f t="shared" ca="1" si="77"/>
        <v>6232.2399999988193</v>
      </c>
      <c r="V327" s="47">
        <f t="shared" ca="1" si="78"/>
        <v>6231.3699999987621</v>
      </c>
      <c r="W327" s="39">
        <f t="shared" ca="1" si="79"/>
        <v>3.6972795333324249</v>
      </c>
      <c r="X327" s="7">
        <f t="shared" ca="1" si="80"/>
        <v>127440.15339989746</v>
      </c>
      <c r="Y327" s="39">
        <f t="shared" ca="1" si="81"/>
        <v>2.2302026844990084</v>
      </c>
      <c r="Z327" s="39">
        <f t="shared" ca="1" si="82"/>
        <v>20.377963396231056</v>
      </c>
      <c r="AA327" s="39">
        <f t="shared" ca="1" si="83"/>
        <v>77.954930521743933</v>
      </c>
      <c r="AD327" s="44">
        <v>3519.5</v>
      </c>
      <c r="AE327" s="44">
        <v>59298.750000051303</v>
      </c>
    </row>
    <row r="328" spans="8:31" x14ac:dyDescent="0.3">
      <c r="H328" s="45">
        <v>1</v>
      </c>
      <c r="I328" s="44" t="s">
        <v>175</v>
      </c>
      <c r="J328" s="25">
        <v>1997</v>
      </c>
      <c r="K328" s="44">
        <v>3693.5</v>
      </c>
      <c r="L328" s="47">
        <f t="shared" ca="1" si="68"/>
        <v>155864.46999988286</v>
      </c>
      <c r="M328" s="47">
        <f t="shared" ca="1" si="70"/>
        <v>154884.35129999905</v>
      </c>
      <c r="N328" s="39">
        <f t="shared" ca="1" si="69"/>
        <v>119.0028099155418</v>
      </c>
      <c r="O328" s="47">
        <f t="shared" ca="1" si="71"/>
        <v>18941.499999999356</v>
      </c>
      <c r="P328" s="47">
        <f t="shared" ca="1" si="72"/>
        <v>18929.844999999226</v>
      </c>
      <c r="Q328" s="39">
        <f t="shared" ca="1" si="73"/>
        <v>14.544430908337938</v>
      </c>
      <c r="R328" s="47">
        <f t="shared" ca="1" si="74"/>
        <v>3467.7800000088264</v>
      </c>
      <c r="S328" s="47">
        <f t="shared" ca="1" si="75"/>
        <v>3465.345400008222</v>
      </c>
      <c r="T328" s="39">
        <f t="shared" ca="1" si="76"/>
        <v>2.7442647780286418</v>
      </c>
      <c r="U328" s="47">
        <f t="shared" ca="1" si="77"/>
        <v>6230.4999999987049</v>
      </c>
      <c r="V328" s="47">
        <f t="shared" ca="1" si="78"/>
        <v>6226.6149999984491</v>
      </c>
      <c r="W328" s="39">
        <f t="shared" ca="1" si="79"/>
        <v>4.0340163046671123</v>
      </c>
      <c r="X328" s="7">
        <f t="shared" ca="1" si="80"/>
        <v>126262.54589999316</v>
      </c>
      <c r="Y328" s="39">
        <f t="shared" ca="1" si="81"/>
        <v>5.576595777251697</v>
      </c>
      <c r="Z328" s="39">
        <f t="shared" ca="1" si="82"/>
        <v>26.899307768285389</v>
      </c>
      <c r="AA328" s="39">
        <f t="shared" ca="1" si="83"/>
        <v>92.103502147256421</v>
      </c>
      <c r="AD328" s="44">
        <v>3520</v>
      </c>
      <c r="AE328" s="44">
        <v>59476.000000083302</v>
      </c>
    </row>
    <row r="329" spans="8:31" x14ac:dyDescent="0.3">
      <c r="H329" s="45">
        <v>1</v>
      </c>
      <c r="I329" s="44" t="s">
        <v>176</v>
      </c>
      <c r="J329" s="25">
        <v>1997</v>
      </c>
      <c r="K329" s="44">
        <v>3690.91</v>
      </c>
      <c r="L329" s="47">
        <f t="shared" ca="1" si="68"/>
        <v>153904.23260011524</v>
      </c>
      <c r="M329" s="47">
        <f t="shared" ca="1" si="70"/>
        <v>153680.9607000798</v>
      </c>
      <c r="N329" s="39">
        <f t="shared" ca="1" si="69"/>
        <v>117.56593493560317</v>
      </c>
      <c r="O329" s="47">
        <f t="shared" ca="1" si="71"/>
        <v>18918.189999999096</v>
      </c>
      <c r="P329" s="47">
        <f t="shared" ca="1" si="72"/>
        <v>18915.534999999069</v>
      </c>
      <c r="Q329" s="39">
        <f t="shared" ca="1" si="73"/>
        <v>14.470384275004472</v>
      </c>
      <c r="R329" s="47">
        <f t="shared" ca="1" si="74"/>
        <v>3462.9108000076176</v>
      </c>
      <c r="S329" s="47">
        <f t="shared" ca="1" si="75"/>
        <v>3462.3562000074803</v>
      </c>
      <c r="T329" s="39">
        <f t="shared" ca="1" si="76"/>
        <v>2.4762194483085871</v>
      </c>
      <c r="U329" s="47">
        <f t="shared" ca="1" si="77"/>
        <v>6222.7299999981933</v>
      </c>
      <c r="V329" s="47">
        <f t="shared" ca="1" si="78"/>
        <v>6221.8449999981358</v>
      </c>
      <c r="W329" s="39">
        <f t="shared" ca="1" si="79"/>
        <v>3.6579263729141247</v>
      </c>
      <c r="X329" s="7">
        <f t="shared" ca="1" si="80"/>
        <v>125081.2245000751</v>
      </c>
      <c r="Y329" s="39">
        <f t="shared" ca="1" si="81"/>
        <v>6.1498268712558852</v>
      </c>
      <c r="Z329" s="39">
        <f t="shared" ca="1" si="82"/>
        <v>26.754356967483073</v>
      </c>
      <c r="AA329" s="39">
        <f t="shared" ca="1" si="83"/>
        <v>90.811577968120091</v>
      </c>
      <c r="AD329" s="44">
        <v>3520.5</v>
      </c>
      <c r="AE329" s="44">
        <v>59669.249999927997</v>
      </c>
    </row>
    <row r="330" spans="8:31" x14ac:dyDescent="0.3">
      <c r="H330" s="45">
        <v>1</v>
      </c>
      <c r="I330" s="44" t="s">
        <v>177</v>
      </c>
      <c r="J330" s="25">
        <v>1997</v>
      </c>
      <c r="K330" s="44">
        <v>3690.32</v>
      </c>
      <c r="L330" s="47">
        <f t="shared" ref="L330:L393" ca="1" si="84">FORECAST(K330,OFFSET($AE$28:$AE$712,MATCH(K330,$AD$28:$AD$712,1)-1,0,2), OFFSET($AD$28:$AD$712,MATCH(K330,$AD$28:$AD$712,1)-1,0,2))</f>
        <v>153457.68880004436</v>
      </c>
      <c r="M330" s="47">
        <f t="shared" ca="1" si="70"/>
        <v>152844.64040002483</v>
      </c>
      <c r="N330" s="39">
        <f t="shared" ref="N330:N393" ca="1" si="85">VLOOKUP(I330,$AD$10:$AE$21,2,FALSE)*M330/1000</f>
        <v>109.28391788605688</v>
      </c>
      <c r="O330" s="47">
        <f t="shared" ca="1" si="71"/>
        <v>18912.879999999041</v>
      </c>
      <c r="P330" s="47">
        <f t="shared" ca="1" si="72"/>
        <v>18905.589999998956</v>
      </c>
      <c r="Q330" s="39">
        <f t="shared" ca="1" si="73"/>
        <v>13.517496850004092</v>
      </c>
      <c r="R330" s="47">
        <f t="shared" ca="1" si="74"/>
        <v>3461.801600007343</v>
      </c>
      <c r="S330" s="47">
        <f t="shared" ca="1" si="75"/>
        <v>3460.278800006965</v>
      </c>
      <c r="T330" s="39">
        <f t="shared" ca="1" si="76"/>
        <v>1.96526534446351</v>
      </c>
      <c r="U330" s="47">
        <f t="shared" ca="1" si="77"/>
        <v>6220.9599999980783</v>
      </c>
      <c r="V330" s="47">
        <f t="shared" ca="1" si="78"/>
        <v>6218.5299999979179</v>
      </c>
      <c r="W330" s="39">
        <f t="shared" ca="1" si="79"/>
        <v>3.1790161781642254</v>
      </c>
      <c r="X330" s="7">
        <f t="shared" ca="1" si="80"/>
        <v>124260.24160002099</v>
      </c>
      <c r="Y330" s="39">
        <f t="shared" ca="1" si="81"/>
        <v>7.5591646973373141</v>
      </c>
      <c r="Z330" s="39">
        <f t="shared" ca="1" si="82"/>
        <v>26.220943069969145</v>
      </c>
      <c r="AA330" s="39">
        <f t="shared" ca="1" si="83"/>
        <v>83.062974816087745</v>
      </c>
      <c r="AD330" s="44">
        <v>3521</v>
      </c>
      <c r="AE330" s="44">
        <v>59862.500000019703</v>
      </c>
    </row>
    <row r="331" spans="8:31" x14ac:dyDescent="0.3">
      <c r="H331" s="45">
        <v>1</v>
      </c>
      <c r="I331" s="44" t="s">
        <v>178</v>
      </c>
      <c r="J331" s="25">
        <v>1997</v>
      </c>
      <c r="K331" s="44">
        <v>3688.7</v>
      </c>
      <c r="L331" s="47">
        <f t="shared" ca="1" si="84"/>
        <v>152231.5920000053</v>
      </c>
      <c r="M331" s="47">
        <f t="shared" ref="M331:M394" ca="1" si="86">(L331+L332)/2</f>
        <v>151153.08149999334</v>
      </c>
      <c r="N331" s="39">
        <f t="shared" ca="1" si="85"/>
        <v>80.363054997525239</v>
      </c>
      <c r="O331" s="47">
        <f t="shared" ref="O331:O394" ca="1" si="87">FORECAST(K331,OFFSET($AH$28:$AH$37,MATCH(K331,$AG$28:$AG$37,1)-1,0,2), OFFSET($AG$28:$AG$37,MATCH(K331,$AG$28:$AG$37,1)-1,0,2))</f>
        <v>18898.299999998871</v>
      </c>
      <c r="P331" s="47">
        <f t="shared" ref="P331:P394" ca="1" si="88">(O331+O332)/2</f>
        <v>18885.474999998729</v>
      </c>
      <c r="Q331" s="39">
        <f t="shared" ref="Q331:Q394" ca="1" si="89">VLOOKUP(I331,$AD$10:$AF$21,3,FALSE)*P331/1000</f>
        <v>10.040777541669586</v>
      </c>
      <c r="R331" s="47">
        <f t="shared" ref="R331:R394" ca="1" si="90">FORECAST(K331,OFFSET($AK$28:$AK$37,MATCH(K331,$AJ$28:$AJ$37,1)-1,0,2), OFFSET($AJ$28:$AJ$37,MATCH(K331,$AJ$28:$AJ$37,1)-1,0,2))</f>
        <v>3458.7560000065869</v>
      </c>
      <c r="S331" s="47">
        <f t="shared" ref="S331:S394" ca="1" si="91">(R331+R332)/2</f>
        <v>3456.0770000059219</v>
      </c>
      <c r="T331" s="39">
        <f t="shared" ref="T331:T394" ca="1" si="92">VLOOKUP(I331,$AD$10:$AH$21,4,FALSE)*VLOOKUP(I331,$AD$10:$AH$21,5,FALSE)*S331/1000</f>
        <v>1.5126385009773757</v>
      </c>
      <c r="U331" s="47">
        <f t="shared" ref="U331:U394" ca="1" si="93">FORECAST(K331,OFFSET($AN$28:$AN$37,MATCH(K331,$AM$28:$AM$37,1)-1,0,2), OFFSET($AM$28:$AM$37,MATCH(K331,$AM$28:$AM$37,1)-1,0,2))</f>
        <v>6216.0999999977575</v>
      </c>
      <c r="V331" s="47">
        <f t="shared" ref="V331:V394" ca="1" si="94">(U331+U332)/2</f>
        <v>6211.824999997476</v>
      </c>
      <c r="W331" s="39">
        <f t="shared" ref="W331:W394" ca="1" si="95">VLOOKUP(I331,$AD$10:$AI$21,5,FALSE)*VLOOKUP(I331,$AD$10:$AI$21,6,FALSE)*V331/1000</f>
        <v>2.4472002239574495</v>
      </c>
      <c r="X331" s="7">
        <f t="shared" ref="X331:X394" ca="1" si="96">M331-P331-S331-V331</f>
        <v>122599.7044999912</v>
      </c>
      <c r="Y331" s="39">
        <f t="shared" ref="Y331:Y394" ca="1" si="97">VLOOKUP(I331,$AD$10:$AJ$21,7,FALSE)*X331/1000</f>
        <v>9.3993106783360219</v>
      </c>
      <c r="Z331" s="39">
        <f t="shared" ref="Z331:Z394" ca="1" si="98">Q331+T331+W331+Y331</f>
        <v>23.399926944940432</v>
      </c>
      <c r="AA331" s="39">
        <f t="shared" ref="AA331:AA394" ca="1" si="99">N331-Z331</f>
        <v>56.963128052584807</v>
      </c>
      <c r="AD331" s="44">
        <v>3521.5</v>
      </c>
      <c r="AE331" s="44">
        <v>60055.750000111402</v>
      </c>
    </row>
    <row r="332" spans="8:31" x14ac:dyDescent="0.3">
      <c r="H332" s="45">
        <v>1</v>
      </c>
      <c r="I332" s="44" t="s">
        <v>179</v>
      </c>
      <c r="J332" s="25">
        <v>1997</v>
      </c>
      <c r="K332" s="44">
        <v>3685.85</v>
      </c>
      <c r="L332" s="47">
        <f t="shared" ca="1" si="84"/>
        <v>150074.57099998137</v>
      </c>
      <c r="M332" s="47">
        <f t="shared" ca="1" si="86"/>
        <v>148731.16149997851</v>
      </c>
      <c r="N332" s="39">
        <f t="shared" ca="1" si="85"/>
        <v>73.126154404182316</v>
      </c>
      <c r="O332" s="47">
        <f t="shared" ca="1" si="87"/>
        <v>18872.649999998586</v>
      </c>
      <c r="P332" s="47">
        <f t="shared" ca="1" si="88"/>
        <v>18856.674999998409</v>
      </c>
      <c r="Q332" s="39">
        <f t="shared" ca="1" si="89"/>
        <v>9.2711985416692091</v>
      </c>
      <c r="R332" s="47">
        <f t="shared" ca="1" si="90"/>
        <v>3453.398000005257</v>
      </c>
      <c r="S332" s="47">
        <f t="shared" ca="1" si="91"/>
        <v>3450.0610000044289</v>
      </c>
      <c r="T332" s="39">
        <f t="shared" ca="1" si="92"/>
        <v>1.0229143359932042</v>
      </c>
      <c r="U332" s="47">
        <f t="shared" ca="1" si="93"/>
        <v>6207.5499999971944</v>
      </c>
      <c r="V332" s="47">
        <f t="shared" ca="1" si="94"/>
        <v>6202.2249999968435</v>
      </c>
      <c r="W332" s="39">
        <f t="shared" ca="1" si="95"/>
        <v>1.6542884631244839</v>
      </c>
      <c r="X332" s="7">
        <f t="shared" ca="1" si="96"/>
        <v>120222.20049997882</v>
      </c>
      <c r="Y332" s="39">
        <f t="shared" ca="1" si="97"/>
        <v>7.7142578654180651</v>
      </c>
      <c r="Z332" s="39">
        <f t="shared" ca="1" si="98"/>
        <v>19.662659206204964</v>
      </c>
      <c r="AA332" s="39">
        <f t="shared" ca="1" si="99"/>
        <v>53.463495197977352</v>
      </c>
      <c r="AD332" s="44">
        <v>3522</v>
      </c>
      <c r="AE332" s="44">
        <v>60248.999999956002</v>
      </c>
    </row>
    <row r="333" spans="8:31" x14ac:dyDescent="0.3">
      <c r="H333" s="45">
        <v>1</v>
      </c>
      <c r="I333" s="44" t="s">
        <v>180</v>
      </c>
      <c r="J333" s="25">
        <v>1997</v>
      </c>
      <c r="K333" s="44">
        <v>3682.3</v>
      </c>
      <c r="L333" s="47">
        <f t="shared" ca="1" si="84"/>
        <v>147387.75199997565</v>
      </c>
      <c r="M333" s="47">
        <f t="shared" ca="1" si="86"/>
        <v>146122.86699993536</v>
      </c>
      <c r="N333" s="39">
        <f t="shared" ca="1" si="85"/>
        <v>55.891996627495296</v>
      </c>
      <c r="O333" s="47">
        <f t="shared" ca="1" si="87"/>
        <v>18840.699999998233</v>
      </c>
      <c r="P333" s="47">
        <f t="shared" ca="1" si="88"/>
        <v>18825.534999998064</v>
      </c>
      <c r="Q333" s="39">
        <f t="shared" ca="1" si="89"/>
        <v>7.2007671375018392</v>
      </c>
      <c r="R333" s="47">
        <f t="shared" ca="1" si="90"/>
        <v>3446.7240000036008</v>
      </c>
      <c r="S333" s="47">
        <f t="shared" ca="1" si="91"/>
        <v>3443.5562000028144</v>
      </c>
      <c r="T333" s="39">
        <f t="shared" ca="1" si="92"/>
        <v>0.78145768698745721</v>
      </c>
      <c r="U333" s="47">
        <f t="shared" ca="1" si="93"/>
        <v>6196.8999999964926</v>
      </c>
      <c r="V333" s="47">
        <f t="shared" ca="1" si="94"/>
        <v>6191.8449999961595</v>
      </c>
      <c r="W333" s="39">
        <f t="shared" ca="1" si="95"/>
        <v>1.1855835213746848</v>
      </c>
      <c r="X333" s="7">
        <f t="shared" ca="1" si="96"/>
        <v>117661.93079993832</v>
      </c>
      <c r="Y333" s="39">
        <f t="shared" ca="1" si="97"/>
        <v>4.8045288409991942</v>
      </c>
      <c r="Z333" s="39">
        <f t="shared" ca="1" si="98"/>
        <v>13.972337186863175</v>
      </c>
      <c r="AA333" s="39">
        <f t="shared" ca="1" si="99"/>
        <v>41.919659440632117</v>
      </c>
      <c r="AD333" s="44">
        <v>3522.5</v>
      </c>
      <c r="AE333" s="44">
        <v>60442.250000047803</v>
      </c>
    </row>
    <row r="334" spans="8:31" x14ac:dyDescent="0.3">
      <c r="H334" s="45">
        <v>1</v>
      </c>
      <c r="I334" s="44" t="s">
        <v>170</v>
      </c>
      <c r="J334" s="25">
        <v>1998</v>
      </c>
      <c r="K334" s="44">
        <v>3678.93</v>
      </c>
      <c r="L334" s="47">
        <f t="shared" ca="1" si="84"/>
        <v>144857.98199989507</v>
      </c>
      <c r="M334" s="47">
        <f t="shared" ca="1" si="86"/>
        <v>143644.95899996883</v>
      </c>
      <c r="N334" s="39">
        <f t="shared" ca="1" si="85"/>
        <v>24.89845956000346</v>
      </c>
      <c r="O334" s="47">
        <f t="shared" ca="1" si="87"/>
        <v>18810.369999997896</v>
      </c>
      <c r="P334" s="47">
        <f t="shared" ca="1" si="88"/>
        <v>18795.564999997732</v>
      </c>
      <c r="Q334" s="39">
        <f t="shared" ca="1" si="89"/>
        <v>3.2578979333340996</v>
      </c>
      <c r="R334" s="47">
        <f t="shared" ca="1" si="90"/>
        <v>3440.388400002028</v>
      </c>
      <c r="S334" s="47">
        <f t="shared" ca="1" si="91"/>
        <v>3437.2958000012604</v>
      </c>
      <c r="T334" s="39">
        <f t="shared" ca="1" si="92"/>
        <v>0.80653281533827736</v>
      </c>
      <c r="U334" s="47">
        <f t="shared" ca="1" si="93"/>
        <v>6186.7899999958263</v>
      </c>
      <c r="V334" s="47">
        <f t="shared" ca="1" si="94"/>
        <v>6181.8549999955012</v>
      </c>
      <c r="W334" s="39">
        <f t="shared" ca="1" si="95"/>
        <v>1.1874828300407474</v>
      </c>
      <c r="X334" s="7">
        <f t="shared" ca="1" si="96"/>
        <v>115230.24319997434</v>
      </c>
      <c r="Y334" s="39">
        <f t="shared" ca="1" si="97"/>
        <v>6.3376633760008589</v>
      </c>
      <c r="Z334" s="39">
        <f t="shared" ca="1" si="98"/>
        <v>11.589576954713984</v>
      </c>
      <c r="AA334" s="39">
        <f t="shared" ca="1" si="99"/>
        <v>13.308882605289476</v>
      </c>
      <c r="AD334" s="44">
        <v>3523</v>
      </c>
      <c r="AE334" s="44">
        <v>60635.499999892403</v>
      </c>
    </row>
    <row r="335" spans="8:31" x14ac:dyDescent="0.3">
      <c r="H335" s="45">
        <v>1</v>
      </c>
      <c r="I335" s="44" t="s">
        <v>171</v>
      </c>
      <c r="J335" s="25">
        <v>1998</v>
      </c>
      <c r="K335" s="44">
        <v>3675.64</v>
      </c>
      <c r="L335" s="47">
        <f t="shared" ca="1" si="84"/>
        <v>142431.93600004259</v>
      </c>
      <c r="M335" s="47">
        <f t="shared" ca="1" si="86"/>
        <v>141502.81200000434</v>
      </c>
      <c r="N335" s="39">
        <f t="shared" ca="1" si="85"/>
        <v>24.998830120009732</v>
      </c>
      <c r="O335" s="47">
        <f t="shared" ca="1" si="87"/>
        <v>18780.759999997568</v>
      </c>
      <c r="P335" s="47">
        <f t="shared" ca="1" si="88"/>
        <v>18769.419999997441</v>
      </c>
      <c r="Q335" s="39">
        <f t="shared" ca="1" si="89"/>
        <v>3.3159308666674034</v>
      </c>
      <c r="R335" s="47">
        <f t="shared" ca="1" si="90"/>
        <v>3434.2032000004929</v>
      </c>
      <c r="S335" s="47">
        <f t="shared" ca="1" si="91"/>
        <v>3431.8343999999051</v>
      </c>
      <c r="T335" s="39">
        <f t="shared" ca="1" si="92"/>
        <v>0.9080633822396903</v>
      </c>
      <c r="U335" s="47">
        <f t="shared" ca="1" si="93"/>
        <v>6176.9199999951761</v>
      </c>
      <c r="V335" s="47">
        <f t="shared" ca="1" si="94"/>
        <v>6173.1399999949272</v>
      </c>
      <c r="W335" s="39">
        <f t="shared" ca="1" si="95"/>
        <v>1.3352501819990452</v>
      </c>
      <c r="X335" s="7">
        <f t="shared" ca="1" si="96"/>
        <v>113128.41760001208</v>
      </c>
      <c r="Y335" s="39">
        <f t="shared" ca="1" si="97"/>
        <v>5.1850524733357384</v>
      </c>
      <c r="Z335" s="39">
        <f t="shared" ca="1" si="98"/>
        <v>10.744296904241878</v>
      </c>
      <c r="AA335" s="39">
        <f t="shared" ca="1" si="99"/>
        <v>14.254533215767854</v>
      </c>
      <c r="AD335" s="44">
        <v>3523.5</v>
      </c>
      <c r="AE335" s="44">
        <v>60828.749999984102</v>
      </c>
    </row>
    <row r="336" spans="8:31" x14ac:dyDescent="0.3">
      <c r="H336" s="45">
        <v>1</v>
      </c>
      <c r="I336" s="44" t="s">
        <v>172</v>
      </c>
      <c r="J336" s="25">
        <v>1998</v>
      </c>
      <c r="K336" s="44">
        <v>3673.12</v>
      </c>
      <c r="L336" s="47">
        <f t="shared" ca="1" si="84"/>
        <v>140573.68799996609</v>
      </c>
      <c r="M336" s="47">
        <f t="shared" ca="1" si="86"/>
        <v>141801.4590000168</v>
      </c>
      <c r="N336" s="39">
        <f t="shared" ca="1" si="85"/>
        <v>38.522729695018356</v>
      </c>
      <c r="O336" s="47">
        <f t="shared" ca="1" si="87"/>
        <v>18758.079999997313</v>
      </c>
      <c r="P336" s="47">
        <f t="shared" ca="1" si="88"/>
        <v>18773.064999997481</v>
      </c>
      <c r="Q336" s="39">
        <f t="shared" ca="1" si="89"/>
        <v>5.1000159916678092</v>
      </c>
      <c r="R336" s="47">
        <f t="shared" ca="1" si="90"/>
        <v>3429.4655999993174</v>
      </c>
      <c r="S336" s="47">
        <f t="shared" ca="1" si="91"/>
        <v>3432.5958000000942</v>
      </c>
      <c r="T336" s="39">
        <f t="shared" ca="1" si="92"/>
        <v>1.3115376452504492</v>
      </c>
      <c r="U336" s="47">
        <f t="shared" ca="1" si="93"/>
        <v>6169.3599999946782</v>
      </c>
      <c r="V336" s="47">
        <f t="shared" ca="1" si="94"/>
        <v>6174.3549999950073</v>
      </c>
      <c r="W336" s="39">
        <f t="shared" ca="1" si="95"/>
        <v>1.9294859374997517</v>
      </c>
      <c r="X336" s="7">
        <f t="shared" ca="1" si="96"/>
        <v>113421.44320002421</v>
      </c>
      <c r="Y336" s="39">
        <f t="shared" ca="1" si="97"/>
        <v>5.9546257680034032</v>
      </c>
      <c r="Z336" s="39">
        <f t="shared" ca="1" si="98"/>
        <v>14.295665342421414</v>
      </c>
      <c r="AA336" s="39">
        <f t="shared" ca="1" si="99"/>
        <v>24.22706435259694</v>
      </c>
      <c r="AD336" s="44">
        <v>3524</v>
      </c>
      <c r="AE336" s="44">
        <v>61022.000000075801</v>
      </c>
    </row>
    <row r="337" spans="8:31" x14ac:dyDescent="0.3">
      <c r="H337" s="45">
        <v>1</v>
      </c>
      <c r="I337" s="44" t="s">
        <v>173</v>
      </c>
      <c r="J337" s="25">
        <v>1998</v>
      </c>
      <c r="K337" s="44">
        <v>3676.45</v>
      </c>
      <c r="L337" s="47">
        <f t="shared" ca="1" si="84"/>
        <v>143029.2300000675</v>
      </c>
      <c r="M337" s="47">
        <f t="shared" ca="1" si="86"/>
        <v>147857.46600001492</v>
      </c>
      <c r="N337" s="39">
        <f t="shared" ca="1" si="85"/>
        <v>55.446549750025405</v>
      </c>
      <c r="O337" s="47">
        <f t="shared" ca="1" si="87"/>
        <v>18788.049999997649</v>
      </c>
      <c r="P337" s="47">
        <f t="shared" ca="1" si="88"/>
        <v>18845.874999998294</v>
      </c>
      <c r="Q337" s="39">
        <f t="shared" ca="1" si="89"/>
        <v>7.0672031250018854</v>
      </c>
      <c r="R337" s="47">
        <f t="shared" ca="1" si="90"/>
        <v>3435.726000000871</v>
      </c>
      <c r="S337" s="47">
        <f t="shared" ca="1" si="91"/>
        <v>3447.8050000038693</v>
      </c>
      <c r="T337" s="39">
        <f t="shared" ca="1" si="92"/>
        <v>1.6527915218776208</v>
      </c>
      <c r="U337" s="47">
        <f t="shared" ca="1" si="93"/>
        <v>6179.3499999953365</v>
      </c>
      <c r="V337" s="47">
        <f t="shared" ca="1" si="94"/>
        <v>6198.6249999966067</v>
      </c>
      <c r="W337" s="39">
        <f t="shared" ca="1" si="95"/>
        <v>2.4320305187480837</v>
      </c>
      <c r="X337" s="7">
        <f t="shared" ca="1" si="96"/>
        <v>119365.16100001615</v>
      </c>
      <c r="Y337" s="39">
        <f t="shared" ca="1" si="97"/>
        <v>4.0783096675020118</v>
      </c>
      <c r="Z337" s="39">
        <f t="shared" ca="1" si="98"/>
        <v>15.230334833129602</v>
      </c>
      <c r="AA337" s="39">
        <f t="shared" ca="1" si="99"/>
        <v>40.216214916895801</v>
      </c>
      <c r="AD337" s="44">
        <v>3524.5</v>
      </c>
      <c r="AE337" s="44">
        <v>61215.249999920401</v>
      </c>
    </row>
    <row r="338" spans="8:31" x14ac:dyDescent="0.3">
      <c r="H338" s="45">
        <v>1</v>
      </c>
      <c r="I338" s="44" t="s">
        <v>164</v>
      </c>
      <c r="J338" s="25">
        <v>1998</v>
      </c>
      <c r="K338" s="44">
        <v>3689.3</v>
      </c>
      <c r="L338" s="47">
        <f t="shared" ca="1" si="84"/>
        <v>152685.70199996233</v>
      </c>
      <c r="M338" s="47">
        <f t="shared" ca="1" si="86"/>
        <v>155323.3243999586</v>
      </c>
      <c r="N338" s="39">
        <f t="shared" ca="1" si="85"/>
        <v>68.342262736006163</v>
      </c>
      <c r="O338" s="47">
        <f t="shared" ca="1" si="87"/>
        <v>18903.699999998938</v>
      </c>
      <c r="P338" s="47">
        <f t="shared" ca="1" si="88"/>
        <v>18935.064999999286</v>
      </c>
      <c r="Q338" s="39">
        <f t="shared" ca="1" si="89"/>
        <v>8.3314286000026581</v>
      </c>
      <c r="R338" s="47">
        <f t="shared" ca="1" si="90"/>
        <v>3459.8840000068676</v>
      </c>
      <c r="S338" s="47">
        <f t="shared" ca="1" si="91"/>
        <v>3466.4358000084935</v>
      </c>
      <c r="T338" s="39">
        <f t="shared" ca="1" si="92"/>
        <v>2.1586362335680227</v>
      </c>
      <c r="U338" s="47">
        <f t="shared" ca="1" si="93"/>
        <v>6217.8999999978769</v>
      </c>
      <c r="V338" s="47">
        <f t="shared" ca="1" si="94"/>
        <v>6228.3549999985653</v>
      </c>
      <c r="W338" s="39">
        <f t="shared" ca="1" si="95"/>
        <v>3.1730354547509023</v>
      </c>
      <c r="X338" s="7">
        <f t="shared" ca="1" si="96"/>
        <v>126693.46859995225</v>
      </c>
      <c r="Y338" s="39">
        <f t="shared" ca="1" si="97"/>
        <v>3.9063819484999298</v>
      </c>
      <c r="Z338" s="39">
        <f t="shared" ca="1" si="98"/>
        <v>17.569482236821514</v>
      </c>
      <c r="AA338" s="39">
        <f t="shared" ca="1" si="99"/>
        <v>50.772780499184648</v>
      </c>
      <c r="AD338" s="44">
        <v>3525</v>
      </c>
      <c r="AE338" s="44">
        <v>61408.500000012202</v>
      </c>
    </row>
    <row r="339" spans="8:31" x14ac:dyDescent="0.3">
      <c r="H339" s="45">
        <v>1</v>
      </c>
      <c r="I339" s="44" t="s">
        <v>174</v>
      </c>
      <c r="J339" s="25">
        <v>1998</v>
      </c>
      <c r="K339" s="44">
        <v>3696.27</v>
      </c>
      <c r="L339" s="47">
        <f t="shared" ca="1" si="84"/>
        <v>157960.94679995487</v>
      </c>
      <c r="M339" s="47">
        <f t="shared" ca="1" si="86"/>
        <v>157571.16919999314</v>
      </c>
      <c r="N339" s="39">
        <f t="shared" ca="1" si="85"/>
        <v>99.269836596031141</v>
      </c>
      <c r="O339" s="47">
        <f t="shared" ca="1" si="87"/>
        <v>18966.429999999633</v>
      </c>
      <c r="P339" s="47">
        <f t="shared" ca="1" si="88"/>
        <v>18961.79499999958</v>
      </c>
      <c r="Q339" s="39">
        <f t="shared" ca="1" si="89"/>
        <v>11.945930850004002</v>
      </c>
      <c r="R339" s="47">
        <f t="shared" ca="1" si="90"/>
        <v>3472.9876000101194</v>
      </c>
      <c r="S339" s="47">
        <f t="shared" ca="1" si="91"/>
        <v>3472.0194000098786</v>
      </c>
      <c r="T339" s="39">
        <f t="shared" ca="1" si="92"/>
        <v>2.5183714047964023</v>
      </c>
      <c r="U339" s="47">
        <f t="shared" ca="1" si="93"/>
        <v>6238.8099999992537</v>
      </c>
      <c r="V339" s="47">
        <f t="shared" ca="1" si="94"/>
        <v>6237.2649999991509</v>
      </c>
      <c r="W339" s="39">
        <f t="shared" ca="1" si="95"/>
        <v>3.7007772333326554</v>
      </c>
      <c r="X339" s="7">
        <f t="shared" ca="1" si="96"/>
        <v>128900.08979998452</v>
      </c>
      <c r="Y339" s="39">
        <f t="shared" ca="1" si="97"/>
        <v>2.2557515715005412</v>
      </c>
      <c r="Z339" s="39">
        <f t="shared" ca="1" si="98"/>
        <v>20.420831059633599</v>
      </c>
      <c r="AA339" s="39">
        <f t="shared" ca="1" si="99"/>
        <v>78.849005536397542</v>
      </c>
      <c r="AD339" s="44">
        <v>3525.5</v>
      </c>
      <c r="AE339" s="44">
        <v>61601.750000103901</v>
      </c>
    </row>
    <row r="340" spans="8:31" x14ac:dyDescent="0.3">
      <c r="H340" s="45">
        <v>1</v>
      </c>
      <c r="I340" s="44" t="s">
        <v>175</v>
      </c>
      <c r="J340" s="25">
        <v>1998</v>
      </c>
      <c r="K340" s="44">
        <v>3695.24</v>
      </c>
      <c r="L340" s="47">
        <f t="shared" ca="1" si="84"/>
        <v>157181.39160003141</v>
      </c>
      <c r="M340" s="47">
        <f t="shared" ca="1" si="86"/>
        <v>155478.47900007037</v>
      </c>
      <c r="N340" s="39">
        <f t="shared" ca="1" si="85"/>
        <v>119.45929803176344</v>
      </c>
      <c r="O340" s="47">
        <f t="shared" ca="1" si="87"/>
        <v>18957.159999999527</v>
      </c>
      <c r="P340" s="47">
        <f t="shared" ca="1" si="88"/>
        <v>18936.909999999301</v>
      </c>
      <c r="Q340" s="39">
        <f t="shared" ca="1" si="89"/>
        <v>14.549859183337999</v>
      </c>
      <c r="R340" s="47">
        <f t="shared" ca="1" si="90"/>
        <v>3471.0512000096378</v>
      </c>
      <c r="S340" s="47">
        <f t="shared" ca="1" si="91"/>
        <v>3466.8212000085882</v>
      </c>
      <c r="T340" s="39">
        <f t="shared" ca="1" si="92"/>
        <v>2.7454334886456002</v>
      </c>
      <c r="U340" s="47">
        <f t="shared" ca="1" si="93"/>
        <v>6235.719999999048</v>
      </c>
      <c r="V340" s="47">
        <f t="shared" ca="1" si="94"/>
        <v>6228.9699999986042</v>
      </c>
      <c r="W340" s="39">
        <f t="shared" ca="1" si="95"/>
        <v>4.0355420306672132</v>
      </c>
      <c r="X340" s="7">
        <f t="shared" ca="1" si="96"/>
        <v>126845.77780006386</v>
      </c>
      <c r="Y340" s="39">
        <f t="shared" ca="1" si="97"/>
        <v>5.6023551861714962</v>
      </c>
      <c r="Z340" s="39">
        <f t="shared" ca="1" si="98"/>
        <v>26.933189888822309</v>
      </c>
      <c r="AA340" s="39">
        <f t="shared" ca="1" si="99"/>
        <v>92.526108142941126</v>
      </c>
      <c r="AD340" s="44">
        <v>3526</v>
      </c>
      <c r="AE340" s="44">
        <v>61794.999999948501</v>
      </c>
    </row>
    <row r="341" spans="8:31" x14ac:dyDescent="0.3">
      <c r="H341" s="45">
        <v>1</v>
      </c>
      <c r="I341" s="44" t="s">
        <v>176</v>
      </c>
      <c r="J341" s="25">
        <v>1998</v>
      </c>
      <c r="K341" s="44">
        <v>3690.74</v>
      </c>
      <c r="L341" s="47">
        <f t="shared" ca="1" si="84"/>
        <v>153775.56640010932</v>
      </c>
      <c r="M341" s="47">
        <f t="shared" ca="1" si="86"/>
        <v>152628.93850009399</v>
      </c>
      <c r="N341" s="39">
        <f t="shared" ca="1" si="85"/>
        <v>116.76113795261374</v>
      </c>
      <c r="O341" s="47">
        <f t="shared" ca="1" si="87"/>
        <v>18916.659999999076</v>
      </c>
      <c r="P341" s="47">
        <f t="shared" ca="1" si="88"/>
        <v>18903.024999998925</v>
      </c>
      <c r="Q341" s="39">
        <f t="shared" ca="1" si="89"/>
        <v>14.460814125004358</v>
      </c>
      <c r="R341" s="47">
        <f t="shared" ca="1" si="90"/>
        <v>3462.5912000075386</v>
      </c>
      <c r="S341" s="47">
        <f t="shared" ca="1" si="91"/>
        <v>3459.7430000068321</v>
      </c>
      <c r="T341" s="39">
        <f t="shared" ca="1" si="92"/>
        <v>2.4743505312214569</v>
      </c>
      <c r="U341" s="47">
        <f t="shared" ca="1" si="93"/>
        <v>6222.2199999981603</v>
      </c>
      <c r="V341" s="47">
        <f t="shared" ca="1" si="94"/>
        <v>6217.6749999978611</v>
      </c>
      <c r="W341" s="39">
        <f t="shared" ca="1" si="95"/>
        <v>3.6554747604139641</v>
      </c>
      <c r="X341" s="7">
        <f t="shared" ca="1" si="96"/>
        <v>124048.49550009039</v>
      </c>
      <c r="Y341" s="39">
        <f t="shared" ca="1" si="97"/>
        <v>6.0990510287566186</v>
      </c>
      <c r="Z341" s="39">
        <f t="shared" ca="1" si="98"/>
        <v>26.689690445396398</v>
      </c>
      <c r="AA341" s="39">
        <f t="shared" ca="1" si="99"/>
        <v>90.071447507217343</v>
      </c>
      <c r="AD341" s="44">
        <v>3526.5</v>
      </c>
      <c r="AE341" s="44">
        <v>61988.2500000402</v>
      </c>
    </row>
    <row r="342" spans="8:31" x14ac:dyDescent="0.3">
      <c r="H342" s="45">
        <v>1</v>
      </c>
      <c r="I342" s="44" t="s">
        <v>177</v>
      </c>
      <c r="J342" s="25">
        <v>1998</v>
      </c>
      <c r="K342" s="44">
        <v>3687.71</v>
      </c>
      <c r="L342" s="47">
        <f t="shared" ca="1" si="84"/>
        <v>151482.31060007866</v>
      </c>
      <c r="M342" s="47">
        <f t="shared" ca="1" si="86"/>
        <v>150967.65230000089</v>
      </c>
      <c r="N342" s="39">
        <f t="shared" ca="1" si="85"/>
        <v>107.94187139453928</v>
      </c>
      <c r="O342" s="47">
        <f t="shared" ca="1" si="87"/>
        <v>18889.389999998773</v>
      </c>
      <c r="P342" s="47">
        <f t="shared" ca="1" si="88"/>
        <v>18883.269999998705</v>
      </c>
      <c r="Q342" s="39">
        <f t="shared" ca="1" si="89"/>
        <v>13.501538050003909</v>
      </c>
      <c r="R342" s="47">
        <f t="shared" ca="1" si="90"/>
        <v>3456.8948000061255</v>
      </c>
      <c r="S342" s="47">
        <f t="shared" ca="1" si="91"/>
        <v>3455.6164000058079</v>
      </c>
      <c r="T342" s="39">
        <f t="shared" ca="1" si="92"/>
        <v>1.9626173343828535</v>
      </c>
      <c r="U342" s="47">
        <f t="shared" ca="1" si="93"/>
        <v>6213.1299999975618</v>
      </c>
      <c r="V342" s="47">
        <f t="shared" ca="1" si="94"/>
        <v>6211.0899999974272</v>
      </c>
      <c r="W342" s="39">
        <f t="shared" ca="1" si="95"/>
        <v>3.1752127261639762</v>
      </c>
      <c r="X342" s="7">
        <f t="shared" ca="1" si="96"/>
        <v>122417.67589999895</v>
      </c>
      <c r="Y342" s="39">
        <f t="shared" ca="1" si="97"/>
        <v>7.4470752839192675</v>
      </c>
      <c r="Z342" s="39">
        <f t="shared" ca="1" si="98"/>
        <v>26.086443394470006</v>
      </c>
      <c r="AA342" s="39">
        <f t="shared" ca="1" si="99"/>
        <v>81.855428000069267</v>
      </c>
      <c r="AD342" s="44">
        <v>3527</v>
      </c>
      <c r="AE342" s="44">
        <v>62181.499999884902</v>
      </c>
    </row>
    <row r="343" spans="8:31" x14ac:dyDescent="0.3">
      <c r="H343" s="45">
        <v>1</v>
      </c>
      <c r="I343" s="44" t="s">
        <v>178</v>
      </c>
      <c r="J343" s="25">
        <v>1998</v>
      </c>
      <c r="K343" s="44">
        <v>3686.35</v>
      </c>
      <c r="L343" s="47">
        <f t="shared" ca="1" si="84"/>
        <v>150452.99399992311</v>
      </c>
      <c r="M343" s="47">
        <f t="shared" ca="1" si="86"/>
        <v>150146.46919994662</v>
      </c>
      <c r="N343" s="39">
        <f t="shared" ca="1" si="85"/>
        <v>79.827872791333533</v>
      </c>
      <c r="O343" s="47">
        <f t="shared" ca="1" si="87"/>
        <v>18877.149999998637</v>
      </c>
      <c r="P343" s="47">
        <f t="shared" ca="1" si="88"/>
        <v>18873.504999998597</v>
      </c>
      <c r="Q343" s="39">
        <f t="shared" ca="1" si="89"/>
        <v>10.034413491669513</v>
      </c>
      <c r="R343" s="47">
        <f t="shared" ca="1" si="90"/>
        <v>3454.3380000054904</v>
      </c>
      <c r="S343" s="47">
        <f t="shared" ca="1" si="91"/>
        <v>3453.5766000053013</v>
      </c>
      <c r="T343" s="39">
        <f t="shared" ca="1" si="92"/>
        <v>1.5115441384071044</v>
      </c>
      <c r="U343" s="47">
        <f t="shared" ca="1" si="93"/>
        <v>6209.0499999972926</v>
      </c>
      <c r="V343" s="47">
        <f t="shared" ca="1" si="94"/>
        <v>6207.8349999972124</v>
      </c>
      <c r="W343" s="39">
        <f t="shared" ca="1" si="95"/>
        <v>2.4456283302073456</v>
      </c>
      <c r="X343" s="7">
        <f t="shared" ca="1" si="96"/>
        <v>121611.5525999455</v>
      </c>
      <c r="Y343" s="39">
        <f t="shared" ca="1" si="97"/>
        <v>9.3235523659991575</v>
      </c>
      <c r="Z343" s="39">
        <f t="shared" ca="1" si="98"/>
        <v>23.315138326283119</v>
      </c>
      <c r="AA343" s="39">
        <f t="shared" ca="1" si="99"/>
        <v>56.512734465050414</v>
      </c>
      <c r="AD343" s="44">
        <v>3527.5</v>
      </c>
      <c r="AE343" s="44">
        <v>62374.749999976601</v>
      </c>
    </row>
    <row r="344" spans="8:31" x14ac:dyDescent="0.3">
      <c r="H344" s="45">
        <v>1</v>
      </c>
      <c r="I344" s="44" t="s">
        <v>179</v>
      </c>
      <c r="J344" s="25">
        <v>1998</v>
      </c>
      <c r="K344" s="44">
        <v>3685.54</v>
      </c>
      <c r="L344" s="47">
        <f t="shared" ca="1" si="84"/>
        <v>149839.94439997012</v>
      </c>
      <c r="M344" s="47">
        <f t="shared" ca="1" si="86"/>
        <v>148765.21819995809</v>
      </c>
      <c r="N344" s="39">
        <f t="shared" ca="1" si="85"/>
        <v>73.142898948338953</v>
      </c>
      <c r="O344" s="47">
        <f t="shared" ca="1" si="87"/>
        <v>18869.859999998556</v>
      </c>
      <c r="P344" s="47">
        <f t="shared" ca="1" si="88"/>
        <v>18857.079999998416</v>
      </c>
      <c r="Q344" s="39">
        <f t="shared" ca="1" si="89"/>
        <v>9.2713976666692126</v>
      </c>
      <c r="R344" s="47">
        <f t="shared" ca="1" si="90"/>
        <v>3452.8152000051123</v>
      </c>
      <c r="S344" s="47">
        <f t="shared" ca="1" si="91"/>
        <v>3450.1456000044495</v>
      </c>
      <c r="T344" s="39">
        <f t="shared" ca="1" si="92"/>
        <v>1.0229394191882104</v>
      </c>
      <c r="U344" s="47">
        <f t="shared" ca="1" si="93"/>
        <v>6206.6199999971323</v>
      </c>
      <c r="V344" s="47">
        <f t="shared" ca="1" si="94"/>
        <v>6202.3599999968519</v>
      </c>
      <c r="W344" s="39">
        <f t="shared" ca="1" si="95"/>
        <v>1.654324470999486</v>
      </c>
      <c r="X344" s="7">
        <f t="shared" ca="1" si="96"/>
        <v>120255.63259995836</v>
      </c>
      <c r="Y344" s="39">
        <f t="shared" ca="1" si="97"/>
        <v>7.7164030918334205</v>
      </c>
      <c r="Z344" s="39">
        <f t="shared" ca="1" si="98"/>
        <v>19.665064648690329</v>
      </c>
      <c r="AA344" s="39">
        <f t="shared" ca="1" si="99"/>
        <v>53.47783429964862</v>
      </c>
      <c r="AD344" s="44">
        <v>3528</v>
      </c>
      <c r="AE344" s="44">
        <v>62568.000000068299</v>
      </c>
    </row>
    <row r="345" spans="8:31" x14ac:dyDescent="0.3">
      <c r="H345" s="45">
        <v>1</v>
      </c>
      <c r="I345" s="44" t="s">
        <v>180</v>
      </c>
      <c r="J345" s="25">
        <v>1998</v>
      </c>
      <c r="K345" s="44">
        <v>3682.7</v>
      </c>
      <c r="L345" s="47">
        <f t="shared" ca="1" si="84"/>
        <v>147690.49199994607</v>
      </c>
      <c r="M345" s="47">
        <f t="shared" ca="1" si="86"/>
        <v>146892.01470001671</v>
      </c>
      <c r="N345" s="39">
        <f t="shared" ca="1" si="85"/>
        <v>56.186195622776516</v>
      </c>
      <c r="O345" s="47">
        <f t="shared" ca="1" si="87"/>
        <v>18844.299999998275</v>
      </c>
      <c r="P345" s="47">
        <f t="shared" ca="1" si="88"/>
        <v>18834.80499999817</v>
      </c>
      <c r="Q345" s="39">
        <f t="shared" ca="1" si="89"/>
        <v>7.2043129125018801</v>
      </c>
      <c r="R345" s="47">
        <f t="shared" ca="1" si="90"/>
        <v>3447.4760000037868</v>
      </c>
      <c r="S345" s="47">
        <f t="shared" ca="1" si="91"/>
        <v>3445.4926000032951</v>
      </c>
      <c r="T345" s="39">
        <f t="shared" ca="1" si="92"/>
        <v>0.78189712069423301</v>
      </c>
      <c r="U345" s="47">
        <f t="shared" ca="1" si="93"/>
        <v>6198.0999999965716</v>
      </c>
      <c r="V345" s="47">
        <f t="shared" ca="1" si="94"/>
        <v>6194.9349999963633</v>
      </c>
      <c r="W345" s="39">
        <f t="shared" ca="1" si="95"/>
        <v>1.1861751791247239</v>
      </c>
      <c r="X345" s="7">
        <f t="shared" ca="1" si="96"/>
        <v>118416.78210001887</v>
      </c>
      <c r="Y345" s="39">
        <f t="shared" ca="1" si="97"/>
        <v>4.8353519357524952</v>
      </c>
      <c r="Z345" s="39">
        <f t="shared" ca="1" si="98"/>
        <v>14.007737148073332</v>
      </c>
      <c r="AA345" s="39">
        <f t="shared" ca="1" si="99"/>
        <v>42.178458474703184</v>
      </c>
      <c r="AD345" s="44">
        <v>3528.5</v>
      </c>
      <c r="AE345" s="44">
        <v>62761.2499999129</v>
      </c>
    </row>
    <row r="346" spans="8:31" x14ac:dyDescent="0.3">
      <c r="H346" s="45">
        <v>1</v>
      </c>
      <c r="I346" s="44" t="s">
        <v>170</v>
      </c>
      <c r="J346" s="25">
        <v>1999</v>
      </c>
      <c r="K346" s="44">
        <v>3680.59</v>
      </c>
      <c r="L346" s="47">
        <f t="shared" ca="1" si="84"/>
        <v>146093.53740008734</v>
      </c>
      <c r="M346" s="47">
        <f t="shared" ca="1" si="86"/>
        <v>145438.8896999897</v>
      </c>
      <c r="N346" s="39">
        <f t="shared" ca="1" si="85"/>
        <v>25.209407548007185</v>
      </c>
      <c r="O346" s="47">
        <f t="shared" ca="1" si="87"/>
        <v>18825.309999998066</v>
      </c>
      <c r="P346" s="47">
        <f t="shared" ca="1" si="88"/>
        <v>18817.389999997977</v>
      </c>
      <c r="Q346" s="39">
        <f t="shared" ca="1" si="89"/>
        <v>3.2616809333341434</v>
      </c>
      <c r="R346" s="47">
        <f t="shared" ca="1" si="90"/>
        <v>3443.5092000028035</v>
      </c>
      <c r="S346" s="47">
        <f t="shared" ca="1" si="91"/>
        <v>3441.8548000023925</v>
      </c>
      <c r="T346" s="39">
        <f t="shared" ca="1" si="92"/>
        <v>0.80760254669687581</v>
      </c>
      <c r="U346" s="47">
        <f t="shared" ca="1" si="93"/>
        <v>6191.7699999961551</v>
      </c>
      <c r="V346" s="47">
        <f t="shared" ca="1" si="94"/>
        <v>6189.1299999959811</v>
      </c>
      <c r="W346" s="39">
        <f t="shared" ca="1" si="95"/>
        <v>1.1888802969158394</v>
      </c>
      <c r="X346" s="7">
        <f t="shared" ca="1" si="96"/>
        <v>116990.51489999334</v>
      </c>
      <c r="Y346" s="39">
        <f t="shared" ca="1" si="97"/>
        <v>6.434478319501939</v>
      </c>
      <c r="Z346" s="39">
        <f t="shared" ca="1" si="98"/>
        <v>11.692642096448797</v>
      </c>
      <c r="AA346" s="39">
        <f t="shared" ca="1" si="99"/>
        <v>13.516765451558388</v>
      </c>
      <c r="AD346" s="44">
        <v>3529</v>
      </c>
      <c r="AE346" s="44">
        <v>62954.5000000047</v>
      </c>
    </row>
    <row r="347" spans="8:31" x14ac:dyDescent="0.3">
      <c r="H347" s="45">
        <v>1</v>
      </c>
      <c r="I347" s="44" t="s">
        <v>171</v>
      </c>
      <c r="J347" s="25">
        <v>1999</v>
      </c>
      <c r="K347" s="44">
        <v>3678.83</v>
      </c>
      <c r="L347" s="47">
        <f t="shared" ca="1" si="84"/>
        <v>144784.24199989205</v>
      </c>
      <c r="M347" s="47">
        <f t="shared" ca="1" si="86"/>
        <v>144345.48899999773</v>
      </c>
      <c r="N347" s="39">
        <f t="shared" ca="1" si="85"/>
        <v>25.501036390008743</v>
      </c>
      <c r="O347" s="47">
        <f t="shared" ca="1" si="87"/>
        <v>18809.469999997887</v>
      </c>
      <c r="P347" s="47">
        <f t="shared" ca="1" si="88"/>
        <v>18804.114999997826</v>
      </c>
      <c r="Q347" s="39">
        <f t="shared" ca="1" si="89"/>
        <v>3.3220603166674736</v>
      </c>
      <c r="R347" s="47">
        <f t="shared" ca="1" si="90"/>
        <v>3440.2004000019815</v>
      </c>
      <c r="S347" s="47">
        <f t="shared" ca="1" si="91"/>
        <v>3439.0818000017039</v>
      </c>
      <c r="T347" s="39">
        <f t="shared" ca="1" si="92"/>
        <v>0.90998104428016569</v>
      </c>
      <c r="U347" s="47">
        <f t="shared" ca="1" si="93"/>
        <v>6186.489999995807</v>
      </c>
      <c r="V347" s="47">
        <f t="shared" ca="1" si="94"/>
        <v>6184.7049999956889</v>
      </c>
      <c r="W347" s="39">
        <f t="shared" ca="1" si="95"/>
        <v>1.3377516914992102</v>
      </c>
      <c r="X347" s="7">
        <f t="shared" ca="1" si="96"/>
        <v>115917.58720000251</v>
      </c>
      <c r="Y347" s="39">
        <f t="shared" ca="1" si="97"/>
        <v>5.3128894133353448</v>
      </c>
      <c r="Z347" s="39">
        <f t="shared" ca="1" si="98"/>
        <v>10.882682465782194</v>
      </c>
      <c r="AA347" s="39">
        <f t="shared" ca="1" si="99"/>
        <v>14.618353924226549</v>
      </c>
      <c r="AD347" s="44">
        <v>3529.5</v>
      </c>
      <c r="AE347" s="44">
        <v>63147.750000096399</v>
      </c>
    </row>
    <row r="348" spans="8:31" x14ac:dyDescent="0.3">
      <c r="H348" s="45">
        <v>1</v>
      </c>
      <c r="I348" s="44" t="s">
        <v>172</v>
      </c>
      <c r="J348" s="25">
        <v>1999</v>
      </c>
      <c r="K348" s="44">
        <v>3677.64</v>
      </c>
      <c r="L348" s="47">
        <f t="shared" ca="1" si="84"/>
        <v>143906.73600010341</v>
      </c>
      <c r="M348" s="47">
        <f t="shared" ca="1" si="86"/>
        <v>143847.744000101</v>
      </c>
      <c r="N348" s="39">
        <f t="shared" ca="1" si="85"/>
        <v>39.078637120041435</v>
      </c>
      <c r="O348" s="47">
        <f t="shared" ca="1" si="87"/>
        <v>18798.759999997765</v>
      </c>
      <c r="P348" s="47">
        <f t="shared" ca="1" si="88"/>
        <v>18798.03999999776</v>
      </c>
      <c r="Q348" s="39">
        <f t="shared" ca="1" si="89"/>
        <v>5.1068008666678875</v>
      </c>
      <c r="R348" s="47">
        <f t="shared" ca="1" si="90"/>
        <v>3437.9632000014262</v>
      </c>
      <c r="S348" s="47">
        <f t="shared" ca="1" si="91"/>
        <v>3437.812800001389</v>
      </c>
      <c r="T348" s="39">
        <f t="shared" ca="1" si="92"/>
        <v>1.3135309740009444</v>
      </c>
      <c r="U348" s="47">
        <f t="shared" ca="1" si="93"/>
        <v>6182.9199999955708</v>
      </c>
      <c r="V348" s="47">
        <f t="shared" ca="1" si="94"/>
        <v>6182.6799999955556</v>
      </c>
      <c r="W348" s="39">
        <f t="shared" ca="1" si="95"/>
        <v>1.9320874999999249</v>
      </c>
      <c r="X348" s="7">
        <f t="shared" ca="1" si="96"/>
        <v>115429.21120010629</v>
      </c>
      <c r="Y348" s="39">
        <f t="shared" ca="1" si="97"/>
        <v>6.0600335880077507</v>
      </c>
      <c r="Z348" s="39">
        <f t="shared" ca="1" si="98"/>
        <v>14.412452928676508</v>
      </c>
      <c r="AA348" s="39">
        <f t="shared" ca="1" si="99"/>
        <v>24.666184191364927</v>
      </c>
      <c r="AD348" s="44">
        <v>3530</v>
      </c>
      <c r="AE348" s="44">
        <v>63340.999999940999</v>
      </c>
    </row>
    <row r="349" spans="8:31" x14ac:dyDescent="0.3">
      <c r="H349" s="45">
        <v>1</v>
      </c>
      <c r="I349" s="44" t="s">
        <v>173</v>
      </c>
      <c r="J349" s="25">
        <v>1999</v>
      </c>
      <c r="K349" s="44">
        <v>3677.48</v>
      </c>
      <c r="L349" s="47">
        <f t="shared" ca="1" si="84"/>
        <v>143788.75200009858</v>
      </c>
      <c r="M349" s="47">
        <f t="shared" ca="1" si="86"/>
        <v>145501.21540005808</v>
      </c>
      <c r="N349" s="39">
        <f t="shared" ca="1" si="85"/>
        <v>54.562955775041281</v>
      </c>
      <c r="O349" s="47">
        <f t="shared" ca="1" si="87"/>
        <v>18797.319999997755</v>
      </c>
      <c r="P349" s="47">
        <f t="shared" ca="1" si="88"/>
        <v>18817.974999997983</v>
      </c>
      <c r="Q349" s="39">
        <f t="shared" ca="1" si="89"/>
        <v>7.0567406250017655</v>
      </c>
      <c r="R349" s="47">
        <f t="shared" ca="1" si="90"/>
        <v>3437.6624000013517</v>
      </c>
      <c r="S349" s="47">
        <f t="shared" ca="1" si="91"/>
        <v>3441.9770000024228</v>
      </c>
      <c r="T349" s="39">
        <f t="shared" ca="1" si="92"/>
        <v>1.6499977243769264</v>
      </c>
      <c r="U349" s="47">
        <f t="shared" ca="1" si="93"/>
        <v>6182.4399999955403</v>
      </c>
      <c r="V349" s="47">
        <f t="shared" ca="1" si="94"/>
        <v>6189.3249999959944</v>
      </c>
      <c r="W349" s="39">
        <f t="shared" ca="1" si="95"/>
        <v>2.4283816637478441</v>
      </c>
      <c r="X349" s="7">
        <f t="shared" ca="1" si="96"/>
        <v>117051.93840006167</v>
      </c>
      <c r="Y349" s="39">
        <f t="shared" ca="1" si="97"/>
        <v>3.999274562003539</v>
      </c>
      <c r="Z349" s="39">
        <f t="shared" ca="1" si="98"/>
        <v>15.134394575130075</v>
      </c>
      <c r="AA349" s="39">
        <f t="shared" ca="1" si="99"/>
        <v>39.428561199911208</v>
      </c>
      <c r="AD349" s="44">
        <v>3530.5</v>
      </c>
      <c r="AE349" s="44">
        <v>63534.250000032698</v>
      </c>
    </row>
    <row r="350" spans="8:31" x14ac:dyDescent="0.3">
      <c r="H350" s="45">
        <v>1</v>
      </c>
      <c r="I350" s="44" t="s">
        <v>164</v>
      </c>
      <c r="J350" s="25">
        <v>1999</v>
      </c>
      <c r="K350" s="44">
        <v>3682.07</v>
      </c>
      <c r="L350" s="47">
        <f t="shared" ca="1" si="84"/>
        <v>147213.67880001757</v>
      </c>
      <c r="M350" s="47">
        <f t="shared" ca="1" si="86"/>
        <v>151565.56449995167</v>
      </c>
      <c r="N350" s="39">
        <f t="shared" ca="1" si="85"/>
        <v>66.688848380002526</v>
      </c>
      <c r="O350" s="47">
        <f t="shared" ca="1" si="87"/>
        <v>18838.629999998211</v>
      </c>
      <c r="P350" s="47">
        <f t="shared" ca="1" si="88"/>
        <v>18890.379999998786</v>
      </c>
      <c r="Q350" s="39">
        <f t="shared" ca="1" si="89"/>
        <v>8.3117672000024321</v>
      </c>
      <c r="R350" s="47">
        <f t="shared" ca="1" si="90"/>
        <v>3446.2916000034938</v>
      </c>
      <c r="S350" s="47">
        <f t="shared" ca="1" si="91"/>
        <v>3457.1016000061768</v>
      </c>
      <c r="T350" s="39">
        <f t="shared" ca="1" si="92"/>
        <v>2.1528235938715592</v>
      </c>
      <c r="U350" s="47">
        <f t="shared" ca="1" si="93"/>
        <v>6196.2099999964485</v>
      </c>
      <c r="V350" s="47">
        <f t="shared" ca="1" si="94"/>
        <v>6213.4599999975844</v>
      </c>
      <c r="W350" s="39">
        <f t="shared" ca="1" si="95"/>
        <v>3.1654471970003981</v>
      </c>
      <c r="X350" s="7">
        <f t="shared" ca="1" si="96"/>
        <v>123004.62289994911</v>
      </c>
      <c r="Y350" s="39">
        <f t="shared" ca="1" si="97"/>
        <v>3.7926425394164589</v>
      </c>
      <c r="Z350" s="39">
        <f t="shared" ca="1" si="98"/>
        <v>17.422680530290847</v>
      </c>
      <c r="AA350" s="39">
        <f t="shared" ca="1" si="99"/>
        <v>49.266167849711678</v>
      </c>
      <c r="AD350" s="44">
        <v>3531</v>
      </c>
      <c r="AE350" s="44">
        <v>63727.499999877298</v>
      </c>
    </row>
    <row r="351" spans="8:31" x14ac:dyDescent="0.3">
      <c r="H351" s="45">
        <v>1</v>
      </c>
      <c r="I351" s="44" t="s">
        <v>174</v>
      </c>
      <c r="J351" s="25">
        <v>1999</v>
      </c>
      <c r="K351" s="44">
        <v>3693.57</v>
      </c>
      <c r="L351" s="47">
        <f t="shared" ca="1" si="84"/>
        <v>155917.45019988576</v>
      </c>
      <c r="M351" s="47">
        <f t="shared" ca="1" si="86"/>
        <v>156095.31189989974</v>
      </c>
      <c r="N351" s="39">
        <f t="shared" ca="1" si="85"/>
        <v>98.340046496971965</v>
      </c>
      <c r="O351" s="47">
        <f t="shared" ca="1" si="87"/>
        <v>18942.129999999361</v>
      </c>
      <c r="P351" s="47">
        <f t="shared" ca="1" si="88"/>
        <v>18944.244999999384</v>
      </c>
      <c r="Q351" s="39">
        <f t="shared" ca="1" si="89"/>
        <v>11.934874350003874</v>
      </c>
      <c r="R351" s="47">
        <f t="shared" ca="1" si="90"/>
        <v>3467.9116000088598</v>
      </c>
      <c r="S351" s="47">
        <f t="shared" ca="1" si="91"/>
        <v>3468.3534000089689</v>
      </c>
      <c r="T351" s="39">
        <f t="shared" ca="1" si="92"/>
        <v>2.5157123327957538</v>
      </c>
      <c r="U351" s="47">
        <f t="shared" ca="1" si="93"/>
        <v>6230.7099999987204</v>
      </c>
      <c r="V351" s="47">
        <f t="shared" ca="1" si="94"/>
        <v>6231.4149999987667</v>
      </c>
      <c r="W351" s="39">
        <f t="shared" ca="1" si="95"/>
        <v>3.6973062333324274</v>
      </c>
      <c r="X351" s="7">
        <f t="shared" ca="1" si="96"/>
        <v>127451.29849989263</v>
      </c>
      <c r="Y351" s="39">
        <f t="shared" ca="1" si="97"/>
        <v>2.2303977237489239</v>
      </c>
      <c r="Z351" s="39">
        <f t="shared" ca="1" si="98"/>
        <v>20.37829063988098</v>
      </c>
      <c r="AA351" s="39">
        <f t="shared" ca="1" si="99"/>
        <v>77.961755857090992</v>
      </c>
      <c r="AD351" s="44">
        <v>3531.5</v>
      </c>
      <c r="AE351" s="44">
        <v>63920.749999969099</v>
      </c>
    </row>
    <row r="352" spans="8:31" x14ac:dyDescent="0.3">
      <c r="H352" s="45">
        <v>1</v>
      </c>
      <c r="I352" s="44" t="s">
        <v>175</v>
      </c>
      <c r="J352" s="25">
        <v>1999</v>
      </c>
      <c r="K352" s="44">
        <v>3694.04</v>
      </c>
      <c r="L352" s="47">
        <f t="shared" ca="1" si="84"/>
        <v>156273.17359991372</v>
      </c>
      <c r="M352" s="47">
        <f t="shared" ca="1" si="86"/>
        <v>156065.03759989934</v>
      </c>
      <c r="N352" s="39">
        <f t="shared" ca="1" si="85"/>
        <v>119.90997055596553</v>
      </c>
      <c r="O352" s="47">
        <f t="shared" ca="1" si="87"/>
        <v>18946.359999999408</v>
      </c>
      <c r="P352" s="47">
        <f t="shared" ca="1" si="88"/>
        <v>18943.88499999938</v>
      </c>
      <c r="Q352" s="39">
        <f t="shared" ca="1" si="89"/>
        <v>14.555218308338061</v>
      </c>
      <c r="R352" s="47">
        <f t="shared" ca="1" si="90"/>
        <v>3468.7952000090781</v>
      </c>
      <c r="S352" s="47">
        <f t="shared" ca="1" si="91"/>
        <v>3468.2782000089496</v>
      </c>
      <c r="T352" s="39">
        <f t="shared" ca="1" si="92"/>
        <v>2.7465873112292223</v>
      </c>
      <c r="U352" s="47">
        <f t="shared" ca="1" si="93"/>
        <v>6232.119999998813</v>
      </c>
      <c r="V352" s="47">
        <f t="shared" ca="1" si="94"/>
        <v>6231.2949999987577</v>
      </c>
      <c r="W352" s="39">
        <f t="shared" ca="1" si="95"/>
        <v>4.0370483206673136</v>
      </c>
      <c r="X352" s="7">
        <f t="shared" ca="1" si="96"/>
        <v>127421.57939989227</v>
      </c>
      <c r="Y352" s="39">
        <f t="shared" ca="1" si="97"/>
        <v>5.627786423497259</v>
      </c>
      <c r="Z352" s="39">
        <f t="shared" ca="1" si="98"/>
        <v>26.966640363731855</v>
      </c>
      <c r="AA352" s="39">
        <f t="shared" ca="1" si="99"/>
        <v>92.943330192233674</v>
      </c>
      <c r="AD352" s="44">
        <v>3532</v>
      </c>
      <c r="AE352" s="44">
        <v>64114.000000060798</v>
      </c>
    </row>
    <row r="353" spans="8:31" x14ac:dyDescent="0.3">
      <c r="H353" s="45">
        <v>1</v>
      </c>
      <c r="I353" s="44" t="s">
        <v>176</v>
      </c>
      <c r="J353" s="25">
        <v>1999</v>
      </c>
      <c r="K353" s="44">
        <v>3693.49</v>
      </c>
      <c r="L353" s="47">
        <f t="shared" ca="1" si="84"/>
        <v>155856.90159988496</v>
      </c>
      <c r="M353" s="47">
        <f t="shared" ca="1" si="86"/>
        <v>155137.89449995826</v>
      </c>
      <c r="N353" s="39">
        <f t="shared" ca="1" si="85"/>
        <v>118.68048929251059</v>
      </c>
      <c r="O353" s="47">
        <f t="shared" ca="1" si="87"/>
        <v>18941.409999999352</v>
      </c>
      <c r="P353" s="47">
        <f t="shared" ca="1" si="88"/>
        <v>18932.859999999258</v>
      </c>
      <c r="Q353" s="39">
        <f t="shared" ca="1" si="89"/>
        <v>14.48363790000462</v>
      </c>
      <c r="R353" s="47">
        <f t="shared" ca="1" si="90"/>
        <v>3467.7612000088211</v>
      </c>
      <c r="S353" s="47">
        <f t="shared" ca="1" si="91"/>
        <v>3465.9752000083786</v>
      </c>
      <c r="T353" s="39">
        <f t="shared" ca="1" si="92"/>
        <v>2.478807696792563</v>
      </c>
      <c r="U353" s="47">
        <f t="shared" ca="1" si="93"/>
        <v>6230.4699999987024</v>
      </c>
      <c r="V353" s="47">
        <f t="shared" ca="1" si="94"/>
        <v>6227.6199999985156</v>
      </c>
      <c r="W353" s="39">
        <f t="shared" ca="1" si="95"/>
        <v>3.6613215916643465</v>
      </c>
      <c r="X353" s="7">
        <f t="shared" ca="1" si="96"/>
        <v>126511.43929995212</v>
      </c>
      <c r="Y353" s="39">
        <f t="shared" ca="1" si="97"/>
        <v>6.2201457655831973</v>
      </c>
      <c r="Z353" s="39">
        <f t="shared" ca="1" si="98"/>
        <v>26.843912954044725</v>
      </c>
      <c r="AA353" s="39">
        <f t="shared" ca="1" si="99"/>
        <v>91.836576338465861</v>
      </c>
      <c r="AD353" s="44">
        <v>3532.5</v>
      </c>
      <c r="AE353" s="44">
        <v>64307.249999905398</v>
      </c>
    </row>
    <row r="354" spans="8:31" x14ac:dyDescent="0.3">
      <c r="H354" s="45">
        <v>1</v>
      </c>
      <c r="I354" s="44" t="s">
        <v>177</v>
      </c>
      <c r="J354" s="25">
        <v>1999</v>
      </c>
      <c r="K354" s="44">
        <v>3691.59</v>
      </c>
      <c r="L354" s="47">
        <f t="shared" ca="1" si="84"/>
        <v>154418.88740003156</v>
      </c>
      <c r="M354" s="47">
        <f t="shared" ca="1" si="86"/>
        <v>153276.0438000164</v>
      </c>
      <c r="N354" s="39">
        <f t="shared" ca="1" si="85"/>
        <v>109.59237131705096</v>
      </c>
      <c r="O354" s="47">
        <f t="shared" ca="1" si="87"/>
        <v>18924.309999999165</v>
      </c>
      <c r="P354" s="47">
        <f t="shared" ca="1" si="88"/>
        <v>18910.719999999012</v>
      </c>
      <c r="Q354" s="39">
        <f t="shared" ca="1" si="89"/>
        <v>13.521164800004135</v>
      </c>
      <c r="R354" s="47">
        <f t="shared" ca="1" si="90"/>
        <v>3464.1892000079361</v>
      </c>
      <c r="S354" s="47">
        <f t="shared" ca="1" si="91"/>
        <v>3461.3504000072312</v>
      </c>
      <c r="T354" s="39">
        <f t="shared" ca="1" si="92"/>
        <v>1.965873959683661</v>
      </c>
      <c r="U354" s="47">
        <f t="shared" ca="1" si="93"/>
        <v>6224.7699999983288</v>
      </c>
      <c r="V354" s="47">
        <f t="shared" ca="1" si="94"/>
        <v>6220.2399999980307</v>
      </c>
      <c r="W354" s="39">
        <f t="shared" ca="1" si="95"/>
        <v>3.1798903586642826</v>
      </c>
      <c r="X354" s="7">
        <f t="shared" ca="1" si="96"/>
        <v>124683.73340001213</v>
      </c>
      <c r="Y354" s="39">
        <f t="shared" ca="1" si="97"/>
        <v>7.5849271151701183</v>
      </c>
      <c r="Z354" s="39">
        <f t="shared" ca="1" si="98"/>
        <v>26.251856233522197</v>
      </c>
      <c r="AA354" s="39">
        <f t="shared" ca="1" si="99"/>
        <v>83.340515083528771</v>
      </c>
      <c r="AD354" s="44">
        <v>3533</v>
      </c>
      <c r="AE354" s="44">
        <v>64500.499999997097</v>
      </c>
    </row>
    <row r="355" spans="8:31" x14ac:dyDescent="0.3">
      <c r="H355" s="45">
        <v>1</v>
      </c>
      <c r="I355" s="44" t="s">
        <v>178</v>
      </c>
      <c r="J355" s="25">
        <v>1999</v>
      </c>
      <c r="K355" s="44">
        <v>3688.57</v>
      </c>
      <c r="L355" s="47">
        <f t="shared" ca="1" si="84"/>
        <v>152133.20020000124</v>
      </c>
      <c r="M355" s="47">
        <f t="shared" ca="1" si="86"/>
        <v>150714.10770002706</v>
      </c>
      <c r="N355" s="39">
        <f t="shared" ca="1" si="85"/>
        <v>80.129667260543073</v>
      </c>
      <c r="O355" s="47">
        <f t="shared" ca="1" si="87"/>
        <v>18897.129999998859</v>
      </c>
      <c r="P355" s="47">
        <f t="shared" ca="1" si="88"/>
        <v>18880.254999998673</v>
      </c>
      <c r="Q355" s="39">
        <f t="shared" ca="1" si="89"/>
        <v>10.038002241669556</v>
      </c>
      <c r="R355" s="47">
        <f t="shared" ca="1" si="90"/>
        <v>3458.5116000065264</v>
      </c>
      <c r="S355" s="47">
        <f t="shared" ca="1" si="91"/>
        <v>3454.9866000056518</v>
      </c>
      <c r="T355" s="39">
        <f t="shared" ca="1" si="92"/>
        <v>1.5121612601572576</v>
      </c>
      <c r="U355" s="47">
        <f t="shared" ca="1" si="93"/>
        <v>6215.7099999977327</v>
      </c>
      <c r="V355" s="47">
        <f t="shared" ca="1" si="94"/>
        <v>6210.0849999973616</v>
      </c>
      <c r="W355" s="39">
        <f t="shared" ca="1" si="95"/>
        <v>2.4465147364574045</v>
      </c>
      <c r="X355" s="7">
        <f t="shared" ca="1" si="96"/>
        <v>122168.78110002539</v>
      </c>
      <c r="Y355" s="39">
        <f t="shared" ca="1" si="97"/>
        <v>9.3662732176719636</v>
      </c>
      <c r="Z355" s="39">
        <f t="shared" ca="1" si="98"/>
        <v>23.362951455956182</v>
      </c>
      <c r="AA355" s="39">
        <f t="shared" ca="1" si="99"/>
        <v>56.766715804586894</v>
      </c>
      <c r="AD355" s="44">
        <v>3533.5</v>
      </c>
      <c r="AE355" s="44">
        <v>64693.750000088898</v>
      </c>
    </row>
    <row r="356" spans="8:31" x14ac:dyDescent="0.3">
      <c r="H356" s="45">
        <v>1</v>
      </c>
      <c r="I356" s="44" t="s">
        <v>179</v>
      </c>
      <c r="J356" s="25">
        <v>1999</v>
      </c>
      <c r="K356" s="44">
        <v>3684.82</v>
      </c>
      <c r="L356" s="47">
        <f t="shared" ca="1" si="84"/>
        <v>149295.01520005288</v>
      </c>
      <c r="M356" s="47">
        <f t="shared" ca="1" si="86"/>
        <v>147951.60600005323</v>
      </c>
      <c r="N356" s="39">
        <f t="shared" ca="1" si="85"/>
        <v>72.742872950052259</v>
      </c>
      <c r="O356" s="47">
        <f t="shared" ca="1" si="87"/>
        <v>18863.379999998488</v>
      </c>
      <c r="P356" s="47">
        <f t="shared" ca="1" si="88"/>
        <v>18847.404999998311</v>
      </c>
      <c r="Q356" s="39">
        <f t="shared" ca="1" si="89"/>
        <v>9.2666407916691593</v>
      </c>
      <c r="R356" s="47">
        <f t="shared" ca="1" si="90"/>
        <v>3451.4616000047772</v>
      </c>
      <c r="S356" s="47">
        <f t="shared" ca="1" si="91"/>
        <v>3448.1246000039487</v>
      </c>
      <c r="T356" s="39">
        <f t="shared" ca="1" si="92"/>
        <v>1.0223402095297283</v>
      </c>
      <c r="U356" s="47">
        <f t="shared" ca="1" si="93"/>
        <v>6204.4599999969905</v>
      </c>
      <c r="V356" s="47">
        <f t="shared" ca="1" si="94"/>
        <v>6199.1349999966396</v>
      </c>
      <c r="W356" s="39">
        <f t="shared" ca="1" si="95"/>
        <v>1.6534642828744293</v>
      </c>
      <c r="X356" s="7">
        <f t="shared" ca="1" si="96"/>
        <v>119456.94140005433</v>
      </c>
      <c r="Y356" s="39">
        <f t="shared" ca="1" si="97"/>
        <v>7.6651537398395595</v>
      </c>
      <c r="Z356" s="39">
        <f t="shared" ca="1" si="98"/>
        <v>19.607599023912876</v>
      </c>
      <c r="AA356" s="39">
        <f t="shared" ca="1" si="99"/>
        <v>53.135273926139384</v>
      </c>
      <c r="AD356" s="44">
        <v>3534</v>
      </c>
      <c r="AE356" s="44">
        <v>64886.999999933498</v>
      </c>
    </row>
    <row r="357" spans="8:31" x14ac:dyDescent="0.3">
      <c r="H357" s="45">
        <v>1</v>
      </c>
      <c r="I357" s="44" t="s">
        <v>180</v>
      </c>
      <c r="J357" s="25">
        <v>1999</v>
      </c>
      <c r="K357" s="44">
        <v>3681.27</v>
      </c>
      <c r="L357" s="47">
        <f t="shared" ca="1" si="84"/>
        <v>146608.19680005359</v>
      </c>
      <c r="M357" s="47">
        <f t="shared" ca="1" si="86"/>
        <v>145821.57739997795</v>
      </c>
      <c r="N357" s="39">
        <f t="shared" ca="1" si="85"/>
        <v>55.776753355511545</v>
      </c>
      <c r="O357" s="47">
        <f t="shared" ca="1" si="87"/>
        <v>18831.429999998134</v>
      </c>
      <c r="P357" s="47">
        <f t="shared" ca="1" si="88"/>
        <v>18821.979999998028</v>
      </c>
      <c r="Q357" s="39">
        <f t="shared" ca="1" si="89"/>
        <v>7.1994073500018239</v>
      </c>
      <c r="R357" s="47">
        <f t="shared" ca="1" si="90"/>
        <v>3444.7876000031201</v>
      </c>
      <c r="S357" s="47">
        <f t="shared" ca="1" si="91"/>
        <v>3442.8136000026302</v>
      </c>
      <c r="T357" s="39">
        <f t="shared" ca="1" si="92"/>
        <v>0.78128916629408207</v>
      </c>
      <c r="U357" s="47">
        <f t="shared" ca="1" si="93"/>
        <v>6193.8099999962888</v>
      </c>
      <c r="V357" s="47">
        <f t="shared" ca="1" si="94"/>
        <v>6190.6599999960818</v>
      </c>
      <c r="W357" s="39">
        <f t="shared" ca="1" si="95"/>
        <v>1.1853566234996697</v>
      </c>
      <c r="X357" s="7">
        <f t="shared" ca="1" si="96"/>
        <v>117366.1237999812</v>
      </c>
      <c r="Y357" s="39">
        <f t="shared" ca="1" si="97"/>
        <v>4.7924500551676079</v>
      </c>
      <c r="Z357" s="39">
        <f t="shared" ca="1" si="98"/>
        <v>13.958503194963184</v>
      </c>
      <c r="AA357" s="39">
        <f t="shared" ca="1" si="99"/>
        <v>41.818250160548359</v>
      </c>
      <c r="AD357" s="44">
        <v>3534.5</v>
      </c>
      <c r="AE357" s="44">
        <v>65080.250000025197</v>
      </c>
    </row>
    <row r="358" spans="8:31" x14ac:dyDescent="0.3">
      <c r="H358" s="45">
        <v>1</v>
      </c>
      <c r="I358" s="44" t="s">
        <v>170</v>
      </c>
      <c r="J358" s="25">
        <v>2000</v>
      </c>
      <c r="K358" s="44">
        <v>3679.17</v>
      </c>
      <c r="L358" s="47">
        <f t="shared" ca="1" si="84"/>
        <v>145034.95799990231</v>
      </c>
      <c r="M358" s="47">
        <f t="shared" ca="1" si="86"/>
        <v>144551.96100000618</v>
      </c>
      <c r="N358" s="39">
        <f t="shared" ca="1" si="85"/>
        <v>25.055673240009988</v>
      </c>
      <c r="O358" s="47">
        <f t="shared" ca="1" si="87"/>
        <v>18812.529999997922</v>
      </c>
      <c r="P358" s="47">
        <f t="shared" ca="1" si="88"/>
        <v>18806.634999997856</v>
      </c>
      <c r="Q358" s="39">
        <f t="shared" ca="1" si="89"/>
        <v>3.2598167333341217</v>
      </c>
      <c r="R358" s="47">
        <f t="shared" ca="1" si="90"/>
        <v>3440.8396000021403</v>
      </c>
      <c r="S358" s="47">
        <f t="shared" ca="1" si="91"/>
        <v>3439.6082000018346</v>
      </c>
      <c r="T358" s="39">
        <f t="shared" ca="1" si="92"/>
        <v>0.80707540072841177</v>
      </c>
      <c r="U358" s="47">
        <f t="shared" ca="1" si="93"/>
        <v>6187.5099999958748</v>
      </c>
      <c r="V358" s="47">
        <f t="shared" ca="1" si="94"/>
        <v>6185.5449999957455</v>
      </c>
      <c r="W358" s="39">
        <f t="shared" ca="1" si="95"/>
        <v>1.1881916482907944</v>
      </c>
      <c r="X358" s="7">
        <f t="shared" ca="1" si="96"/>
        <v>116120.17280001074</v>
      </c>
      <c r="Y358" s="39">
        <f t="shared" ca="1" si="97"/>
        <v>6.3866095040028785</v>
      </c>
      <c r="Z358" s="39">
        <f t="shared" ca="1" si="98"/>
        <v>11.641693286356206</v>
      </c>
      <c r="AA358" s="39">
        <f t="shared" ca="1" si="99"/>
        <v>13.413979953653781</v>
      </c>
      <c r="AD358" s="44">
        <v>3535</v>
      </c>
      <c r="AE358" s="44">
        <v>65273.500000116903</v>
      </c>
    </row>
    <row r="359" spans="8:31" x14ac:dyDescent="0.3">
      <c r="H359" s="45">
        <v>1</v>
      </c>
      <c r="I359" s="44" t="s">
        <v>171</v>
      </c>
      <c r="J359" s="25">
        <v>2000</v>
      </c>
      <c r="K359" s="44">
        <v>3677.86</v>
      </c>
      <c r="L359" s="47">
        <f t="shared" ca="1" si="84"/>
        <v>144068.96400011005</v>
      </c>
      <c r="M359" s="47">
        <f t="shared" ca="1" si="86"/>
        <v>143737.13400009647</v>
      </c>
      <c r="N359" s="39">
        <f t="shared" ca="1" si="85"/>
        <v>25.393560340026145</v>
      </c>
      <c r="O359" s="47">
        <f t="shared" ca="1" si="87"/>
        <v>18800.73999999779</v>
      </c>
      <c r="P359" s="47">
        <f t="shared" ca="1" si="88"/>
        <v>18796.689999997747</v>
      </c>
      <c r="Q359" s="39">
        <f t="shared" ca="1" si="89"/>
        <v>3.3207485666674592</v>
      </c>
      <c r="R359" s="47">
        <f t="shared" ca="1" si="90"/>
        <v>3438.3768000015289</v>
      </c>
      <c r="S359" s="47">
        <f t="shared" ca="1" si="91"/>
        <v>3437.5308000013192</v>
      </c>
      <c r="T359" s="39">
        <f t="shared" ca="1" si="92"/>
        <v>0.90957064968006396</v>
      </c>
      <c r="U359" s="47">
        <f t="shared" ca="1" si="93"/>
        <v>6183.5799999956162</v>
      </c>
      <c r="V359" s="47">
        <f t="shared" ca="1" si="94"/>
        <v>6182.2299999955267</v>
      </c>
      <c r="W359" s="39">
        <f t="shared" ca="1" si="95"/>
        <v>1.3372163489991751</v>
      </c>
      <c r="X359" s="7">
        <f t="shared" ca="1" si="96"/>
        <v>115320.68320010188</v>
      </c>
      <c r="Y359" s="39">
        <f t="shared" ca="1" si="97"/>
        <v>5.2855313133398907</v>
      </c>
      <c r="Z359" s="39">
        <f t="shared" ca="1" si="98"/>
        <v>10.853066878686588</v>
      </c>
      <c r="AA359" s="39">
        <f t="shared" ca="1" si="99"/>
        <v>14.540493461339556</v>
      </c>
      <c r="AD359" s="44">
        <v>3535.5</v>
      </c>
      <c r="AE359" s="44">
        <v>65466.749999961597</v>
      </c>
    </row>
    <row r="360" spans="8:31" x14ac:dyDescent="0.3">
      <c r="H360" s="45">
        <v>1</v>
      </c>
      <c r="I360" s="44" t="s">
        <v>172</v>
      </c>
      <c r="J360" s="25">
        <v>2000</v>
      </c>
      <c r="K360" s="44">
        <v>3676.96</v>
      </c>
      <c r="L360" s="47">
        <f t="shared" ca="1" si="84"/>
        <v>143405.30400008289</v>
      </c>
      <c r="M360" s="47">
        <f t="shared" ca="1" si="86"/>
        <v>143032.91700006742</v>
      </c>
      <c r="N360" s="39">
        <f t="shared" ca="1" si="85"/>
        <v>38.857275785032236</v>
      </c>
      <c r="O360" s="47">
        <f t="shared" ca="1" si="87"/>
        <v>18792.639999997704</v>
      </c>
      <c r="P360" s="47">
        <f t="shared" ca="1" si="88"/>
        <v>18788.094999997651</v>
      </c>
      <c r="Q360" s="39">
        <f t="shared" ca="1" si="89"/>
        <v>5.1040991416678567</v>
      </c>
      <c r="R360" s="47">
        <f t="shared" ca="1" si="90"/>
        <v>3436.6848000011096</v>
      </c>
      <c r="S360" s="47">
        <f t="shared" ca="1" si="91"/>
        <v>3435.7354000008736</v>
      </c>
      <c r="T360" s="39">
        <f t="shared" ca="1" si="92"/>
        <v>1.3127372340840806</v>
      </c>
      <c r="U360" s="47">
        <f t="shared" ca="1" si="93"/>
        <v>6180.8799999954372</v>
      </c>
      <c r="V360" s="47">
        <f t="shared" ca="1" si="94"/>
        <v>6179.3649999953377</v>
      </c>
      <c r="W360" s="39">
        <f t="shared" ca="1" si="95"/>
        <v>1.9310515624998561</v>
      </c>
      <c r="X360" s="7">
        <f t="shared" ca="1" si="96"/>
        <v>114629.72160007356</v>
      </c>
      <c r="Y360" s="39">
        <f t="shared" ca="1" si="97"/>
        <v>6.0180603840060174</v>
      </c>
      <c r="Z360" s="39">
        <f t="shared" ca="1" si="98"/>
        <v>14.365948322257811</v>
      </c>
      <c r="AA360" s="39">
        <f t="shared" ca="1" si="99"/>
        <v>24.491327462774425</v>
      </c>
      <c r="AD360" s="44">
        <v>3536</v>
      </c>
      <c r="AE360" s="44">
        <v>65660.000000053304</v>
      </c>
    </row>
    <row r="361" spans="8:31" x14ac:dyDescent="0.3">
      <c r="H361" s="45">
        <v>1</v>
      </c>
      <c r="I361" s="44" t="s">
        <v>173</v>
      </c>
      <c r="J361" s="25">
        <v>2000</v>
      </c>
      <c r="K361" s="44">
        <v>3675.95</v>
      </c>
      <c r="L361" s="47">
        <f t="shared" ca="1" si="84"/>
        <v>142660.53000005195</v>
      </c>
      <c r="M361" s="47">
        <f t="shared" ca="1" si="86"/>
        <v>143611.77599996771</v>
      </c>
      <c r="N361" s="39">
        <f t="shared" ca="1" si="85"/>
        <v>53.854416000007134</v>
      </c>
      <c r="O361" s="47">
        <f t="shared" ca="1" si="87"/>
        <v>18783.549999997598</v>
      </c>
      <c r="P361" s="47">
        <f t="shared" ca="1" si="88"/>
        <v>18795.15999999773</v>
      </c>
      <c r="Q361" s="39">
        <f t="shared" ca="1" si="89"/>
        <v>7.0481850000016673</v>
      </c>
      <c r="R361" s="47">
        <f t="shared" ca="1" si="90"/>
        <v>3434.7860000006376</v>
      </c>
      <c r="S361" s="47">
        <f t="shared" ca="1" si="91"/>
        <v>3437.2112000012398</v>
      </c>
      <c r="T361" s="39">
        <f t="shared" ca="1" si="92"/>
        <v>1.6477131190013581</v>
      </c>
      <c r="U361" s="47">
        <f t="shared" ca="1" si="93"/>
        <v>6177.8499999952382</v>
      </c>
      <c r="V361" s="47">
        <f t="shared" ca="1" si="94"/>
        <v>6181.7199999954937</v>
      </c>
      <c r="W361" s="39">
        <f t="shared" ca="1" si="95"/>
        <v>2.4253978419976483</v>
      </c>
      <c r="X361" s="7">
        <f t="shared" ca="1" si="96"/>
        <v>115197.68479997324</v>
      </c>
      <c r="Y361" s="39">
        <f t="shared" ca="1" si="97"/>
        <v>3.935920897333828</v>
      </c>
      <c r="Z361" s="39">
        <f t="shared" ca="1" si="98"/>
        <v>15.057216858334503</v>
      </c>
      <c r="AA361" s="39">
        <f t="shared" ca="1" si="99"/>
        <v>38.797199141672635</v>
      </c>
      <c r="AD361" s="44">
        <v>3536.5</v>
      </c>
      <c r="AE361" s="44">
        <v>65853.249999897904</v>
      </c>
    </row>
    <row r="362" spans="8:31" x14ac:dyDescent="0.3">
      <c r="H362" s="45">
        <v>1</v>
      </c>
      <c r="I362" s="44" t="s">
        <v>164</v>
      </c>
      <c r="J362" s="25">
        <v>2000</v>
      </c>
      <c r="K362" s="44">
        <v>3678.53</v>
      </c>
      <c r="L362" s="47">
        <f t="shared" ca="1" si="84"/>
        <v>144563.02199988347</v>
      </c>
      <c r="M362" s="47">
        <f t="shared" ca="1" si="86"/>
        <v>146391.6539999831</v>
      </c>
      <c r="N362" s="39">
        <f t="shared" ca="1" si="85"/>
        <v>64.412327760015543</v>
      </c>
      <c r="O362" s="47">
        <f t="shared" ca="1" si="87"/>
        <v>18806.769999997861</v>
      </c>
      <c r="P362" s="47">
        <f t="shared" ca="1" si="88"/>
        <v>18828.684999998102</v>
      </c>
      <c r="Q362" s="39">
        <f t="shared" ca="1" si="89"/>
        <v>8.2846214000021217</v>
      </c>
      <c r="R362" s="47">
        <f t="shared" ca="1" si="90"/>
        <v>3439.636400001842</v>
      </c>
      <c r="S362" s="47">
        <f t="shared" ca="1" si="91"/>
        <v>3444.214200002978</v>
      </c>
      <c r="T362" s="39">
        <f t="shared" ca="1" si="92"/>
        <v>2.1447982877045382</v>
      </c>
      <c r="U362" s="47">
        <f t="shared" ca="1" si="93"/>
        <v>6185.5899999957492</v>
      </c>
      <c r="V362" s="47">
        <f t="shared" ca="1" si="94"/>
        <v>6192.8949999962297</v>
      </c>
      <c r="W362" s="39">
        <f t="shared" ca="1" si="95"/>
        <v>3.1549703577497028</v>
      </c>
      <c r="X362" s="7">
        <f t="shared" ca="1" si="96"/>
        <v>117925.85979998577</v>
      </c>
      <c r="Y362" s="39">
        <f t="shared" ca="1" si="97"/>
        <v>3.6360473438342003</v>
      </c>
      <c r="Z362" s="39">
        <f t="shared" ca="1" si="98"/>
        <v>17.220437389290563</v>
      </c>
      <c r="AA362" s="39">
        <f t="shared" ca="1" si="99"/>
        <v>47.191890370724977</v>
      </c>
      <c r="AD362" s="44">
        <v>3537</v>
      </c>
      <c r="AE362" s="44">
        <v>66046.499999989595</v>
      </c>
    </row>
    <row r="363" spans="8:31" x14ac:dyDescent="0.3">
      <c r="H363" s="45">
        <v>1</v>
      </c>
      <c r="I363" s="44" t="s">
        <v>174</v>
      </c>
      <c r="J363" s="25">
        <v>2000</v>
      </c>
      <c r="K363" s="44">
        <v>3683.4</v>
      </c>
      <c r="L363" s="47">
        <f t="shared" ca="1" si="84"/>
        <v>148220.28600008273</v>
      </c>
      <c r="M363" s="47">
        <f t="shared" ca="1" si="86"/>
        <v>147735.90340004535</v>
      </c>
      <c r="N363" s="39">
        <f t="shared" ca="1" si="85"/>
        <v>93.07361914206183</v>
      </c>
      <c r="O363" s="47">
        <f t="shared" ca="1" si="87"/>
        <v>18850.599999998343</v>
      </c>
      <c r="P363" s="47">
        <f t="shared" ca="1" si="88"/>
        <v>18844.839999998279</v>
      </c>
      <c r="Q363" s="39">
        <f t="shared" ca="1" si="89"/>
        <v>11.872249200003155</v>
      </c>
      <c r="R363" s="47">
        <f t="shared" ca="1" si="90"/>
        <v>3448.792000004114</v>
      </c>
      <c r="S363" s="47">
        <f t="shared" ca="1" si="91"/>
        <v>3447.5888000038153</v>
      </c>
      <c r="T363" s="39">
        <f t="shared" ca="1" si="92"/>
        <v>2.5006510762587468</v>
      </c>
      <c r="U363" s="47">
        <f t="shared" ca="1" si="93"/>
        <v>6200.1999999967102</v>
      </c>
      <c r="V363" s="47">
        <f t="shared" ca="1" si="94"/>
        <v>6198.2799999965837</v>
      </c>
      <c r="W363" s="39">
        <f t="shared" ca="1" si="95"/>
        <v>3.677646133331133</v>
      </c>
      <c r="X363" s="7">
        <f t="shared" ca="1" si="96"/>
        <v>119245.19460004669</v>
      </c>
      <c r="Y363" s="39">
        <f t="shared" ca="1" si="97"/>
        <v>2.0867909055015681</v>
      </c>
      <c r="Z363" s="39">
        <f t="shared" ca="1" si="98"/>
        <v>20.137337315094605</v>
      </c>
      <c r="AA363" s="39">
        <f t="shared" ca="1" si="99"/>
        <v>72.936281826967218</v>
      </c>
      <c r="AD363" s="44">
        <v>3537.5</v>
      </c>
      <c r="AE363" s="44">
        <v>66239.750000081403</v>
      </c>
    </row>
    <row r="364" spans="8:31" x14ac:dyDescent="0.3">
      <c r="H364" s="45">
        <v>1</v>
      </c>
      <c r="I364" s="44" t="s">
        <v>175</v>
      </c>
      <c r="J364" s="25">
        <v>2000</v>
      </c>
      <c r="K364" s="44">
        <v>3682.12</v>
      </c>
      <c r="L364" s="47">
        <f t="shared" ca="1" si="84"/>
        <v>147251.52080000797</v>
      </c>
      <c r="M364" s="47">
        <f t="shared" ca="1" si="86"/>
        <v>146570.35480001778</v>
      </c>
      <c r="N364" s="39">
        <f t="shared" ca="1" si="85"/>
        <v>112.61488927138724</v>
      </c>
      <c r="O364" s="47">
        <f t="shared" ca="1" si="87"/>
        <v>18839.079999998215</v>
      </c>
      <c r="P364" s="47">
        <f t="shared" ca="1" si="88"/>
        <v>18830.979999998126</v>
      </c>
      <c r="Q364" s="39">
        <f t="shared" ca="1" si="89"/>
        <v>14.468469633337065</v>
      </c>
      <c r="R364" s="47">
        <f t="shared" ca="1" si="90"/>
        <v>3446.3856000035166</v>
      </c>
      <c r="S364" s="47">
        <f t="shared" ca="1" si="91"/>
        <v>3444.6936000030969</v>
      </c>
      <c r="T364" s="39">
        <f t="shared" ca="1" si="92"/>
        <v>2.7279102734078839</v>
      </c>
      <c r="U364" s="47">
        <f t="shared" ca="1" si="93"/>
        <v>6196.3599999964572</v>
      </c>
      <c r="V364" s="47">
        <f t="shared" ca="1" si="94"/>
        <v>6193.6599999962791</v>
      </c>
      <c r="W364" s="39">
        <f t="shared" ca="1" si="95"/>
        <v>4.0126658586656987</v>
      </c>
      <c r="X364" s="7">
        <f t="shared" ca="1" si="96"/>
        <v>118101.02120002029</v>
      </c>
      <c r="Y364" s="39">
        <f t="shared" ca="1" si="97"/>
        <v>5.2161284363360991</v>
      </c>
      <c r="Z364" s="39">
        <f t="shared" ca="1" si="98"/>
        <v>26.425174201746746</v>
      </c>
      <c r="AA364" s="39">
        <f t="shared" ca="1" si="99"/>
        <v>86.189715069640499</v>
      </c>
      <c r="AD364" s="44">
        <v>3538</v>
      </c>
      <c r="AE364" s="44">
        <v>66432.999999926004</v>
      </c>
    </row>
    <row r="365" spans="8:31" x14ac:dyDescent="0.3">
      <c r="H365" s="45">
        <v>1</v>
      </c>
      <c r="I365" s="44" t="s">
        <v>176</v>
      </c>
      <c r="J365" s="25">
        <v>2000</v>
      </c>
      <c r="K365" s="44">
        <v>3680.32</v>
      </c>
      <c r="L365" s="47">
        <f t="shared" ca="1" si="84"/>
        <v>145889.18880002759</v>
      </c>
      <c r="M365" s="47">
        <f t="shared" ca="1" si="86"/>
        <v>144956.95440006792</v>
      </c>
      <c r="N365" s="39">
        <f t="shared" ca="1" si="85"/>
        <v>110.89207011609167</v>
      </c>
      <c r="O365" s="47">
        <f t="shared" ca="1" si="87"/>
        <v>18822.879999998037</v>
      </c>
      <c r="P365" s="47">
        <f t="shared" ca="1" si="88"/>
        <v>18811.539999997913</v>
      </c>
      <c r="Q365" s="39">
        <f t="shared" ca="1" si="89"/>
        <v>14.390828100003558</v>
      </c>
      <c r="R365" s="47">
        <f t="shared" ca="1" si="90"/>
        <v>3443.0016000026772</v>
      </c>
      <c r="S365" s="47">
        <f t="shared" ca="1" si="91"/>
        <v>3440.6328000020894</v>
      </c>
      <c r="T365" s="39">
        <f t="shared" ca="1" si="92"/>
        <v>2.4606832346813992</v>
      </c>
      <c r="U365" s="47">
        <f t="shared" ca="1" si="93"/>
        <v>6190.959999996101</v>
      </c>
      <c r="V365" s="47">
        <f t="shared" ca="1" si="94"/>
        <v>6187.1799999958521</v>
      </c>
      <c r="W365" s="39">
        <f t="shared" ca="1" si="95"/>
        <v>3.6375462416627902</v>
      </c>
      <c r="X365" s="7">
        <f t="shared" ca="1" si="96"/>
        <v>116517.60160007207</v>
      </c>
      <c r="Y365" s="39">
        <f t="shared" ca="1" si="97"/>
        <v>5.7287820786722534</v>
      </c>
      <c r="Z365" s="39">
        <f t="shared" ca="1" si="98"/>
        <v>26.217839655020001</v>
      </c>
      <c r="AA365" s="39">
        <f t="shared" ca="1" si="99"/>
        <v>84.674230461071673</v>
      </c>
      <c r="AD365" s="44">
        <v>3538.5</v>
      </c>
      <c r="AE365" s="44">
        <v>66626.250000017695</v>
      </c>
    </row>
    <row r="366" spans="8:31" x14ac:dyDescent="0.3">
      <c r="H366" s="45">
        <v>1</v>
      </c>
      <c r="I366" s="44" t="s">
        <v>177</v>
      </c>
      <c r="J366" s="25">
        <v>2000</v>
      </c>
      <c r="K366" s="44">
        <v>3677.8</v>
      </c>
      <c r="L366" s="47">
        <f t="shared" ca="1" si="84"/>
        <v>144024.72000010824</v>
      </c>
      <c r="M366" s="47">
        <f t="shared" ca="1" si="86"/>
        <v>143545.41000008862</v>
      </c>
      <c r="N366" s="39">
        <f t="shared" ca="1" si="85"/>
        <v>102.63496815010012</v>
      </c>
      <c r="O366" s="47">
        <f t="shared" ca="1" si="87"/>
        <v>18800.199999997789</v>
      </c>
      <c r="P366" s="47">
        <f t="shared" ca="1" si="88"/>
        <v>18794.349999997721</v>
      </c>
      <c r="Q366" s="39">
        <f t="shared" ca="1" si="89"/>
        <v>13.437960250003181</v>
      </c>
      <c r="R366" s="47">
        <f t="shared" ca="1" si="90"/>
        <v>3438.2640000015017</v>
      </c>
      <c r="S366" s="47">
        <f t="shared" ca="1" si="91"/>
        <v>3437.0420000011982</v>
      </c>
      <c r="T366" s="39">
        <f t="shared" ca="1" si="92"/>
        <v>1.9520680039002378</v>
      </c>
      <c r="U366" s="47">
        <f t="shared" ca="1" si="93"/>
        <v>6183.3999999956031</v>
      </c>
      <c r="V366" s="47">
        <f t="shared" ca="1" si="94"/>
        <v>6181.4499999954751</v>
      </c>
      <c r="W366" s="39">
        <f t="shared" ca="1" si="95"/>
        <v>3.1600602641629849</v>
      </c>
      <c r="X366" s="7">
        <f t="shared" ca="1" si="96"/>
        <v>115132.56800009424</v>
      </c>
      <c r="Y366" s="39">
        <f t="shared" ca="1" si="97"/>
        <v>7.0038978866749044</v>
      </c>
      <c r="Z366" s="39">
        <f t="shared" ca="1" si="98"/>
        <v>25.553986404741309</v>
      </c>
      <c r="AA366" s="39">
        <f t="shared" ca="1" si="99"/>
        <v>77.080981745358812</v>
      </c>
      <c r="AD366" s="44">
        <v>3539</v>
      </c>
      <c r="AE366" s="44">
        <v>66819.500000109401</v>
      </c>
    </row>
    <row r="367" spans="8:31" x14ac:dyDescent="0.3">
      <c r="H367" s="45">
        <v>1</v>
      </c>
      <c r="I367" s="44" t="s">
        <v>178</v>
      </c>
      <c r="J367" s="25">
        <v>2000</v>
      </c>
      <c r="K367" s="44">
        <v>3676.5</v>
      </c>
      <c r="L367" s="47">
        <f t="shared" ca="1" si="84"/>
        <v>143066.10000006901</v>
      </c>
      <c r="M367" s="47">
        <f t="shared" ca="1" si="86"/>
        <v>141893.6340000208</v>
      </c>
      <c r="N367" s="39">
        <f t="shared" ca="1" si="85"/>
        <v>75.440115410038061</v>
      </c>
      <c r="O367" s="47">
        <f t="shared" ca="1" si="87"/>
        <v>18788.499999997654</v>
      </c>
      <c r="P367" s="47">
        <f t="shared" ca="1" si="88"/>
        <v>18774.189999997496</v>
      </c>
      <c r="Q367" s="39">
        <f t="shared" ca="1" si="89"/>
        <v>9.9816110166689089</v>
      </c>
      <c r="R367" s="47">
        <f t="shared" ca="1" si="90"/>
        <v>3435.8200000008947</v>
      </c>
      <c r="S367" s="47">
        <f t="shared" ca="1" si="91"/>
        <v>3432.830800000153</v>
      </c>
      <c r="T367" s="39">
        <f t="shared" ca="1" si="92"/>
        <v>1.5024642203898522</v>
      </c>
      <c r="U367" s="47">
        <f t="shared" ca="1" si="93"/>
        <v>6179.499999995347</v>
      </c>
      <c r="V367" s="47">
        <f t="shared" ca="1" si="94"/>
        <v>6174.7299999950328</v>
      </c>
      <c r="W367" s="39">
        <f t="shared" ca="1" si="95"/>
        <v>2.4325863395814862</v>
      </c>
      <c r="X367" s="7">
        <f t="shared" ca="1" si="96"/>
        <v>113511.88320002811</v>
      </c>
      <c r="Y367" s="39">
        <f t="shared" ca="1" si="97"/>
        <v>8.7025777120052688</v>
      </c>
      <c r="Z367" s="39">
        <f t="shared" ca="1" si="98"/>
        <v>22.619239288645517</v>
      </c>
      <c r="AA367" s="39">
        <f t="shared" ca="1" si="99"/>
        <v>52.820876121392544</v>
      </c>
      <c r="AD367" s="44">
        <v>3539.5</v>
      </c>
      <c r="AE367" s="44">
        <v>67012.749999954001</v>
      </c>
    </row>
    <row r="368" spans="8:31" x14ac:dyDescent="0.3">
      <c r="H368" s="45">
        <v>1</v>
      </c>
      <c r="I368" s="44" t="s">
        <v>179</v>
      </c>
      <c r="J368" s="25">
        <v>2000</v>
      </c>
      <c r="K368" s="44">
        <v>3673.32</v>
      </c>
      <c r="L368" s="47">
        <f t="shared" ca="1" si="84"/>
        <v>140721.16799997259</v>
      </c>
      <c r="M368" s="47">
        <f t="shared" ca="1" si="86"/>
        <v>139456.52700004471</v>
      </c>
      <c r="N368" s="39">
        <f t="shared" ca="1" si="85"/>
        <v>68.566125775046572</v>
      </c>
      <c r="O368" s="47">
        <f t="shared" ca="1" si="87"/>
        <v>18759.879999997338</v>
      </c>
      <c r="P368" s="47">
        <f t="shared" ca="1" si="88"/>
        <v>18744.444999997166</v>
      </c>
      <c r="Q368" s="39">
        <f t="shared" ca="1" si="89"/>
        <v>9.2160187916685796</v>
      </c>
      <c r="R368" s="47">
        <f t="shared" ca="1" si="90"/>
        <v>3429.8415999994113</v>
      </c>
      <c r="S368" s="47">
        <f t="shared" ca="1" si="91"/>
        <v>3426.6173999986108</v>
      </c>
      <c r="T368" s="39">
        <f t="shared" ca="1" si="92"/>
        <v>1.0159635039548109</v>
      </c>
      <c r="U368" s="47">
        <f t="shared" ca="1" si="93"/>
        <v>6169.9599999947186</v>
      </c>
      <c r="V368" s="47">
        <f t="shared" ca="1" si="94"/>
        <v>6164.8149999943789</v>
      </c>
      <c r="W368" s="39">
        <f t="shared" ca="1" si="95"/>
        <v>1.6443102808738244</v>
      </c>
      <c r="X368" s="7">
        <f t="shared" ca="1" si="96"/>
        <v>111120.64960005454</v>
      </c>
      <c r="Y368" s="39">
        <f t="shared" ca="1" si="97"/>
        <v>7.1302416826727155</v>
      </c>
      <c r="Z368" s="39">
        <f t="shared" ca="1" si="98"/>
        <v>19.006534259169932</v>
      </c>
      <c r="AA368" s="39">
        <f t="shared" ca="1" si="99"/>
        <v>49.55959151587664</v>
      </c>
      <c r="AD368" s="44">
        <v>3540</v>
      </c>
      <c r="AE368" s="44">
        <v>67206.000000045795</v>
      </c>
    </row>
    <row r="369" spans="8:31" x14ac:dyDescent="0.3">
      <c r="H369" s="45">
        <v>1</v>
      </c>
      <c r="I369" s="44" t="s">
        <v>180</v>
      </c>
      <c r="J369" s="25">
        <v>2000</v>
      </c>
      <c r="K369" s="44">
        <v>3669.89</v>
      </c>
      <c r="L369" s="47">
        <f t="shared" ca="1" si="84"/>
        <v>138191.88600011682</v>
      </c>
      <c r="M369" s="47">
        <f t="shared" ca="1" si="86"/>
        <v>136857.19200006197</v>
      </c>
      <c r="N369" s="39">
        <f t="shared" ca="1" si="85"/>
        <v>52.347875940042456</v>
      </c>
      <c r="O369" s="47">
        <f t="shared" ca="1" si="87"/>
        <v>18729.009999996993</v>
      </c>
      <c r="P369" s="47">
        <f t="shared" ca="1" si="88"/>
        <v>18712.719999996811</v>
      </c>
      <c r="Q369" s="39">
        <f t="shared" ca="1" si="89"/>
        <v>7.1576154000013439</v>
      </c>
      <c r="R369" s="47">
        <f t="shared" ca="1" si="90"/>
        <v>3423.3931999978104</v>
      </c>
      <c r="S369" s="47">
        <f t="shared" ca="1" si="91"/>
        <v>3419.9903999969656</v>
      </c>
      <c r="T369" s="39">
        <f t="shared" ca="1" si="92"/>
        <v>0.77610982143946217</v>
      </c>
      <c r="U369" s="47">
        <f t="shared" ca="1" si="93"/>
        <v>6159.6699999940392</v>
      </c>
      <c r="V369" s="47">
        <f t="shared" ca="1" si="94"/>
        <v>6154.2399999936824</v>
      </c>
      <c r="W369" s="39">
        <f t="shared" ca="1" si="95"/>
        <v>1.1783831039992079</v>
      </c>
      <c r="X369" s="7">
        <f t="shared" ca="1" si="96"/>
        <v>108570.24160007451</v>
      </c>
      <c r="Y369" s="39">
        <f t="shared" ca="1" si="97"/>
        <v>4.4332848653379573</v>
      </c>
      <c r="Z369" s="39">
        <f t="shared" ca="1" si="98"/>
        <v>13.545393190777972</v>
      </c>
      <c r="AA369" s="39">
        <f t="shared" ca="1" si="99"/>
        <v>38.802482749264485</v>
      </c>
      <c r="AD369" s="44">
        <v>3540.5</v>
      </c>
      <c r="AE369" s="44">
        <v>67425.369999951406</v>
      </c>
    </row>
    <row r="370" spans="8:31" x14ac:dyDescent="0.3">
      <c r="H370" s="45">
        <v>1</v>
      </c>
      <c r="I370" s="44" t="s">
        <v>170</v>
      </c>
      <c r="J370" s="25">
        <v>2001</v>
      </c>
      <c r="K370" s="44">
        <v>3666.27</v>
      </c>
      <c r="L370" s="47">
        <f t="shared" ca="1" si="84"/>
        <v>135522.49800000712</v>
      </c>
      <c r="M370" s="47">
        <f t="shared" ca="1" si="86"/>
        <v>134689.23599997279</v>
      </c>
      <c r="N370" s="39">
        <f t="shared" ca="1" si="85"/>
        <v>23.34613424000359</v>
      </c>
      <c r="O370" s="47">
        <f t="shared" ca="1" si="87"/>
        <v>18696.429999996628</v>
      </c>
      <c r="P370" s="47">
        <f t="shared" ca="1" si="88"/>
        <v>18686.259999996517</v>
      </c>
      <c r="Q370" s="39">
        <f t="shared" ca="1" si="89"/>
        <v>3.2389517333338822</v>
      </c>
      <c r="R370" s="47">
        <f t="shared" ca="1" si="90"/>
        <v>3416.5875999961208</v>
      </c>
      <c r="S370" s="47">
        <f t="shared" ca="1" si="91"/>
        <v>3414.4631999955941</v>
      </c>
      <c r="T370" s="39">
        <f t="shared" ca="1" si="92"/>
        <v>0.80117533601861679</v>
      </c>
      <c r="U370" s="47">
        <f t="shared" ca="1" si="93"/>
        <v>6148.8099999933256</v>
      </c>
      <c r="V370" s="47">
        <f t="shared" ca="1" si="94"/>
        <v>6145.4199999931025</v>
      </c>
      <c r="W370" s="39">
        <f t="shared" ca="1" si="95"/>
        <v>1.1804839701652869</v>
      </c>
      <c r="X370" s="7">
        <f t="shared" ca="1" si="96"/>
        <v>106443.09279998759</v>
      </c>
      <c r="Y370" s="39">
        <f t="shared" ca="1" si="97"/>
        <v>5.854370104001414</v>
      </c>
      <c r="Z370" s="39">
        <f t="shared" ca="1" si="98"/>
        <v>11.074981143519199</v>
      </c>
      <c r="AA370" s="39">
        <f t="shared" ca="1" si="99"/>
        <v>12.27115309648439</v>
      </c>
      <c r="AD370" s="44">
        <v>3541</v>
      </c>
      <c r="AE370" s="44">
        <v>67644.749999964697</v>
      </c>
    </row>
    <row r="371" spans="8:31" x14ac:dyDescent="0.3">
      <c r="H371" s="45">
        <v>1</v>
      </c>
      <c r="I371" s="44" t="s">
        <v>171</v>
      </c>
      <c r="J371" s="25">
        <v>2001</v>
      </c>
      <c r="K371" s="44">
        <v>3664.01</v>
      </c>
      <c r="L371" s="47">
        <f t="shared" ca="1" si="84"/>
        <v>133855.97399993846</v>
      </c>
      <c r="M371" s="47">
        <f t="shared" ca="1" si="86"/>
        <v>133417.22099992074</v>
      </c>
      <c r="N371" s="39">
        <f t="shared" ca="1" si="85"/>
        <v>23.570375709994448</v>
      </c>
      <c r="O371" s="47">
        <f t="shared" ca="1" si="87"/>
        <v>18676.089999996406</v>
      </c>
      <c r="P371" s="47">
        <f t="shared" ca="1" si="88"/>
        <v>18670.734999996348</v>
      </c>
      <c r="Q371" s="39">
        <f t="shared" ca="1" si="89"/>
        <v>3.2984965166672042</v>
      </c>
      <c r="R371" s="47">
        <f t="shared" ca="1" si="90"/>
        <v>3412.3387999950673</v>
      </c>
      <c r="S371" s="47">
        <f t="shared" ca="1" si="91"/>
        <v>3411.2201999947897</v>
      </c>
      <c r="T371" s="39">
        <f t="shared" ca="1" si="92"/>
        <v>0.90260886491833847</v>
      </c>
      <c r="U371" s="47">
        <f t="shared" ca="1" si="93"/>
        <v>6142.0299999928793</v>
      </c>
      <c r="V371" s="47">
        <f t="shared" ca="1" si="94"/>
        <v>6140.2449999927612</v>
      </c>
      <c r="W371" s="39">
        <f t="shared" ca="1" si="95"/>
        <v>1.328134993498576</v>
      </c>
      <c r="X371" s="7">
        <f t="shared" ca="1" si="96"/>
        <v>105195.02079993684</v>
      </c>
      <c r="Y371" s="39">
        <f t="shared" ca="1" si="97"/>
        <v>4.8214384533321599</v>
      </c>
      <c r="Z371" s="39">
        <f t="shared" ca="1" si="98"/>
        <v>10.350678828416278</v>
      </c>
      <c r="AA371" s="39">
        <f t="shared" ca="1" si="99"/>
        <v>13.219696881578169</v>
      </c>
      <c r="AD371" s="44">
        <v>3541.5</v>
      </c>
      <c r="AE371" s="44">
        <v>67864.120000117502</v>
      </c>
    </row>
    <row r="372" spans="8:31" x14ac:dyDescent="0.3">
      <c r="H372" s="45">
        <v>1</v>
      </c>
      <c r="I372" s="44" t="s">
        <v>172</v>
      </c>
      <c r="J372" s="25">
        <v>2001</v>
      </c>
      <c r="K372" s="44">
        <v>3662.82</v>
      </c>
      <c r="L372" s="47">
        <f t="shared" ca="1" si="84"/>
        <v>132978.46799990302</v>
      </c>
      <c r="M372" s="47">
        <f t="shared" ca="1" si="86"/>
        <v>132856.79699989758</v>
      </c>
      <c r="N372" s="39">
        <f t="shared" ca="1" si="85"/>
        <v>36.092763184985102</v>
      </c>
      <c r="O372" s="47">
        <f t="shared" ca="1" si="87"/>
        <v>18665.37999999629</v>
      </c>
      <c r="P372" s="47">
        <f t="shared" ca="1" si="88"/>
        <v>18663.894999996272</v>
      </c>
      <c r="Q372" s="39">
        <f t="shared" ca="1" si="89"/>
        <v>5.0703581416674695</v>
      </c>
      <c r="R372" s="47">
        <f t="shared" ca="1" si="90"/>
        <v>3410.1015999945121</v>
      </c>
      <c r="S372" s="47">
        <f t="shared" ca="1" si="91"/>
        <v>3409.7913999944344</v>
      </c>
      <c r="T372" s="39">
        <f t="shared" ca="1" si="92"/>
        <v>1.3028244640816173</v>
      </c>
      <c r="U372" s="47">
        <f t="shared" ca="1" si="93"/>
        <v>6138.4599999926431</v>
      </c>
      <c r="V372" s="47">
        <f t="shared" ca="1" si="94"/>
        <v>6137.9649999926105</v>
      </c>
      <c r="W372" s="39">
        <f t="shared" ca="1" si="95"/>
        <v>1.918114062498995</v>
      </c>
      <c r="X372" s="7">
        <f t="shared" ca="1" si="96"/>
        <v>104645.14559991428</v>
      </c>
      <c r="Y372" s="39">
        <f t="shared" ca="1" si="97"/>
        <v>5.4938701439974675</v>
      </c>
      <c r="Z372" s="39">
        <f t="shared" ca="1" si="98"/>
        <v>13.785166812245549</v>
      </c>
      <c r="AA372" s="39">
        <f t="shared" ca="1" si="99"/>
        <v>22.307596372739553</v>
      </c>
      <c r="AD372" s="44">
        <v>3542</v>
      </c>
      <c r="AE372" s="44">
        <v>68083.499999883701</v>
      </c>
    </row>
    <row r="373" spans="8:31" x14ac:dyDescent="0.3">
      <c r="H373" s="45">
        <v>1</v>
      </c>
      <c r="I373" s="44" t="s">
        <v>173</v>
      </c>
      <c r="J373" s="25">
        <v>2001</v>
      </c>
      <c r="K373" s="44">
        <v>3662.49</v>
      </c>
      <c r="L373" s="47">
        <f t="shared" ca="1" si="84"/>
        <v>132735.12599989213</v>
      </c>
      <c r="M373" s="47">
        <f t="shared" ca="1" si="86"/>
        <v>135393.45300000161</v>
      </c>
      <c r="N373" s="39">
        <f t="shared" ca="1" si="85"/>
        <v>50.772544875018752</v>
      </c>
      <c r="O373" s="47">
        <f t="shared" ca="1" si="87"/>
        <v>18662.409999996253</v>
      </c>
      <c r="P373" s="47">
        <f t="shared" ca="1" si="88"/>
        <v>18694.854999996613</v>
      </c>
      <c r="Q373" s="39">
        <f t="shared" ca="1" si="89"/>
        <v>7.0105706250012343</v>
      </c>
      <c r="R373" s="47">
        <f t="shared" ca="1" si="90"/>
        <v>3409.4811999943568</v>
      </c>
      <c r="S373" s="47">
        <f t="shared" ca="1" si="91"/>
        <v>3416.2585999960388</v>
      </c>
      <c r="T373" s="39">
        <f t="shared" ca="1" si="92"/>
        <v>1.6376689663738602</v>
      </c>
      <c r="U373" s="47">
        <f t="shared" ca="1" si="93"/>
        <v>6137.4699999925779</v>
      </c>
      <c r="V373" s="47">
        <f t="shared" ca="1" si="94"/>
        <v>6148.2849999932905</v>
      </c>
      <c r="W373" s="39">
        <f t="shared" ca="1" si="95"/>
        <v>2.4122796197467875</v>
      </c>
      <c r="X373" s="7">
        <f t="shared" ca="1" si="96"/>
        <v>107134.05440001567</v>
      </c>
      <c r="Y373" s="39">
        <f t="shared" ca="1" si="97"/>
        <v>3.6604135253351786</v>
      </c>
      <c r="Z373" s="39">
        <f t="shared" ca="1" si="98"/>
        <v>14.72093273645706</v>
      </c>
      <c r="AA373" s="39">
        <f t="shared" ca="1" si="99"/>
        <v>36.051612138561694</v>
      </c>
      <c r="AD373" s="44">
        <v>3542.5</v>
      </c>
      <c r="AE373" s="44">
        <v>68302.870000036404</v>
      </c>
    </row>
    <row r="374" spans="8:31" x14ac:dyDescent="0.3">
      <c r="H374" s="45">
        <v>1</v>
      </c>
      <c r="I374" s="44" t="s">
        <v>164</v>
      </c>
      <c r="J374" s="25">
        <v>2001</v>
      </c>
      <c r="K374" s="44">
        <v>3669.7</v>
      </c>
      <c r="L374" s="47">
        <f t="shared" ca="1" si="84"/>
        <v>138051.78000011109</v>
      </c>
      <c r="M374" s="47">
        <f t="shared" ca="1" si="86"/>
        <v>139275.86400003731</v>
      </c>
      <c r="N374" s="39">
        <f t="shared" ca="1" si="85"/>
        <v>61.281380160038282</v>
      </c>
      <c r="O374" s="47">
        <f t="shared" ca="1" si="87"/>
        <v>18727.299999996972</v>
      </c>
      <c r="P374" s="47">
        <f t="shared" ca="1" si="88"/>
        <v>18742.239999997139</v>
      </c>
      <c r="Q374" s="39">
        <f t="shared" ca="1" si="89"/>
        <v>8.2465856000016835</v>
      </c>
      <c r="R374" s="47">
        <f t="shared" ca="1" si="90"/>
        <v>3423.0359999977209</v>
      </c>
      <c r="S374" s="47">
        <f t="shared" ca="1" si="91"/>
        <v>3426.1567999984959</v>
      </c>
      <c r="T374" s="39">
        <f t="shared" ca="1" si="92"/>
        <v>2.1335534932867071</v>
      </c>
      <c r="U374" s="47">
        <f t="shared" ca="1" si="93"/>
        <v>6159.0999999940032</v>
      </c>
      <c r="V374" s="47">
        <f t="shared" ca="1" si="94"/>
        <v>6164.079999994331</v>
      </c>
      <c r="W374" s="39">
        <f t="shared" ca="1" si="95"/>
        <v>3.1402905559987282</v>
      </c>
      <c r="X374" s="7">
        <f t="shared" ca="1" si="96"/>
        <v>110943.38720004735</v>
      </c>
      <c r="Y374" s="39">
        <f t="shared" ca="1" si="97"/>
        <v>3.4207544386693542</v>
      </c>
      <c r="Z374" s="39">
        <f t="shared" ca="1" si="98"/>
        <v>16.941184087956472</v>
      </c>
      <c r="AA374" s="39">
        <f t="shared" ca="1" si="99"/>
        <v>44.34019607208181</v>
      </c>
      <c r="AD374" s="44">
        <v>3543</v>
      </c>
      <c r="AE374" s="44">
        <v>68522.250000049695</v>
      </c>
    </row>
    <row r="375" spans="8:31" x14ac:dyDescent="0.3">
      <c r="H375" s="45">
        <v>1</v>
      </c>
      <c r="I375" s="44" t="s">
        <v>174</v>
      </c>
      <c r="J375" s="25">
        <v>2001</v>
      </c>
      <c r="K375" s="44">
        <v>3673.02</v>
      </c>
      <c r="L375" s="47">
        <f t="shared" ca="1" si="84"/>
        <v>140499.94799996354</v>
      </c>
      <c r="M375" s="47">
        <f t="shared" ca="1" si="86"/>
        <v>139187.37600003369</v>
      </c>
      <c r="N375" s="39">
        <f t="shared" ca="1" si="85"/>
        <v>87.688046880052553</v>
      </c>
      <c r="O375" s="47">
        <f t="shared" ca="1" si="87"/>
        <v>18757.179999997305</v>
      </c>
      <c r="P375" s="47">
        <f t="shared" ca="1" si="88"/>
        <v>18741.159999997126</v>
      </c>
      <c r="Q375" s="39">
        <f t="shared" ca="1" si="89"/>
        <v>11.806930800002407</v>
      </c>
      <c r="R375" s="47">
        <f t="shared" ca="1" si="90"/>
        <v>3429.2775999992709</v>
      </c>
      <c r="S375" s="47">
        <f t="shared" ca="1" si="91"/>
        <v>3425.9311999984402</v>
      </c>
      <c r="T375" s="39">
        <f t="shared" ca="1" si="92"/>
        <v>2.4849420970549154</v>
      </c>
      <c r="U375" s="47">
        <f t="shared" ca="1" si="93"/>
        <v>6169.0599999946589</v>
      </c>
      <c r="V375" s="47">
        <f t="shared" ca="1" si="94"/>
        <v>6163.7199999943077</v>
      </c>
      <c r="W375" s="39">
        <f t="shared" ca="1" si="95"/>
        <v>3.6571405333297839</v>
      </c>
      <c r="X375" s="7">
        <f t="shared" ca="1" si="96"/>
        <v>110856.56480004382</v>
      </c>
      <c r="Y375" s="39">
        <f t="shared" ca="1" si="97"/>
        <v>1.9399898840014653</v>
      </c>
      <c r="Z375" s="39">
        <f t="shared" ca="1" si="98"/>
        <v>19.889003314388571</v>
      </c>
      <c r="AA375" s="39">
        <f t="shared" ca="1" si="99"/>
        <v>67.799043565663979</v>
      </c>
      <c r="AD375" s="44">
        <v>3543.5</v>
      </c>
      <c r="AE375" s="44">
        <v>68741.619999955394</v>
      </c>
    </row>
    <row r="376" spans="8:31" x14ac:dyDescent="0.3">
      <c r="H376" s="45">
        <v>1</v>
      </c>
      <c r="I376" s="44" t="s">
        <v>175</v>
      </c>
      <c r="J376" s="25">
        <v>2001</v>
      </c>
      <c r="K376" s="44">
        <v>3669.46</v>
      </c>
      <c r="L376" s="47">
        <f t="shared" ca="1" si="84"/>
        <v>137874.80400010385</v>
      </c>
      <c r="M376" s="47">
        <f t="shared" ca="1" si="86"/>
        <v>136680.21600005473</v>
      </c>
      <c r="N376" s="39">
        <f t="shared" ca="1" si="85"/>
        <v>105.01596596007958</v>
      </c>
      <c r="O376" s="47">
        <f t="shared" ca="1" si="87"/>
        <v>18725.139999996947</v>
      </c>
      <c r="P376" s="47">
        <f t="shared" ca="1" si="88"/>
        <v>18710.559999996785</v>
      </c>
      <c r="Q376" s="39">
        <f t="shared" ca="1" si="89"/>
        <v>14.375946933336003</v>
      </c>
      <c r="R376" s="47">
        <f t="shared" ca="1" si="90"/>
        <v>3422.5847999976095</v>
      </c>
      <c r="S376" s="47">
        <f t="shared" ca="1" si="91"/>
        <v>3419.5391999968533</v>
      </c>
      <c r="T376" s="39">
        <f t="shared" ca="1" si="92"/>
        <v>2.7079900848028995</v>
      </c>
      <c r="U376" s="47">
        <f t="shared" ca="1" si="93"/>
        <v>6158.3799999939565</v>
      </c>
      <c r="V376" s="47">
        <f t="shared" ca="1" si="94"/>
        <v>6153.5199999936358</v>
      </c>
      <c r="W376" s="39">
        <f t="shared" ca="1" si="95"/>
        <v>3.9866604906639767</v>
      </c>
      <c r="X376" s="7">
        <f t="shared" ca="1" si="96"/>
        <v>108396.59680006746</v>
      </c>
      <c r="Y376" s="39">
        <f t="shared" ca="1" si="97"/>
        <v>4.787516358671362</v>
      </c>
      <c r="Z376" s="39">
        <f t="shared" ca="1" si="98"/>
        <v>25.858113867474241</v>
      </c>
      <c r="AA376" s="39">
        <f t="shared" ca="1" si="99"/>
        <v>79.157852092605339</v>
      </c>
      <c r="AD376" s="44">
        <v>3544</v>
      </c>
      <c r="AE376" s="44">
        <v>68960.999999968699</v>
      </c>
    </row>
    <row r="377" spans="8:31" x14ac:dyDescent="0.3">
      <c r="H377" s="45">
        <v>1</v>
      </c>
      <c r="I377" s="44" t="s">
        <v>176</v>
      </c>
      <c r="J377" s="25">
        <v>2001</v>
      </c>
      <c r="K377" s="44">
        <v>3666.22</v>
      </c>
      <c r="L377" s="47">
        <f t="shared" ca="1" si="84"/>
        <v>135485.62800000561</v>
      </c>
      <c r="M377" s="47">
        <f t="shared" ca="1" si="86"/>
        <v>134976.82199998479</v>
      </c>
      <c r="N377" s="39">
        <f t="shared" ca="1" si="85"/>
        <v>103.25726883002535</v>
      </c>
      <c r="O377" s="47">
        <f t="shared" ca="1" si="87"/>
        <v>18695.979999996624</v>
      </c>
      <c r="P377" s="47">
        <f t="shared" ca="1" si="88"/>
        <v>18689.769999996555</v>
      </c>
      <c r="Q377" s="39">
        <f t="shared" ca="1" si="89"/>
        <v>14.297674050002486</v>
      </c>
      <c r="R377" s="47">
        <f t="shared" ca="1" si="90"/>
        <v>3416.4935999960971</v>
      </c>
      <c r="S377" s="47">
        <f t="shared" ca="1" si="91"/>
        <v>3415.1963999957757</v>
      </c>
      <c r="T377" s="39">
        <f t="shared" ca="1" si="92"/>
        <v>2.4424915453368845</v>
      </c>
      <c r="U377" s="47">
        <f t="shared" ca="1" si="93"/>
        <v>6148.6599999933151</v>
      </c>
      <c r="V377" s="47">
        <f t="shared" ca="1" si="94"/>
        <v>6146.5899999931789</v>
      </c>
      <c r="W377" s="39">
        <f t="shared" ca="1" si="95"/>
        <v>3.6136827041612283</v>
      </c>
      <c r="X377" s="7">
        <f t="shared" ca="1" si="96"/>
        <v>106725.26559999929</v>
      </c>
      <c r="Y377" s="39">
        <f t="shared" ca="1" si="97"/>
        <v>5.2473255586685026</v>
      </c>
      <c r="Z377" s="39">
        <f t="shared" ca="1" si="98"/>
        <v>25.601173858169101</v>
      </c>
      <c r="AA377" s="39">
        <f t="shared" ca="1" si="99"/>
        <v>77.656094971856248</v>
      </c>
      <c r="AD377" s="44">
        <v>3544.5</v>
      </c>
      <c r="AE377" s="44">
        <v>69180.370000121402</v>
      </c>
    </row>
    <row r="378" spans="8:31" x14ac:dyDescent="0.3">
      <c r="H378" s="45">
        <v>1</v>
      </c>
      <c r="I378" s="44" t="s">
        <v>177</v>
      </c>
      <c r="J378" s="25">
        <v>2001</v>
      </c>
      <c r="K378" s="44">
        <v>3664.84</v>
      </c>
      <c r="L378" s="47">
        <f t="shared" ca="1" si="84"/>
        <v>134468.01599996397</v>
      </c>
      <c r="M378" s="47">
        <f t="shared" ca="1" si="86"/>
        <v>133549.95299992594</v>
      </c>
      <c r="N378" s="39">
        <f t="shared" ca="1" si="85"/>
        <v>95.488216394981237</v>
      </c>
      <c r="O378" s="47">
        <f t="shared" ca="1" si="87"/>
        <v>18683.559999996487</v>
      </c>
      <c r="P378" s="47">
        <f t="shared" ca="1" si="88"/>
        <v>18672.354999996362</v>
      </c>
      <c r="Q378" s="39">
        <f t="shared" ca="1" si="89"/>
        <v>13.350733825002179</v>
      </c>
      <c r="R378" s="47">
        <f t="shared" ca="1" si="90"/>
        <v>3413.8991999954542</v>
      </c>
      <c r="S378" s="47">
        <f t="shared" ca="1" si="91"/>
        <v>3411.558599994873</v>
      </c>
      <c r="T378" s="39">
        <f t="shared" ca="1" si="92"/>
        <v>1.9375947068666488</v>
      </c>
      <c r="U378" s="47">
        <f t="shared" ca="1" si="93"/>
        <v>6144.5199999930428</v>
      </c>
      <c r="V378" s="47">
        <f t="shared" ca="1" si="94"/>
        <v>6140.7849999927967</v>
      </c>
      <c r="W378" s="39">
        <f t="shared" ca="1" si="95"/>
        <v>3.1392716384116248</v>
      </c>
      <c r="X378" s="7">
        <f t="shared" ca="1" si="96"/>
        <v>105325.25439994191</v>
      </c>
      <c r="Y378" s="39">
        <f t="shared" ca="1" si="97"/>
        <v>6.4072863093320924</v>
      </c>
      <c r="Z378" s="39">
        <f t="shared" ca="1" si="98"/>
        <v>24.834886479612546</v>
      </c>
      <c r="AA378" s="39">
        <f t="shared" ca="1" si="99"/>
        <v>70.653329915368687</v>
      </c>
      <c r="AD378" s="44">
        <v>3545</v>
      </c>
      <c r="AE378" s="44">
        <v>69399.749999887601</v>
      </c>
    </row>
    <row r="379" spans="8:31" x14ac:dyDescent="0.3">
      <c r="H379" s="45">
        <v>1</v>
      </c>
      <c r="I379" s="44" t="s">
        <v>178</v>
      </c>
      <c r="J379" s="25">
        <v>2001</v>
      </c>
      <c r="K379" s="44">
        <v>3662.35</v>
      </c>
      <c r="L379" s="47">
        <f t="shared" ca="1" si="84"/>
        <v>132631.88999988791</v>
      </c>
      <c r="M379" s="47">
        <f t="shared" ca="1" si="86"/>
        <v>131817.0629999782</v>
      </c>
      <c r="N379" s="39">
        <f t="shared" ca="1" si="85"/>
        <v>70.082738495013501</v>
      </c>
      <c r="O379" s="47">
        <f t="shared" ca="1" si="87"/>
        <v>18661.149999996236</v>
      </c>
      <c r="P379" s="47">
        <f t="shared" ca="1" si="88"/>
        <v>18651.204999996127</v>
      </c>
      <c r="Q379" s="39">
        <f t="shared" ca="1" si="89"/>
        <v>9.9162239916681578</v>
      </c>
      <c r="R379" s="47">
        <f t="shared" ca="1" si="90"/>
        <v>3409.2179999942919</v>
      </c>
      <c r="S379" s="47">
        <f t="shared" ca="1" si="91"/>
        <v>3407.140599993776</v>
      </c>
      <c r="T379" s="39">
        <f t="shared" ca="1" si="92"/>
        <v>1.4912202621020629</v>
      </c>
      <c r="U379" s="47">
        <f t="shared" ca="1" si="93"/>
        <v>6137.0499999925505</v>
      </c>
      <c r="V379" s="47">
        <f t="shared" ca="1" si="94"/>
        <v>6133.7349999923317</v>
      </c>
      <c r="W379" s="39">
        <f t="shared" ca="1" si="95"/>
        <v>2.4164360177054212</v>
      </c>
      <c r="X379" s="7">
        <f t="shared" ca="1" si="96"/>
        <v>103624.98239999596</v>
      </c>
      <c r="Y379" s="39">
        <f t="shared" ca="1" si="97"/>
        <v>7.9445819840025331</v>
      </c>
      <c r="Z379" s="39">
        <f t="shared" ca="1" si="98"/>
        <v>21.768462255478173</v>
      </c>
      <c r="AA379" s="39">
        <f t="shared" ca="1" si="99"/>
        <v>48.314276239535332</v>
      </c>
      <c r="AD379" s="44">
        <v>3545.5</v>
      </c>
      <c r="AE379" s="44">
        <v>69619.120000040406</v>
      </c>
    </row>
    <row r="380" spans="8:31" x14ac:dyDescent="0.3">
      <c r="H380" s="45">
        <v>1</v>
      </c>
      <c r="I380" s="44" t="s">
        <v>179</v>
      </c>
      <c r="J380" s="25">
        <v>2001</v>
      </c>
      <c r="K380" s="44">
        <v>3660.14</v>
      </c>
      <c r="L380" s="47">
        <f t="shared" ca="1" si="84"/>
        <v>131002.23600006849</v>
      </c>
      <c r="M380" s="47">
        <f t="shared" ca="1" si="86"/>
        <v>129720.70840006927</v>
      </c>
      <c r="N380" s="39">
        <f t="shared" ca="1" si="85"/>
        <v>63.779348296723597</v>
      </c>
      <c r="O380" s="47">
        <f t="shared" ca="1" si="87"/>
        <v>18641.259999996018</v>
      </c>
      <c r="P380" s="47">
        <f t="shared" ca="1" si="88"/>
        <v>18623.39499999582</v>
      </c>
      <c r="Q380" s="39">
        <f t="shared" ca="1" si="89"/>
        <v>9.156502541667896</v>
      </c>
      <c r="R380" s="47">
        <f t="shared" ca="1" si="90"/>
        <v>3405.0631999932602</v>
      </c>
      <c r="S380" s="47">
        <f t="shared" ca="1" si="91"/>
        <v>3401.3313999923344</v>
      </c>
      <c r="T380" s="39">
        <f t="shared" ca="1" si="92"/>
        <v>1.008466415669615</v>
      </c>
      <c r="U380" s="47">
        <f t="shared" ca="1" si="93"/>
        <v>6130.4199999921129</v>
      </c>
      <c r="V380" s="47">
        <f t="shared" ca="1" si="94"/>
        <v>6124.464999991721</v>
      </c>
      <c r="W380" s="39">
        <f t="shared" ca="1" si="95"/>
        <v>1.6335479271231135</v>
      </c>
      <c r="X380" s="7">
        <f t="shared" ca="1" si="96"/>
        <v>101571.51700008938</v>
      </c>
      <c r="Y380" s="39">
        <f t="shared" ca="1" si="97"/>
        <v>6.5175056741747319</v>
      </c>
      <c r="Z380" s="39">
        <f t="shared" ca="1" si="98"/>
        <v>18.316022558635357</v>
      </c>
      <c r="AA380" s="39">
        <f t="shared" ca="1" si="99"/>
        <v>45.463325738088244</v>
      </c>
      <c r="AD380" s="44">
        <v>3546</v>
      </c>
      <c r="AE380" s="44">
        <v>69838.500000053697</v>
      </c>
    </row>
    <row r="381" spans="8:31" x14ac:dyDescent="0.3">
      <c r="H381" s="45">
        <v>1</v>
      </c>
      <c r="I381" s="44" t="s">
        <v>180</v>
      </c>
      <c r="J381" s="25">
        <v>2001</v>
      </c>
      <c r="K381" s="44">
        <v>3656.17</v>
      </c>
      <c r="L381" s="47">
        <f t="shared" ca="1" si="84"/>
        <v>128439.18080007005</v>
      </c>
      <c r="M381" s="47">
        <f t="shared" ca="1" si="86"/>
        <v>127206.06000003172</v>
      </c>
      <c r="N381" s="39">
        <f t="shared" ca="1" si="85"/>
        <v>48.65631795002956</v>
      </c>
      <c r="O381" s="47">
        <f t="shared" ca="1" si="87"/>
        <v>18605.529999995622</v>
      </c>
      <c r="P381" s="47">
        <f t="shared" ca="1" si="88"/>
        <v>18588.249999995431</v>
      </c>
      <c r="Q381" s="39">
        <f t="shared" ca="1" si="89"/>
        <v>7.1100056250007988</v>
      </c>
      <c r="R381" s="47">
        <f t="shared" ca="1" si="90"/>
        <v>3397.5995999914085</v>
      </c>
      <c r="S381" s="47">
        <f t="shared" ca="1" si="91"/>
        <v>3393.9899999905124</v>
      </c>
      <c r="T381" s="39">
        <f t="shared" ca="1" si="92"/>
        <v>0.77020946399799661</v>
      </c>
      <c r="U381" s="47">
        <f t="shared" ca="1" si="93"/>
        <v>6118.5099999913291</v>
      </c>
      <c r="V381" s="47">
        <f t="shared" ca="1" si="94"/>
        <v>6112.7499999909496</v>
      </c>
      <c r="W381" s="39">
        <f t="shared" ca="1" si="95"/>
        <v>1.1704388062486819</v>
      </c>
      <c r="X381" s="7">
        <f t="shared" ca="1" si="96"/>
        <v>99111.070000054824</v>
      </c>
      <c r="Y381" s="39">
        <f t="shared" ca="1" si="97"/>
        <v>4.0470353583370153</v>
      </c>
      <c r="Z381" s="39">
        <f t="shared" ca="1" si="98"/>
        <v>13.097689253584495</v>
      </c>
      <c r="AA381" s="39">
        <f t="shared" ca="1" si="99"/>
        <v>35.558628696445069</v>
      </c>
      <c r="AD381" s="44">
        <v>3546.5</v>
      </c>
      <c r="AE381" s="44">
        <v>70057.869999959294</v>
      </c>
    </row>
    <row r="382" spans="8:31" x14ac:dyDescent="0.3">
      <c r="H382" s="45">
        <v>1</v>
      </c>
      <c r="I382" s="44" t="s">
        <v>170</v>
      </c>
      <c r="J382" s="25">
        <v>2002</v>
      </c>
      <c r="K382" s="44">
        <v>3652.33</v>
      </c>
      <c r="L382" s="47">
        <f t="shared" ca="1" si="84"/>
        <v>125972.93919999339</v>
      </c>
      <c r="M382" s="47">
        <f t="shared" ca="1" si="86"/>
        <v>125157.28230000846</v>
      </c>
      <c r="N382" s="39">
        <f t="shared" ca="1" si="85"/>
        <v>21.693928932009186</v>
      </c>
      <c r="O382" s="47">
        <f t="shared" ca="1" si="87"/>
        <v>18570.969999995239</v>
      </c>
      <c r="P382" s="47">
        <f t="shared" ca="1" si="88"/>
        <v>18558.909999995121</v>
      </c>
      <c r="Q382" s="39">
        <f t="shared" ca="1" si="89"/>
        <v>3.2168777333336327</v>
      </c>
      <c r="R382" s="47">
        <f t="shared" ca="1" si="90"/>
        <v>3390.3803999896163</v>
      </c>
      <c r="S382" s="47">
        <f t="shared" ca="1" si="91"/>
        <v>3387.9948999891167</v>
      </c>
      <c r="T382" s="39">
        <f t="shared" ca="1" si="92"/>
        <v>0.79496476999126631</v>
      </c>
      <c r="U382" s="47">
        <f t="shared" ca="1" si="93"/>
        <v>6106.9899999905701</v>
      </c>
      <c r="V382" s="47">
        <f t="shared" ca="1" si="94"/>
        <v>6103.3899999903506</v>
      </c>
      <c r="W382" s="39">
        <f t="shared" ca="1" si="95"/>
        <v>1.1724103574147586</v>
      </c>
      <c r="X382" s="7">
        <f t="shared" ca="1" si="96"/>
        <v>97106.987400033875</v>
      </c>
      <c r="Y382" s="39">
        <f t="shared" ca="1" si="97"/>
        <v>5.3408843070037761</v>
      </c>
      <c r="Z382" s="39">
        <f t="shared" ca="1" si="98"/>
        <v>10.525137167743434</v>
      </c>
      <c r="AA382" s="39">
        <f t="shared" ca="1" si="99"/>
        <v>11.168791764265752</v>
      </c>
      <c r="AD382" s="44">
        <v>3547</v>
      </c>
      <c r="AE382" s="44">
        <v>70277.249999972599</v>
      </c>
    </row>
    <row r="383" spans="8:31" x14ac:dyDescent="0.3">
      <c r="H383" s="45">
        <v>1</v>
      </c>
      <c r="I383" s="44" t="s">
        <v>171</v>
      </c>
      <c r="J383" s="25">
        <v>2002</v>
      </c>
      <c r="K383" s="44">
        <v>3649.79</v>
      </c>
      <c r="L383" s="47">
        <f t="shared" ca="1" si="84"/>
        <v>124341.62540002353</v>
      </c>
      <c r="M383" s="47">
        <f t="shared" ca="1" si="86"/>
        <v>123660.83979996876</v>
      </c>
      <c r="N383" s="39">
        <f t="shared" ca="1" si="85"/>
        <v>21.846748364668979</v>
      </c>
      <c r="O383" s="47">
        <f t="shared" ca="1" si="87"/>
        <v>18546.849999995</v>
      </c>
      <c r="P383" s="47">
        <f t="shared" ca="1" si="88"/>
        <v>18530.949999995002</v>
      </c>
      <c r="Q383" s="39">
        <f t="shared" ca="1" si="89"/>
        <v>3.2738011666669573</v>
      </c>
      <c r="R383" s="47">
        <f t="shared" ca="1" si="90"/>
        <v>3385.6093999886166</v>
      </c>
      <c r="S383" s="47">
        <f t="shared" ca="1" si="91"/>
        <v>3383.6377999890524</v>
      </c>
      <c r="T383" s="39">
        <f t="shared" ca="1" si="92"/>
        <v>0.89531056187682267</v>
      </c>
      <c r="U383" s="47">
        <f t="shared" ca="1" si="93"/>
        <v>6099.789999990131</v>
      </c>
      <c r="V383" s="47">
        <f t="shared" ca="1" si="94"/>
        <v>6098.7299999902361</v>
      </c>
      <c r="W383" s="39">
        <f t="shared" ca="1" si="95"/>
        <v>1.3191552989980289</v>
      </c>
      <c r="X383" s="7">
        <f t="shared" ca="1" si="96"/>
        <v>95647.521999994467</v>
      </c>
      <c r="Y383" s="39">
        <f t="shared" ca="1" si="97"/>
        <v>4.3838447583346447</v>
      </c>
      <c r="Z383" s="39">
        <f t="shared" ca="1" si="98"/>
        <v>9.872111785876454</v>
      </c>
      <c r="AA383" s="39">
        <f t="shared" ca="1" si="99"/>
        <v>11.974636578792525</v>
      </c>
      <c r="AD383" s="44">
        <v>3547.5</v>
      </c>
      <c r="AE383" s="44">
        <v>70496.619999878298</v>
      </c>
    </row>
    <row r="384" spans="8:31" x14ac:dyDescent="0.3">
      <c r="H384" s="45">
        <v>1</v>
      </c>
      <c r="I384" s="44" t="s">
        <v>172</v>
      </c>
      <c r="J384" s="25">
        <v>2002</v>
      </c>
      <c r="K384" s="44">
        <v>3647.67</v>
      </c>
      <c r="L384" s="47">
        <f t="shared" ca="1" si="84"/>
        <v>122980.05419991398</v>
      </c>
      <c r="M384" s="47">
        <f t="shared" ca="1" si="86"/>
        <v>122395.60759998765</v>
      </c>
      <c r="N384" s="39">
        <f t="shared" ca="1" si="85"/>
        <v>33.250806731341889</v>
      </c>
      <c r="O384" s="47">
        <f t="shared" ca="1" si="87"/>
        <v>18515.049999995004</v>
      </c>
      <c r="P384" s="47">
        <f t="shared" ca="1" si="88"/>
        <v>18501.399999995003</v>
      </c>
      <c r="Q384" s="39">
        <f t="shared" ca="1" si="89"/>
        <v>5.0262136666671093</v>
      </c>
      <c r="R384" s="47">
        <f t="shared" ca="1" si="90"/>
        <v>3381.6661999894882</v>
      </c>
      <c r="S384" s="47">
        <f t="shared" ca="1" si="91"/>
        <v>3379.9735999898621</v>
      </c>
      <c r="T384" s="39">
        <f t="shared" ca="1" si="92"/>
        <v>1.2914315796632001</v>
      </c>
      <c r="U384" s="47">
        <f t="shared" ca="1" si="93"/>
        <v>6097.6699999903412</v>
      </c>
      <c r="V384" s="47">
        <f t="shared" ca="1" si="94"/>
        <v>6096.7599999904305</v>
      </c>
      <c r="W384" s="39">
        <f t="shared" ca="1" si="95"/>
        <v>1.9052374999983051</v>
      </c>
      <c r="X384" s="7">
        <f t="shared" ca="1" si="96"/>
        <v>94417.474000012357</v>
      </c>
      <c r="Y384" s="39">
        <f t="shared" ca="1" si="97"/>
        <v>4.9569173850024244</v>
      </c>
      <c r="Z384" s="39">
        <f t="shared" ca="1" si="98"/>
        <v>13.179800131331039</v>
      </c>
      <c r="AA384" s="39">
        <f t="shared" ca="1" si="99"/>
        <v>20.07100660001085</v>
      </c>
      <c r="AD384" s="44">
        <v>3548</v>
      </c>
      <c r="AE384" s="44">
        <v>70715.999999891603</v>
      </c>
    </row>
    <row r="385" spans="8:31" x14ac:dyDescent="0.3">
      <c r="H385" s="45">
        <v>1</v>
      </c>
      <c r="I385" s="44" t="s">
        <v>173</v>
      </c>
      <c r="J385" s="25">
        <v>2002</v>
      </c>
      <c r="K385" s="44">
        <v>3645.85</v>
      </c>
      <c r="L385" s="47">
        <f t="shared" ca="1" si="84"/>
        <v>121811.16100006131</v>
      </c>
      <c r="M385" s="47">
        <f t="shared" ca="1" si="86"/>
        <v>121364.79570008395</v>
      </c>
      <c r="N385" s="39">
        <f t="shared" ca="1" si="85"/>
        <v>45.511798387547742</v>
      </c>
      <c r="O385" s="47">
        <f t="shared" ca="1" si="87"/>
        <v>18487.749999995001</v>
      </c>
      <c r="P385" s="47">
        <f t="shared" ca="1" si="88"/>
        <v>18477.324999995002</v>
      </c>
      <c r="Q385" s="39">
        <f t="shared" ca="1" si="89"/>
        <v>6.9289968750006015</v>
      </c>
      <c r="R385" s="47">
        <f t="shared" ca="1" si="90"/>
        <v>3378.2809999902361</v>
      </c>
      <c r="S385" s="47">
        <f t="shared" ca="1" si="91"/>
        <v>3376.9882999905221</v>
      </c>
      <c r="T385" s="39">
        <f t="shared" ca="1" si="92"/>
        <v>1.618843766308707</v>
      </c>
      <c r="U385" s="47">
        <f t="shared" ca="1" si="93"/>
        <v>6095.8499999905207</v>
      </c>
      <c r="V385" s="47">
        <f t="shared" ca="1" si="94"/>
        <v>6095.1549999905892</v>
      </c>
      <c r="W385" s="39">
        <f t="shared" ca="1" si="95"/>
        <v>2.3914340642457321</v>
      </c>
      <c r="X385" s="7">
        <f t="shared" ca="1" si="96"/>
        <v>93415.327400107839</v>
      </c>
      <c r="Y385" s="39">
        <f t="shared" ca="1" si="97"/>
        <v>3.1916903528381604</v>
      </c>
      <c r="Z385" s="39">
        <f t="shared" ca="1" si="98"/>
        <v>14.130965058393201</v>
      </c>
      <c r="AA385" s="39">
        <f t="shared" ca="1" si="99"/>
        <v>31.380833329154541</v>
      </c>
      <c r="AD385" s="44">
        <v>3548.5</v>
      </c>
      <c r="AE385" s="44">
        <v>70935.370000044306</v>
      </c>
    </row>
    <row r="386" spans="8:31" x14ac:dyDescent="0.3">
      <c r="H386" s="45">
        <v>1</v>
      </c>
      <c r="I386" s="44" t="s">
        <v>164</v>
      </c>
      <c r="J386" s="25">
        <v>2002</v>
      </c>
      <c r="K386" s="44">
        <v>3644.46</v>
      </c>
      <c r="L386" s="47">
        <f t="shared" ca="1" si="84"/>
        <v>120918.43040010659</v>
      </c>
      <c r="M386" s="47">
        <f t="shared" ca="1" si="86"/>
        <v>119778.43850001507</v>
      </c>
      <c r="N386" s="39">
        <f t="shared" ca="1" si="85"/>
        <v>52.702512940025429</v>
      </c>
      <c r="O386" s="47">
        <f t="shared" ca="1" si="87"/>
        <v>18466.899999995003</v>
      </c>
      <c r="P386" s="47">
        <f t="shared" ca="1" si="88"/>
        <v>18440.274999994999</v>
      </c>
      <c r="Q386" s="39">
        <f t="shared" ca="1" si="89"/>
        <v>8.1137210000006945</v>
      </c>
      <c r="R386" s="47">
        <f t="shared" ca="1" si="90"/>
        <v>3375.6955999908082</v>
      </c>
      <c r="S386" s="47">
        <f t="shared" ca="1" si="91"/>
        <v>3372.3940999915376</v>
      </c>
      <c r="T386" s="39">
        <f t="shared" ca="1" si="92"/>
        <v>2.100074115924754</v>
      </c>
      <c r="U386" s="47">
        <f t="shared" ca="1" si="93"/>
        <v>6094.4599999906586</v>
      </c>
      <c r="V386" s="47">
        <f t="shared" ca="1" si="94"/>
        <v>6092.6849999908336</v>
      </c>
      <c r="W386" s="39">
        <f t="shared" ca="1" si="95"/>
        <v>3.1039183732469278</v>
      </c>
      <c r="X386" s="7">
        <f t="shared" ca="1" si="96"/>
        <v>91873.084400037696</v>
      </c>
      <c r="Y386" s="39">
        <f t="shared" ca="1" si="97"/>
        <v>2.8327534356688457</v>
      </c>
      <c r="Z386" s="39">
        <f t="shared" ca="1" si="98"/>
        <v>16.150466924841222</v>
      </c>
      <c r="AA386" s="39">
        <f t="shared" ca="1" si="99"/>
        <v>36.552046015184203</v>
      </c>
      <c r="AD386" s="44">
        <v>3549</v>
      </c>
      <c r="AE386" s="44">
        <v>71154.750000057596</v>
      </c>
    </row>
    <row r="387" spans="8:31" x14ac:dyDescent="0.3">
      <c r="H387" s="45">
        <v>1</v>
      </c>
      <c r="I387" s="44" t="s">
        <v>174</v>
      </c>
      <c r="J387" s="25">
        <v>2002</v>
      </c>
      <c r="K387" s="44">
        <v>3640.91</v>
      </c>
      <c r="L387" s="47">
        <f t="shared" ca="1" si="84"/>
        <v>118638.44659992354</v>
      </c>
      <c r="M387" s="47">
        <f t="shared" ca="1" si="86"/>
        <v>116600.22209997475</v>
      </c>
      <c r="N387" s="39">
        <f t="shared" ca="1" si="85"/>
        <v>73.458139923010322</v>
      </c>
      <c r="O387" s="47">
        <f t="shared" ca="1" si="87"/>
        <v>18413.649999994996</v>
      </c>
      <c r="P387" s="47">
        <f t="shared" ca="1" si="88"/>
        <v>18363.624999994998</v>
      </c>
      <c r="Q387" s="39">
        <f t="shared" ca="1" si="89"/>
        <v>11.569083750000981</v>
      </c>
      <c r="R387" s="47">
        <f t="shared" ca="1" si="90"/>
        <v>3369.092599992267</v>
      </c>
      <c r="S387" s="47">
        <f t="shared" ca="1" si="91"/>
        <v>3362.8894999936383</v>
      </c>
      <c r="T387" s="39">
        <f t="shared" ca="1" si="92"/>
        <v>2.4392158506516277</v>
      </c>
      <c r="U387" s="47">
        <f t="shared" ca="1" si="93"/>
        <v>6090.9099999910086</v>
      </c>
      <c r="V387" s="47">
        <f t="shared" ca="1" si="94"/>
        <v>6087.5749999913378</v>
      </c>
      <c r="W387" s="39">
        <f t="shared" ca="1" si="95"/>
        <v>3.6119611666613567</v>
      </c>
      <c r="X387" s="7">
        <f t="shared" ca="1" si="96"/>
        <v>88786.132599994773</v>
      </c>
      <c r="Y387" s="39">
        <f t="shared" ca="1" si="97"/>
        <v>1.5537573205004678</v>
      </c>
      <c r="Z387" s="39">
        <f t="shared" ca="1" si="98"/>
        <v>19.174018087814432</v>
      </c>
      <c r="AA387" s="39">
        <f t="shared" ca="1" si="99"/>
        <v>54.28412183519589</v>
      </c>
      <c r="AD387" s="44">
        <v>3549.5</v>
      </c>
      <c r="AE387" s="44">
        <v>71374.119999963295</v>
      </c>
    </row>
    <row r="388" spans="8:31" x14ac:dyDescent="0.3">
      <c r="H388" s="45">
        <v>1</v>
      </c>
      <c r="I388" s="44" t="s">
        <v>175</v>
      </c>
      <c r="J388" s="25">
        <v>2002</v>
      </c>
      <c r="K388" s="44">
        <v>3634.24</v>
      </c>
      <c r="L388" s="47">
        <f t="shared" ca="1" si="84"/>
        <v>114561.99760002596</v>
      </c>
      <c r="M388" s="47">
        <f t="shared" ca="1" si="86"/>
        <v>112503.77780004346</v>
      </c>
      <c r="N388" s="39">
        <f t="shared" ca="1" si="85"/>
        <v>86.440402609730953</v>
      </c>
      <c r="O388" s="47">
        <f t="shared" ca="1" si="87"/>
        <v>18313.599999995</v>
      </c>
      <c r="P388" s="47">
        <f t="shared" ca="1" si="88"/>
        <v>18262.674999995001</v>
      </c>
      <c r="Q388" s="39">
        <f t="shared" ca="1" si="89"/>
        <v>14.031821958334508</v>
      </c>
      <c r="R388" s="47">
        <f t="shared" ca="1" si="90"/>
        <v>3356.6863999950097</v>
      </c>
      <c r="S388" s="47">
        <f t="shared" ca="1" si="91"/>
        <v>3350.3716999964058</v>
      </c>
      <c r="T388" s="39">
        <f t="shared" ca="1" si="92"/>
        <v>2.6532151887607696</v>
      </c>
      <c r="U388" s="47">
        <f t="shared" ca="1" si="93"/>
        <v>6084.239999991667</v>
      </c>
      <c r="V388" s="47">
        <f t="shared" ca="1" si="94"/>
        <v>6080.8449999920031</v>
      </c>
      <c r="W388" s="39">
        <f t="shared" ca="1" si="95"/>
        <v>3.9395767806629025</v>
      </c>
      <c r="X388" s="7">
        <f t="shared" ca="1" si="96"/>
        <v>84809.886100060059</v>
      </c>
      <c r="Y388" s="39">
        <f t="shared" ca="1" si="97"/>
        <v>3.7457699694206621</v>
      </c>
      <c r="Z388" s="39">
        <f t="shared" ca="1" si="98"/>
        <v>24.37038389717884</v>
      </c>
      <c r="AA388" s="39">
        <f t="shared" ca="1" si="99"/>
        <v>62.070018712552113</v>
      </c>
      <c r="AD388" s="44">
        <v>3550</v>
      </c>
      <c r="AE388" s="44">
        <v>71593.499999976601</v>
      </c>
    </row>
    <row r="389" spans="8:31" x14ac:dyDescent="0.3">
      <c r="H389" s="45">
        <v>1</v>
      </c>
      <c r="I389" s="44" t="s">
        <v>176</v>
      </c>
      <c r="J389" s="25">
        <v>2002</v>
      </c>
      <c r="K389" s="44">
        <v>3627.45</v>
      </c>
      <c r="L389" s="47">
        <f t="shared" ca="1" si="84"/>
        <v>110445.55800006096</v>
      </c>
      <c r="M389" s="47">
        <f t="shared" ca="1" si="86"/>
        <v>110166.68290007173</v>
      </c>
      <c r="N389" s="39">
        <f t="shared" ca="1" si="85"/>
        <v>84.277512418585061</v>
      </c>
      <c r="O389" s="47">
        <f t="shared" ca="1" si="87"/>
        <v>18211.749999995001</v>
      </c>
      <c r="P389" s="47">
        <f t="shared" ca="1" si="88"/>
        <v>18204.849999995004</v>
      </c>
      <c r="Q389" s="39">
        <f t="shared" ca="1" si="89"/>
        <v>13.926710250001166</v>
      </c>
      <c r="R389" s="47">
        <f t="shared" ca="1" si="90"/>
        <v>3344.056999997802</v>
      </c>
      <c r="S389" s="47">
        <f t="shared" ca="1" si="91"/>
        <v>3343.2013999979918</v>
      </c>
      <c r="T389" s="39">
        <f t="shared" ca="1" si="92"/>
        <v>2.3910019212551377</v>
      </c>
      <c r="U389" s="47">
        <f t="shared" ca="1" si="93"/>
        <v>6077.4499999923382</v>
      </c>
      <c r="V389" s="47">
        <f t="shared" ca="1" si="94"/>
        <v>6076.9899999923837</v>
      </c>
      <c r="W389" s="39">
        <f t="shared" ca="1" si="95"/>
        <v>3.5727637041607769</v>
      </c>
      <c r="X389" s="7">
        <f t="shared" ca="1" si="96"/>
        <v>82541.641500086349</v>
      </c>
      <c r="Y389" s="39">
        <f t="shared" ca="1" si="97"/>
        <v>4.0582973737556927</v>
      </c>
      <c r="Z389" s="39">
        <f t="shared" ca="1" si="98"/>
        <v>23.948773249172774</v>
      </c>
      <c r="AA389" s="39">
        <f t="shared" ca="1" si="99"/>
        <v>60.328739169412287</v>
      </c>
      <c r="AD389" s="44">
        <v>3550.5</v>
      </c>
      <c r="AE389" s="44">
        <v>71812.869999882198</v>
      </c>
    </row>
    <row r="390" spans="8:31" x14ac:dyDescent="0.3">
      <c r="H390" s="45">
        <v>1</v>
      </c>
      <c r="I390" s="44" t="s">
        <v>177</v>
      </c>
      <c r="J390" s="25">
        <v>2002</v>
      </c>
      <c r="K390" s="44">
        <v>3626.53</v>
      </c>
      <c r="L390" s="47">
        <f t="shared" ca="1" si="84"/>
        <v>109887.80780008249</v>
      </c>
      <c r="M390" s="47">
        <f t="shared" ca="1" si="86"/>
        <v>109339.15250001766</v>
      </c>
      <c r="N390" s="39">
        <f t="shared" ca="1" si="85"/>
        <v>78.177494037540612</v>
      </c>
      <c r="O390" s="47">
        <f t="shared" ca="1" si="87"/>
        <v>18197.949999995006</v>
      </c>
      <c r="P390" s="47">
        <f t="shared" ca="1" si="88"/>
        <v>18184.374999995001</v>
      </c>
      <c r="Q390" s="39">
        <f t="shared" ca="1" si="89"/>
        <v>13.001828125001081</v>
      </c>
      <c r="R390" s="47">
        <f t="shared" ca="1" si="90"/>
        <v>3342.3457999981815</v>
      </c>
      <c r="S390" s="47">
        <f t="shared" ca="1" si="91"/>
        <v>3340.6624999985529</v>
      </c>
      <c r="T390" s="39">
        <f t="shared" ca="1" si="92"/>
        <v>1.8973292668737476</v>
      </c>
      <c r="U390" s="47">
        <f t="shared" ca="1" si="93"/>
        <v>6076.52999999243</v>
      </c>
      <c r="V390" s="47">
        <f t="shared" ca="1" si="94"/>
        <v>6075.6249999925185</v>
      </c>
      <c r="W390" s="39">
        <f t="shared" ca="1" si="95"/>
        <v>3.1059607604114969</v>
      </c>
      <c r="X390" s="7">
        <f t="shared" ca="1" si="96"/>
        <v>81738.490000031597</v>
      </c>
      <c r="Y390" s="39">
        <f t="shared" ca="1" si="97"/>
        <v>4.9724248083370348</v>
      </c>
      <c r="Z390" s="39">
        <f t="shared" ca="1" si="98"/>
        <v>22.97754296062336</v>
      </c>
      <c r="AA390" s="39">
        <f t="shared" ca="1" si="99"/>
        <v>55.199951076917252</v>
      </c>
      <c r="AD390" s="44">
        <v>3551</v>
      </c>
      <c r="AE390" s="44">
        <v>72032.249999895503</v>
      </c>
    </row>
    <row r="391" spans="8:31" x14ac:dyDescent="0.3">
      <c r="H391" s="45">
        <v>1</v>
      </c>
      <c r="I391" s="44" t="s">
        <v>178</v>
      </c>
      <c r="J391" s="25">
        <v>2002</v>
      </c>
      <c r="K391" s="44">
        <v>3624.72</v>
      </c>
      <c r="L391" s="47">
        <f t="shared" ca="1" si="84"/>
        <v>108790.49719995284</v>
      </c>
      <c r="M391" s="47">
        <f t="shared" ca="1" si="86"/>
        <v>108344.90359997272</v>
      </c>
      <c r="N391" s="39">
        <f t="shared" ca="1" si="85"/>
        <v>57.603373747339454</v>
      </c>
      <c r="O391" s="47">
        <f t="shared" ca="1" si="87"/>
        <v>18170.799999994997</v>
      </c>
      <c r="P391" s="47">
        <f t="shared" ca="1" si="88"/>
        <v>18159.774999994999</v>
      </c>
      <c r="Q391" s="39">
        <f t="shared" ca="1" si="89"/>
        <v>9.6549470416674641</v>
      </c>
      <c r="R391" s="47">
        <f t="shared" ca="1" si="90"/>
        <v>3338.9791999989243</v>
      </c>
      <c r="S391" s="47">
        <f t="shared" ca="1" si="91"/>
        <v>3337.6120999992268</v>
      </c>
      <c r="T391" s="39">
        <f t="shared" ca="1" si="92"/>
        <v>1.460789375866953</v>
      </c>
      <c r="U391" s="47">
        <f t="shared" ca="1" si="93"/>
        <v>6074.7199999926079</v>
      </c>
      <c r="V391" s="47">
        <f t="shared" ca="1" si="94"/>
        <v>6073.984999992681</v>
      </c>
      <c r="W391" s="39">
        <f t="shared" ca="1" si="95"/>
        <v>2.3928970072888913</v>
      </c>
      <c r="X391" s="7">
        <f t="shared" ca="1" si="96"/>
        <v>80773.531499985809</v>
      </c>
      <c r="Y391" s="39">
        <f t="shared" ca="1" si="97"/>
        <v>6.1926374150011281</v>
      </c>
      <c r="Z391" s="39">
        <f t="shared" ca="1" si="98"/>
        <v>19.701270839824438</v>
      </c>
      <c r="AA391" s="39">
        <f t="shared" ca="1" si="99"/>
        <v>37.902102907515015</v>
      </c>
      <c r="AD391" s="44">
        <v>3551.5</v>
      </c>
      <c r="AE391" s="44">
        <v>72251.620000048293</v>
      </c>
    </row>
    <row r="392" spans="8:31" x14ac:dyDescent="0.3">
      <c r="H392" s="45">
        <v>1</v>
      </c>
      <c r="I392" s="44" t="s">
        <v>179</v>
      </c>
      <c r="J392" s="25">
        <v>2002</v>
      </c>
      <c r="K392" s="44">
        <v>3623.25</v>
      </c>
      <c r="L392" s="47">
        <f t="shared" ca="1" si="84"/>
        <v>107899.30999999261</v>
      </c>
      <c r="M392" s="47">
        <f t="shared" ca="1" si="86"/>
        <v>106944.46699995163</v>
      </c>
      <c r="N392" s="39">
        <f t="shared" ca="1" si="85"/>
        <v>52.581029608328414</v>
      </c>
      <c r="O392" s="47">
        <f t="shared" ca="1" si="87"/>
        <v>18148.749999995001</v>
      </c>
      <c r="P392" s="47">
        <f t="shared" ca="1" si="88"/>
        <v>18125.124999995001</v>
      </c>
      <c r="Q392" s="39">
        <f t="shared" ca="1" si="89"/>
        <v>8.9115197916674038</v>
      </c>
      <c r="R392" s="47">
        <f t="shared" ca="1" si="90"/>
        <v>3336.2449999995292</v>
      </c>
      <c r="S392" s="47">
        <f t="shared" ca="1" si="91"/>
        <v>3333.3155000001771</v>
      </c>
      <c r="T392" s="39">
        <f t="shared" ca="1" si="92"/>
        <v>0.98830026812110261</v>
      </c>
      <c r="U392" s="47">
        <f t="shared" ca="1" si="93"/>
        <v>6073.2499999927531</v>
      </c>
      <c r="V392" s="47">
        <f t="shared" ca="1" si="94"/>
        <v>6071.6749999929089</v>
      </c>
      <c r="W392" s="39">
        <f t="shared" ca="1" si="95"/>
        <v>1.6194675143734274</v>
      </c>
      <c r="X392" s="7">
        <f t="shared" ca="1" si="96"/>
        <v>79414.351499963552</v>
      </c>
      <c r="Y392" s="39">
        <f t="shared" ca="1" si="97"/>
        <v>5.0957542212494831</v>
      </c>
      <c r="Z392" s="39">
        <f t="shared" ca="1" si="98"/>
        <v>16.615041795411418</v>
      </c>
      <c r="AA392" s="39">
        <f t="shared" ca="1" si="99"/>
        <v>35.965987812916993</v>
      </c>
      <c r="AD392" s="44">
        <v>3552</v>
      </c>
      <c r="AE392" s="44">
        <v>72471.000000061598</v>
      </c>
    </row>
    <row r="393" spans="8:31" x14ac:dyDescent="0.3">
      <c r="H393" s="45">
        <v>1</v>
      </c>
      <c r="I393" s="44" t="s">
        <v>180</v>
      </c>
      <c r="J393" s="25">
        <v>2002</v>
      </c>
      <c r="K393" s="44">
        <v>3620.1</v>
      </c>
      <c r="L393" s="47">
        <f t="shared" ca="1" si="84"/>
        <v>105989.62399991066</v>
      </c>
      <c r="M393" s="47">
        <f t="shared" ca="1" si="86"/>
        <v>104715.35599992529</v>
      </c>
      <c r="N393" s="39">
        <f t="shared" ca="1" si="85"/>
        <v>40.053623669985768</v>
      </c>
      <c r="O393" s="47">
        <f t="shared" ca="1" si="87"/>
        <v>18101.499999995001</v>
      </c>
      <c r="P393" s="47">
        <f t="shared" ca="1" si="88"/>
        <v>18065.349999995004</v>
      </c>
      <c r="Q393" s="39">
        <f t="shared" ca="1" si="89"/>
        <v>6.9099963750005635</v>
      </c>
      <c r="R393" s="47">
        <f t="shared" ca="1" si="90"/>
        <v>3330.3860000008249</v>
      </c>
      <c r="S393" s="47">
        <f t="shared" ca="1" si="91"/>
        <v>3325.903400001816</v>
      </c>
      <c r="T393" s="39">
        <f t="shared" ca="1" si="92"/>
        <v>0.75475834490722538</v>
      </c>
      <c r="U393" s="47">
        <f t="shared" ca="1" si="93"/>
        <v>6070.0999999930646</v>
      </c>
      <c r="V393" s="47">
        <f t="shared" ca="1" si="94"/>
        <v>6067.689999993303</v>
      </c>
      <c r="W393" s="39">
        <f t="shared" ca="1" si="95"/>
        <v>1.1618109427491292</v>
      </c>
      <c r="X393" s="7">
        <f t="shared" ca="1" si="96"/>
        <v>77256.412599935167</v>
      </c>
      <c r="Y393" s="39">
        <f t="shared" ca="1" si="97"/>
        <v>3.1546368478318114</v>
      </c>
      <c r="Z393" s="39">
        <f t="shared" ca="1" si="98"/>
        <v>11.98120251048873</v>
      </c>
      <c r="AA393" s="39">
        <f t="shared" ca="1" si="99"/>
        <v>28.07242115949704</v>
      </c>
      <c r="AD393" s="44">
        <v>3552.5</v>
      </c>
      <c r="AE393" s="44">
        <v>72690.369999967195</v>
      </c>
    </row>
    <row r="394" spans="8:31" x14ac:dyDescent="0.3">
      <c r="H394" s="45">
        <v>1</v>
      </c>
      <c r="I394" s="44" t="s">
        <v>170</v>
      </c>
      <c r="J394" s="25">
        <v>2003</v>
      </c>
      <c r="K394" s="44">
        <v>3615.28</v>
      </c>
      <c r="L394" s="47">
        <f t="shared" ref="L394:L457" ca="1" si="100">FORECAST(K394,OFFSET($AE$28:$AE$712,MATCH(K394,$AD$28:$AD$712,1)-1,0,2), OFFSET($AD$28:$AD$712,MATCH(K394,$AD$28:$AD$712,1)-1,0,2))</f>
        <v>103441.08799993992</v>
      </c>
      <c r="M394" s="47">
        <f t="shared" ca="1" si="86"/>
        <v>102318.36499994632</v>
      </c>
      <c r="N394" s="39">
        <f t="shared" ref="N394:N457" ca="1" si="101">VLOOKUP(I394,$AD$10:$AE$21,2,FALSE)*M394/1000</f>
        <v>17.735183266663672</v>
      </c>
      <c r="O394" s="47">
        <f t="shared" ca="1" si="87"/>
        <v>18029.199999995006</v>
      </c>
      <c r="P394" s="47">
        <f t="shared" ca="1" si="88"/>
        <v>17997.249999995005</v>
      </c>
      <c r="Q394" s="39">
        <f t="shared" ca="1" si="89"/>
        <v>3.1195233333335777</v>
      </c>
      <c r="R394" s="47">
        <f t="shared" ca="1" si="90"/>
        <v>3321.420800002807</v>
      </c>
      <c r="S394" s="47">
        <f t="shared" ca="1" si="91"/>
        <v>3317.4590000036828</v>
      </c>
      <c r="T394" s="39">
        <f t="shared" ca="1" si="92"/>
        <v>0.77841410885885798</v>
      </c>
      <c r="U394" s="47">
        <f t="shared" ca="1" si="93"/>
        <v>6065.2799999935414</v>
      </c>
      <c r="V394" s="47">
        <f t="shared" ca="1" si="94"/>
        <v>6063.1499999937514</v>
      </c>
      <c r="W394" s="39">
        <f t="shared" ca="1" si="95"/>
        <v>1.1646805887487455</v>
      </c>
      <c r="X394" s="7">
        <f t="shared" ca="1" si="96"/>
        <v>74940.505999953879</v>
      </c>
      <c r="Y394" s="39">
        <f t="shared" ca="1" si="97"/>
        <v>4.1217278299989397</v>
      </c>
      <c r="Z394" s="39">
        <f t="shared" ca="1" si="98"/>
        <v>9.1843458609401196</v>
      </c>
      <c r="AA394" s="39">
        <f t="shared" ca="1" si="99"/>
        <v>8.5508374057235521</v>
      </c>
      <c r="AD394" s="44">
        <v>3553</v>
      </c>
      <c r="AE394" s="44">
        <v>72909.7499999805</v>
      </c>
    </row>
    <row r="395" spans="8:31" x14ac:dyDescent="0.3">
      <c r="H395" s="45">
        <v>1</v>
      </c>
      <c r="I395" s="44" t="s">
        <v>171</v>
      </c>
      <c r="J395" s="25">
        <v>2003</v>
      </c>
      <c r="K395" s="44">
        <v>3611.02</v>
      </c>
      <c r="L395" s="47">
        <f t="shared" ca="1" si="100"/>
        <v>101195.64199995273</v>
      </c>
      <c r="M395" s="47">
        <f t="shared" ref="M395:M458" ca="1" si="102">(L395+L396)/2</f>
        <v>100170.43249994784</v>
      </c>
      <c r="N395" s="39">
        <f t="shared" ca="1" si="101"/>
        <v>17.696776408330464</v>
      </c>
      <c r="O395" s="47">
        <f t="shared" ref="O395:O458" ca="1" si="103">FORECAST(K395,OFFSET($AH$28:$AH$37,MATCH(K395,$AG$28:$AG$37,1)-1,0,2), OFFSET($AG$28:$AG$37,MATCH(K395,$AG$28:$AG$37,1)-1,0,2))</f>
        <v>17965.299999995004</v>
      </c>
      <c r="P395" s="47">
        <f t="shared" ref="P395:P458" ca="1" si="104">(O395+O396)/2</f>
        <v>17936.124999995005</v>
      </c>
      <c r="Q395" s="39">
        <f t="shared" ref="Q395:Q458" ca="1" si="105">VLOOKUP(I395,$AD$10:$AF$21,3,FALSE)*P395/1000</f>
        <v>3.1687154166669202</v>
      </c>
      <c r="R395" s="47">
        <f t="shared" ref="R395:R458" ca="1" si="106">FORECAST(K395,OFFSET($AK$28:$AK$37,MATCH(K395,$AJ$28:$AJ$37,1)-1,0,2), OFFSET($AJ$28:$AJ$37,MATCH(K395,$AJ$28:$AJ$37,1)-1,0,2))</f>
        <v>3313.4972000045586</v>
      </c>
      <c r="S395" s="47">
        <f t="shared" ref="S395:S458" ca="1" si="107">(R395+R396)/2</f>
        <v>3309.8795000053583</v>
      </c>
      <c r="T395" s="39">
        <f t="shared" ref="T395:T458" ca="1" si="108">VLOOKUP(I395,$AD$10:$AH$21,4,FALSE)*VLOOKUP(I395,$AD$10:$AH$21,5,FALSE)*S395/1000</f>
        <v>0.87579411570114329</v>
      </c>
      <c r="U395" s="47">
        <f t="shared" ref="U395:U458" ca="1" si="109">FORECAST(K395,OFFSET($AN$28:$AN$37,MATCH(K395,$AM$28:$AM$37,1)-1,0,2), OFFSET($AM$28:$AM$37,MATCH(K395,$AM$28:$AM$37,1)-1,0,2))</f>
        <v>6061.0199999939614</v>
      </c>
      <c r="V395" s="47">
        <f t="shared" ref="V395:V458" ca="1" si="110">(U395+U396)/2</f>
        <v>6059.0749999941536</v>
      </c>
      <c r="W395" s="39">
        <f t="shared" ref="W395:W458" ca="1" si="111">VLOOKUP(I395,$AD$10:$AI$21,5,FALSE)*VLOOKUP(I395,$AD$10:$AI$21,6,FALSE)*V395/1000</f>
        <v>1.3105779224988754</v>
      </c>
      <c r="X395" s="7">
        <f t="shared" ref="X395:X458" ca="1" si="112">M395-P395-S395-V395</f>
        <v>72865.35299995332</v>
      </c>
      <c r="Y395" s="39">
        <f t="shared" ref="Y395:Y458" ca="1" si="113">VLOOKUP(I395,$AD$10:$AJ$21,7,FALSE)*X395/1000</f>
        <v>3.339662012499053</v>
      </c>
      <c r="Z395" s="39">
        <f t="shared" ref="Z395:Z458" ca="1" si="114">Q395+T395+W395+Y395</f>
        <v>8.6947494673659929</v>
      </c>
      <c r="AA395" s="39">
        <f t="shared" ref="AA395:AA458" ca="1" si="115">N395-Z395</f>
        <v>9.0020269409644715</v>
      </c>
      <c r="AD395" s="44">
        <v>3553.5</v>
      </c>
      <c r="AE395" s="44">
        <v>73129.119999886199</v>
      </c>
    </row>
    <row r="396" spans="8:31" x14ac:dyDescent="0.3">
      <c r="H396" s="45">
        <v>1</v>
      </c>
      <c r="I396" s="44" t="s">
        <v>172</v>
      </c>
      <c r="J396" s="25">
        <v>2003</v>
      </c>
      <c r="K396" s="44">
        <v>3607.13</v>
      </c>
      <c r="L396" s="47">
        <f t="shared" ca="1" si="100"/>
        <v>99145.222999942955</v>
      </c>
      <c r="M396" s="47">
        <f t="shared" ca="1" si="102"/>
        <v>98610.21650000487</v>
      </c>
      <c r="N396" s="39">
        <f t="shared" ca="1" si="101"/>
        <v>26.789108815844251</v>
      </c>
      <c r="O396" s="47">
        <f t="shared" ca="1" si="103"/>
        <v>17906.949999995006</v>
      </c>
      <c r="P396" s="47">
        <f t="shared" ca="1" si="104"/>
        <v>17891.724999995004</v>
      </c>
      <c r="Q396" s="39">
        <f t="shared" ca="1" si="105"/>
        <v>4.86058529166705</v>
      </c>
      <c r="R396" s="47">
        <f t="shared" ca="1" si="106"/>
        <v>3306.261800006158</v>
      </c>
      <c r="S396" s="47">
        <f t="shared" ca="1" si="107"/>
        <v>3304.3739000065752</v>
      </c>
      <c r="T396" s="39">
        <f t="shared" ca="1" si="108"/>
        <v>1.2625461942945768</v>
      </c>
      <c r="U396" s="47">
        <f t="shared" ca="1" si="109"/>
        <v>6057.1299999943458</v>
      </c>
      <c r="V396" s="47">
        <f t="shared" ca="1" si="110"/>
        <v>6056.1149999944464</v>
      </c>
      <c r="W396" s="39">
        <f t="shared" ca="1" si="111"/>
        <v>1.8925359374995514</v>
      </c>
      <c r="X396" s="7">
        <f t="shared" ca="1" si="112"/>
        <v>71358.002600008855</v>
      </c>
      <c r="Y396" s="39">
        <f t="shared" ca="1" si="113"/>
        <v>3.7462951365018067</v>
      </c>
      <c r="Z396" s="39">
        <f t="shared" ca="1" si="114"/>
        <v>11.761962559962985</v>
      </c>
      <c r="AA396" s="39">
        <f t="shared" ca="1" si="115"/>
        <v>15.027146255881267</v>
      </c>
      <c r="AD396" s="44">
        <v>3554</v>
      </c>
      <c r="AE396" s="44">
        <v>73348.499999899504</v>
      </c>
    </row>
    <row r="397" spans="8:31" x14ac:dyDescent="0.3">
      <c r="H397" s="45">
        <v>1</v>
      </c>
      <c r="I397" s="44" t="s">
        <v>173</v>
      </c>
      <c r="J397" s="25">
        <v>2003</v>
      </c>
      <c r="K397" s="44">
        <v>3605.1</v>
      </c>
      <c r="L397" s="47">
        <f t="shared" ca="1" si="100"/>
        <v>98075.210000066785</v>
      </c>
      <c r="M397" s="47">
        <f t="shared" ca="1" si="102"/>
        <v>99435.128000032855</v>
      </c>
      <c r="N397" s="39">
        <f t="shared" ca="1" si="101"/>
        <v>37.288173000025644</v>
      </c>
      <c r="O397" s="47">
        <f t="shared" ca="1" si="103"/>
        <v>17876.499999995001</v>
      </c>
      <c r="P397" s="47">
        <f t="shared" ca="1" si="104"/>
        <v>17915.199999995002</v>
      </c>
      <c r="Q397" s="39">
        <f t="shared" ca="1" si="105"/>
        <v>6.7182000000005262</v>
      </c>
      <c r="R397" s="47">
        <f t="shared" ca="1" si="106"/>
        <v>3302.4860000069925</v>
      </c>
      <c r="S397" s="47">
        <f t="shared" ca="1" si="107"/>
        <v>3307.2848000059321</v>
      </c>
      <c r="T397" s="39">
        <f t="shared" ca="1" si="108"/>
        <v>1.5854296510035786</v>
      </c>
      <c r="U397" s="47">
        <f t="shared" ca="1" si="109"/>
        <v>6055.0999999945461</v>
      </c>
      <c r="V397" s="47">
        <f t="shared" ca="1" si="110"/>
        <v>6057.6799999942914</v>
      </c>
      <c r="W397" s="39">
        <f t="shared" ca="1" si="111"/>
        <v>2.3767307479971884</v>
      </c>
      <c r="X397" s="7">
        <f t="shared" ca="1" si="112"/>
        <v>72154.96320003763</v>
      </c>
      <c r="Y397" s="39">
        <f t="shared" ca="1" si="113"/>
        <v>2.4652945760021678</v>
      </c>
      <c r="Z397" s="39">
        <f t="shared" ca="1" si="114"/>
        <v>13.14565497500346</v>
      </c>
      <c r="AA397" s="39">
        <f t="shared" ca="1" si="115"/>
        <v>24.142518025022184</v>
      </c>
      <c r="AD397" s="44">
        <v>3554.5</v>
      </c>
      <c r="AE397" s="44">
        <v>73567.870000052193</v>
      </c>
    </row>
    <row r="398" spans="8:31" x14ac:dyDescent="0.3">
      <c r="H398" s="45">
        <v>1</v>
      </c>
      <c r="I398" s="44" t="s">
        <v>164</v>
      </c>
      <c r="J398" s="25">
        <v>2003</v>
      </c>
      <c r="K398" s="44">
        <v>3610.26</v>
      </c>
      <c r="L398" s="47">
        <f t="shared" ca="1" si="100"/>
        <v>100795.04599999893</v>
      </c>
      <c r="M398" s="47">
        <f t="shared" ca="1" si="102"/>
        <v>102360.53299999062</v>
      </c>
      <c r="N398" s="39">
        <f t="shared" ca="1" si="101"/>
        <v>45.038634520011946</v>
      </c>
      <c r="O398" s="47">
        <f t="shared" ca="1" si="103"/>
        <v>17953.899999995003</v>
      </c>
      <c r="P398" s="47">
        <f t="shared" ca="1" si="104"/>
        <v>17998.449999995002</v>
      </c>
      <c r="Q398" s="39">
        <f t="shared" ca="1" si="105"/>
        <v>7.9193180000006267</v>
      </c>
      <c r="R398" s="47">
        <f t="shared" ca="1" si="106"/>
        <v>3312.0836000048716</v>
      </c>
      <c r="S398" s="47">
        <f t="shared" ca="1" si="107"/>
        <v>3317.60780000365</v>
      </c>
      <c r="T398" s="39">
        <f t="shared" ca="1" si="108"/>
        <v>2.0659573172646746</v>
      </c>
      <c r="U398" s="47">
        <f t="shared" ca="1" si="109"/>
        <v>6060.2599999940367</v>
      </c>
      <c r="V398" s="47">
        <f t="shared" ca="1" si="110"/>
        <v>6063.2299999937431</v>
      </c>
      <c r="W398" s="39">
        <f t="shared" ca="1" si="111"/>
        <v>3.0889125234984021</v>
      </c>
      <c r="X398" s="7">
        <f t="shared" ca="1" si="112"/>
        <v>74981.24519999823</v>
      </c>
      <c r="Y398" s="39">
        <f t="shared" ca="1" si="113"/>
        <v>2.3119217270007755</v>
      </c>
      <c r="Z398" s="39">
        <f t="shared" ca="1" si="114"/>
        <v>15.38610956776448</v>
      </c>
      <c r="AA398" s="39">
        <f t="shared" ca="1" si="115"/>
        <v>29.652524952247468</v>
      </c>
      <c r="AD398" s="44">
        <v>3555</v>
      </c>
      <c r="AE398" s="44">
        <v>73787.250000065498</v>
      </c>
    </row>
    <row r="399" spans="8:31" x14ac:dyDescent="0.3">
      <c r="H399" s="45">
        <v>1</v>
      </c>
      <c r="I399" s="44" t="s">
        <v>174</v>
      </c>
      <c r="J399" s="25">
        <v>2003</v>
      </c>
      <c r="K399" s="44">
        <v>3616.2</v>
      </c>
      <c r="L399" s="47">
        <f t="shared" ca="1" si="100"/>
        <v>103926.01999998232</v>
      </c>
      <c r="M399" s="47">
        <f t="shared" ca="1" si="102"/>
        <v>102458.04649997933</v>
      </c>
      <c r="N399" s="39">
        <f t="shared" ca="1" si="101"/>
        <v>64.54856929501004</v>
      </c>
      <c r="O399" s="47">
        <f t="shared" ca="1" si="103"/>
        <v>18042.999999995001</v>
      </c>
      <c r="P399" s="47">
        <f t="shared" ca="1" si="104"/>
        <v>18001.224999995004</v>
      </c>
      <c r="Q399" s="39">
        <f t="shared" ca="1" si="105"/>
        <v>11.340771750000904</v>
      </c>
      <c r="R399" s="47">
        <f t="shared" ca="1" si="106"/>
        <v>3323.1320000024284</v>
      </c>
      <c r="S399" s="47">
        <f t="shared" ca="1" si="107"/>
        <v>3317.9519000035739</v>
      </c>
      <c r="T399" s="39">
        <f t="shared" ca="1" si="108"/>
        <v>2.4066211114589735</v>
      </c>
      <c r="U399" s="47">
        <f t="shared" ca="1" si="109"/>
        <v>6066.1999999934496</v>
      </c>
      <c r="V399" s="47">
        <f t="shared" ca="1" si="110"/>
        <v>6063.4149999937254</v>
      </c>
      <c r="W399" s="39">
        <f t="shared" ca="1" si="111"/>
        <v>3.5976262333294411</v>
      </c>
      <c r="X399" s="7">
        <f t="shared" ca="1" si="112"/>
        <v>75075.454599987032</v>
      </c>
      <c r="Y399" s="39">
        <f t="shared" ca="1" si="113"/>
        <v>1.313820455500246</v>
      </c>
      <c r="Z399" s="39">
        <f t="shared" ca="1" si="114"/>
        <v>18.658839550289564</v>
      </c>
      <c r="AA399" s="39">
        <f t="shared" ca="1" si="115"/>
        <v>45.889729744720476</v>
      </c>
      <c r="AD399" s="44">
        <v>3555.5</v>
      </c>
      <c r="AE399" s="44">
        <v>74006.619999971197</v>
      </c>
    </row>
    <row r="400" spans="8:31" x14ac:dyDescent="0.3">
      <c r="H400" s="45">
        <v>1</v>
      </c>
      <c r="I400" s="44" t="s">
        <v>175</v>
      </c>
      <c r="J400" s="25">
        <v>2003</v>
      </c>
      <c r="K400" s="44">
        <v>3610.63</v>
      </c>
      <c r="L400" s="47">
        <f t="shared" ca="1" si="100"/>
        <v>100990.07299997634</v>
      </c>
      <c r="M400" s="47">
        <f t="shared" ca="1" si="102"/>
        <v>99298.081999977003</v>
      </c>
      <c r="N400" s="39">
        <f t="shared" ca="1" si="101"/>
        <v>76.294026336676268</v>
      </c>
      <c r="O400" s="47">
        <f t="shared" ca="1" si="103"/>
        <v>17959.449999995006</v>
      </c>
      <c r="P400" s="47">
        <f t="shared" ca="1" si="104"/>
        <v>17911.299999995004</v>
      </c>
      <c r="Q400" s="39">
        <f t="shared" ca="1" si="105"/>
        <v>13.761848833334414</v>
      </c>
      <c r="R400" s="47">
        <f t="shared" ca="1" si="106"/>
        <v>3312.7718000047194</v>
      </c>
      <c r="S400" s="47">
        <f t="shared" ca="1" si="107"/>
        <v>3306.8012000060389</v>
      </c>
      <c r="T400" s="39">
        <f t="shared" ca="1" si="108"/>
        <v>2.6187109836433291</v>
      </c>
      <c r="U400" s="47">
        <f t="shared" ca="1" si="109"/>
        <v>6060.6299999940002</v>
      </c>
      <c r="V400" s="47">
        <f t="shared" ca="1" si="110"/>
        <v>6057.4199999943175</v>
      </c>
      <c r="W400" s="39">
        <f t="shared" ca="1" si="111"/>
        <v>3.9244005039977297</v>
      </c>
      <c r="X400" s="7">
        <f t="shared" ca="1" si="112"/>
        <v>72022.560799981627</v>
      </c>
      <c r="Y400" s="39">
        <f t="shared" ca="1" si="113"/>
        <v>3.1809964353336624</v>
      </c>
      <c r="Z400" s="39">
        <f t="shared" ca="1" si="114"/>
        <v>23.485956756309136</v>
      </c>
      <c r="AA400" s="39">
        <f t="shared" ca="1" si="115"/>
        <v>52.808069580367132</v>
      </c>
      <c r="AD400" s="44">
        <v>3556</v>
      </c>
      <c r="AE400" s="44">
        <v>74225.999999984502</v>
      </c>
    </row>
    <row r="401" spans="8:31" x14ac:dyDescent="0.3">
      <c r="H401" s="45">
        <v>1</v>
      </c>
      <c r="I401" s="44" t="s">
        <v>176</v>
      </c>
      <c r="J401" s="25">
        <v>2003</v>
      </c>
      <c r="K401" s="44">
        <v>3604.21</v>
      </c>
      <c r="L401" s="47">
        <f t="shared" ca="1" si="100"/>
        <v>97606.090999977663</v>
      </c>
      <c r="M401" s="47">
        <f t="shared" ca="1" si="102"/>
        <v>97479.58699994057</v>
      </c>
      <c r="N401" s="39">
        <f t="shared" ca="1" si="101"/>
        <v>74.57188405498124</v>
      </c>
      <c r="O401" s="47">
        <f t="shared" ca="1" si="103"/>
        <v>17863.149999995003</v>
      </c>
      <c r="P401" s="47">
        <f t="shared" ca="1" si="104"/>
        <v>17859.549999995001</v>
      </c>
      <c r="Q401" s="39">
        <f t="shared" ca="1" si="105"/>
        <v>13.662555750001069</v>
      </c>
      <c r="R401" s="47">
        <f t="shared" ca="1" si="106"/>
        <v>3300.8306000073585</v>
      </c>
      <c r="S401" s="47">
        <f t="shared" ca="1" si="107"/>
        <v>3300.3842000074574</v>
      </c>
      <c r="T401" s="39">
        <f t="shared" ca="1" si="108"/>
        <v>2.3603797734419087</v>
      </c>
      <c r="U401" s="47">
        <f t="shared" ca="1" si="109"/>
        <v>6054.209999994634</v>
      </c>
      <c r="V401" s="47">
        <f t="shared" ca="1" si="110"/>
        <v>6053.9699999946579</v>
      </c>
      <c r="W401" s="39">
        <f t="shared" ca="1" si="111"/>
        <v>3.5592298624954526</v>
      </c>
      <c r="X401" s="7">
        <f t="shared" ca="1" si="112"/>
        <v>70265.682799943461</v>
      </c>
      <c r="Y401" s="39">
        <f t="shared" ca="1" si="113"/>
        <v>3.4547294043317853</v>
      </c>
      <c r="Z401" s="39">
        <f t="shared" ca="1" si="114"/>
        <v>23.036894790270217</v>
      </c>
      <c r="AA401" s="39">
        <f t="shared" ca="1" si="115"/>
        <v>51.534989264711022</v>
      </c>
      <c r="AD401" s="44">
        <v>3556.5</v>
      </c>
      <c r="AE401" s="44">
        <v>74445.369999890099</v>
      </c>
    </row>
    <row r="402" spans="8:31" x14ac:dyDescent="0.3">
      <c r="H402" s="45">
        <v>1</v>
      </c>
      <c r="I402" s="44" t="s">
        <v>177</v>
      </c>
      <c r="J402" s="25">
        <v>2003</v>
      </c>
      <c r="K402" s="44">
        <v>3603.73</v>
      </c>
      <c r="L402" s="47">
        <f t="shared" ca="1" si="100"/>
        <v>97353.082999903476</v>
      </c>
      <c r="M402" s="47">
        <f t="shared" ca="1" si="102"/>
        <v>96878.692999958294</v>
      </c>
      <c r="N402" s="39">
        <f t="shared" ca="1" si="101"/>
        <v>69.268265494994978</v>
      </c>
      <c r="O402" s="47">
        <f t="shared" ca="1" si="103"/>
        <v>17855.949999994999</v>
      </c>
      <c r="P402" s="47">
        <f t="shared" ca="1" si="104"/>
        <v>17842.449999994999</v>
      </c>
      <c r="Q402" s="39">
        <f t="shared" ca="1" si="105"/>
        <v>12.757351750000991</v>
      </c>
      <c r="R402" s="47">
        <f t="shared" ca="1" si="106"/>
        <v>3299.9378000075562</v>
      </c>
      <c r="S402" s="47">
        <f t="shared" ca="1" si="107"/>
        <v>3298.263800007926</v>
      </c>
      <c r="T402" s="39">
        <f t="shared" ca="1" si="108"/>
        <v>1.8732489252140767</v>
      </c>
      <c r="U402" s="47">
        <f t="shared" ca="1" si="109"/>
        <v>6053.7299999946817</v>
      </c>
      <c r="V402" s="47">
        <f t="shared" ca="1" si="110"/>
        <v>6052.8299999947703</v>
      </c>
      <c r="W402" s="39">
        <f t="shared" ca="1" si="111"/>
        <v>3.0943075764959862</v>
      </c>
      <c r="X402" s="7">
        <f t="shared" ca="1" si="112"/>
        <v>69685.149199960579</v>
      </c>
      <c r="Y402" s="39">
        <f t="shared" ca="1" si="113"/>
        <v>4.2391799096657854</v>
      </c>
      <c r="Z402" s="39">
        <f t="shared" ca="1" si="114"/>
        <v>21.964088161376839</v>
      </c>
      <c r="AA402" s="39">
        <f t="shared" ca="1" si="115"/>
        <v>47.304177333618142</v>
      </c>
      <c r="AD402" s="44">
        <v>3557</v>
      </c>
      <c r="AE402" s="44">
        <v>74664.749999903404</v>
      </c>
    </row>
    <row r="403" spans="8:31" x14ac:dyDescent="0.3">
      <c r="H403" s="45">
        <v>1</v>
      </c>
      <c r="I403" s="44" t="s">
        <v>178</v>
      </c>
      <c r="J403" s="25">
        <v>2003</v>
      </c>
      <c r="K403" s="44">
        <v>3601.93</v>
      </c>
      <c r="L403" s="47">
        <f t="shared" ca="1" si="100"/>
        <v>96404.303000013111</v>
      </c>
      <c r="M403" s="47">
        <f t="shared" ca="1" si="102"/>
        <v>96022.15550005238</v>
      </c>
      <c r="N403" s="39">
        <f t="shared" ca="1" si="101"/>
        <v>51.051779340879463</v>
      </c>
      <c r="O403" s="47">
        <f t="shared" ca="1" si="103"/>
        <v>17828.949999994999</v>
      </c>
      <c r="P403" s="47">
        <f t="shared" ca="1" si="104"/>
        <v>17818.074999994999</v>
      </c>
      <c r="Q403" s="39">
        <f t="shared" ca="1" si="105"/>
        <v>9.4732765416673992</v>
      </c>
      <c r="R403" s="47">
        <f t="shared" ca="1" si="106"/>
        <v>3296.5898000082957</v>
      </c>
      <c r="S403" s="47">
        <f t="shared" ca="1" si="107"/>
        <v>3295.241300008594</v>
      </c>
      <c r="T403" s="39">
        <f t="shared" ca="1" si="108"/>
        <v>1.4422447359810553</v>
      </c>
      <c r="U403" s="47">
        <f t="shared" ca="1" si="109"/>
        <v>6051.9299999948598</v>
      </c>
      <c r="V403" s="47">
        <f t="shared" ca="1" si="110"/>
        <v>6051.2049999949313</v>
      </c>
      <c r="W403" s="39">
        <f t="shared" ca="1" si="111"/>
        <v>2.3839226364564441</v>
      </c>
      <c r="X403" s="7">
        <f t="shared" ca="1" si="112"/>
        <v>68857.634200053843</v>
      </c>
      <c r="Y403" s="39">
        <f t="shared" ca="1" si="113"/>
        <v>5.2790852886726833</v>
      </c>
      <c r="Z403" s="39">
        <f t="shared" ca="1" si="114"/>
        <v>18.578529202777581</v>
      </c>
      <c r="AA403" s="39">
        <f t="shared" ca="1" si="115"/>
        <v>32.473250138101882</v>
      </c>
      <c r="AD403" s="44">
        <v>3557.5</v>
      </c>
      <c r="AE403" s="44">
        <v>74884.120000056195</v>
      </c>
    </row>
    <row r="404" spans="8:31" x14ac:dyDescent="0.3">
      <c r="H404" s="45">
        <v>1</v>
      </c>
      <c r="I404" s="44" t="s">
        <v>179</v>
      </c>
      <c r="J404" s="25">
        <v>2003</v>
      </c>
      <c r="K404" s="44">
        <v>3600.48</v>
      </c>
      <c r="L404" s="47">
        <f t="shared" ca="1" si="100"/>
        <v>95640.00800009165</v>
      </c>
      <c r="M404" s="47">
        <f t="shared" ca="1" si="102"/>
        <v>94837.964000058942</v>
      </c>
      <c r="N404" s="39">
        <f t="shared" ca="1" si="101"/>
        <v>46.628665633379036</v>
      </c>
      <c r="O404" s="47">
        <f t="shared" ca="1" si="103"/>
        <v>17807.199999994999</v>
      </c>
      <c r="P404" s="47">
        <f t="shared" ca="1" si="104"/>
        <v>17767.459999995135</v>
      </c>
      <c r="Q404" s="39">
        <f t="shared" ca="1" si="105"/>
        <v>8.7356678333340749</v>
      </c>
      <c r="R404" s="47">
        <f t="shared" ca="1" si="106"/>
        <v>3293.8928000088922</v>
      </c>
      <c r="S404" s="47">
        <f t="shared" ca="1" si="107"/>
        <v>3290.8332000090295</v>
      </c>
      <c r="T404" s="39">
        <f t="shared" ca="1" si="108"/>
        <v>0.97570462019289117</v>
      </c>
      <c r="U404" s="47">
        <f t="shared" ca="1" si="109"/>
        <v>6050.4799999950028</v>
      </c>
      <c r="V404" s="47">
        <f t="shared" ca="1" si="110"/>
        <v>6047.4599999953007</v>
      </c>
      <c r="W404" s="39">
        <f t="shared" ca="1" si="111"/>
        <v>1.6130087684990639</v>
      </c>
      <c r="X404" s="7">
        <f t="shared" ca="1" si="112"/>
        <v>67732.210800059474</v>
      </c>
      <c r="Y404" s="39">
        <f t="shared" ca="1" si="113"/>
        <v>4.3461501930053696</v>
      </c>
      <c r="Z404" s="39">
        <f t="shared" ca="1" si="114"/>
        <v>15.6705314150314</v>
      </c>
      <c r="AA404" s="39">
        <f t="shared" ca="1" si="115"/>
        <v>30.958134218347638</v>
      </c>
      <c r="AD404" s="44">
        <v>3558</v>
      </c>
      <c r="AE404" s="44">
        <v>75103.5000000695</v>
      </c>
    </row>
    <row r="405" spans="8:31" x14ac:dyDescent="0.3">
      <c r="H405" s="45">
        <v>1</v>
      </c>
      <c r="I405" s="44" t="s">
        <v>180</v>
      </c>
      <c r="J405" s="25">
        <v>2003</v>
      </c>
      <c r="K405" s="44">
        <v>3597.22</v>
      </c>
      <c r="L405" s="47">
        <f t="shared" ca="1" si="100"/>
        <v>94035.920000026235</v>
      </c>
      <c r="M405" s="47">
        <f t="shared" ca="1" si="102"/>
        <v>92718.86000002292</v>
      </c>
      <c r="N405" s="39">
        <f t="shared" ca="1" si="101"/>
        <v>35.46496395002147</v>
      </c>
      <c r="O405" s="47">
        <f t="shared" ca="1" si="103"/>
        <v>17727.719999995272</v>
      </c>
      <c r="P405" s="47">
        <f t="shared" ca="1" si="104"/>
        <v>17657.259999995549</v>
      </c>
      <c r="Q405" s="39">
        <f t="shared" ca="1" si="105"/>
        <v>6.7539019500007171</v>
      </c>
      <c r="R405" s="47">
        <f t="shared" ca="1" si="106"/>
        <v>3287.7736000091663</v>
      </c>
      <c r="S405" s="47">
        <f t="shared" ca="1" si="107"/>
        <v>3282.6788000092415</v>
      </c>
      <c r="T405" s="39">
        <f t="shared" ca="1" si="108"/>
        <v>0.74494924234890858</v>
      </c>
      <c r="U405" s="47">
        <f t="shared" ca="1" si="109"/>
        <v>6044.4399999955986</v>
      </c>
      <c r="V405" s="47">
        <f t="shared" ca="1" si="110"/>
        <v>6039.0199999961351</v>
      </c>
      <c r="W405" s="39">
        <f t="shared" ca="1" si="111"/>
        <v>1.1563213544996698</v>
      </c>
      <c r="X405" s="7">
        <f t="shared" ca="1" si="112"/>
        <v>65739.901200021995</v>
      </c>
      <c r="Y405" s="39">
        <f t="shared" ca="1" si="113"/>
        <v>2.6843792990018556</v>
      </c>
      <c r="Z405" s="39">
        <f t="shared" ca="1" si="114"/>
        <v>11.339551845851153</v>
      </c>
      <c r="AA405" s="39">
        <f t="shared" ca="1" si="115"/>
        <v>24.125412104170316</v>
      </c>
      <c r="AD405" s="44">
        <v>3558.5</v>
      </c>
      <c r="AE405" s="44">
        <v>75322.869999975097</v>
      </c>
    </row>
    <row r="406" spans="8:31" x14ac:dyDescent="0.3">
      <c r="H406" s="45">
        <v>1</v>
      </c>
      <c r="I406" s="44" t="s">
        <v>170</v>
      </c>
      <c r="J406" s="25">
        <v>2004</v>
      </c>
      <c r="K406" s="44">
        <v>3591.8</v>
      </c>
      <c r="L406" s="47">
        <f t="shared" ca="1" si="100"/>
        <v>91401.800000019604</v>
      </c>
      <c r="M406" s="47">
        <f t="shared" ca="1" si="102"/>
        <v>90196.520000027143</v>
      </c>
      <c r="N406" s="39">
        <f t="shared" ca="1" si="101"/>
        <v>15.634063466676935</v>
      </c>
      <c r="O406" s="47">
        <f t="shared" ca="1" si="103"/>
        <v>17586.799999995827</v>
      </c>
      <c r="P406" s="47">
        <f t="shared" ca="1" si="104"/>
        <v>17522.319999996071</v>
      </c>
      <c r="Q406" s="39">
        <f t="shared" ca="1" si="105"/>
        <v>3.0372021333337331</v>
      </c>
      <c r="R406" s="47">
        <f t="shared" ca="1" si="106"/>
        <v>3277.5840000093167</v>
      </c>
      <c r="S406" s="47">
        <f t="shared" ca="1" si="107"/>
        <v>3272.9216000093847</v>
      </c>
      <c r="T406" s="39">
        <f t="shared" ca="1" si="108"/>
        <v>0.76796377909520053</v>
      </c>
      <c r="U406" s="47">
        <f t="shared" ca="1" si="109"/>
        <v>6033.5999999966707</v>
      </c>
      <c r="V406" s="47">
        <f t="shared" ca="1" si="110"/>
        <v>6028.63999999716</v>
      </c>
      <c r="W406" s="39">
        <f t="shared" ca="1" si="111"/>
        <v>1.158051505332734</v>
      </c>
      <c r="X406" s="7">
        <f t="shared" ca="1" si="112"/>
        <v>63372.638400024516</v>
      </c>
      <c r="Y406" s="39">
        <f t="shared" ca="1" si="113"/>
        <v>3.4854951120025968</v>
      </c>
      <c r="Z406" s="39">
        <f t="shared" ca="1" si="114"/>
        <v>8.4487125297642649</v>
      </c>
      <c r="AA406" s="39">
        <f t="shared" ca="1" si="115"/>
        <v>7.1853509369126698</v>
      </c>
      <c r="AD406" s="44">
        <v>3559</v>
      </c>
      <c r="AE406" s="44">
        <v>75542.249999988402</v>
      </c>
    </row>
    <row r="407" spans="8:31" x14ac:dyDescent="0.3">
      <c r="H407" s="45">
        <v>1</v>
      </c>
      <c r="I407" s="44" t="s">
        <v>171</v>
      </c>
      <c r="J407" s="25">
        <v>2004</v>
      </c>
      <c r="K407" s="44">
        <v>3586.84</v>
      </c>
      <c r="L407" s="47">
        <f t="shared" ca="1" si="100"/>
        <v>88991.240000034682</v>
      </c>
      <c r="M407" s="47">
        <f t="shared" ca="1" si="102"/>
        <v>88004.660000047414</v>
      </c>
      <c r="N407" s="39">
        <f t="shared" ca="1" si="101"/>
        <v>15.547489933347284</v>
      </c>
      <c r="O407" s="47">
        <f t="shared" ca="1" si="103"/>
        <v>17457.839999996315</v>
      </c>
      <c r="P407" s="47">
        <f t="shared" ca="1" si="104"/>
        <v>17405.05999999652</v>
      </c>
      <c r="Q407" s="39">
        <f t="shared" ca="1" si="105"/>
        <v>3.0748939333338208</v>
      </c>
      <c r="R407" s="47">
        <f t="shared" ca="1" si="106"/>
        <v>3268.2592000094528</v>
      </c>
      <c r="S407" s="47">
        <f t="shared" ca="1" si="107"/>
        <v>3264.442800009509</v>
      </c>
      <c r="T407" s="39">
        <f t="shared" ca="1" si="108"/>
        <v>0.86377156488224538</v>
      </c>
      <c r="U407" s="47">
        <f t="shared" ca="1" si="109"/>
        <v>6023.6799999976502</v>
      </c>
      <c r="V407" s="47">
        <f t="shared" ca="1" si="110"/>
        <v>6019.6199999980508</v>
      </c>
      <c r="W407" s="39">
        <f t="shared" ca="1" si="111"/>
        <v>1.3020438059997173</v>
      </c>
      <c r="X407" s="7">
        <f t="shared" ca="1" si="112"/>
        <v>61315.537200043334</v>
      </c>
      <c r="Y407" s="39">
        <f t="shared" ca="1" si="113"/>
        <v>2.8102954550029895</v>
      </c>
      <c r="Z407" s="39">
        <f t="shared" ca="1" si="114"/>
        <v>8.0510047592187721</v>
      </c>
      <c r="AA407" s="39">
        <f t="shared" ca="1" si="115"/>
        <v>7.4964851741285123</v>
      </c>
      <c r="AD407" s="44">
        <v>3559.5</v>
      </c>
      <c r="AE407" s="44">
        <v>75761.619999894101</v>
      </c>
    </row>
    <row r="408" spans="8:31" x14ac:dyDescent="0.3">
      <c r="H408" s="45">
        <v>1</v>
      </c>
      <c r="I408" s="44" t="s">
        <v>172</v>
      </c>
      <c r="J408" s="25">
        <v>2004</v>
      </c>
      <c r="K408" s="44">
        <v>3582.78</v>
      </c>
      <c r="L408" s="47">
        <f t="shared" ca="1" si="100"/>
        <v>87018.080000060145</v>
      </c>
      <c r="M408" s="47">
        <f t="shared" ca="1" si="102"/>
        <v>87054.530000073253</v>
      </c>
      <c r="N408" s="39">
        <f t="shared" ca="1" si="101"/>
        <v>23.649813983361707</v>
      </c>
      <c r="O408" s="47">
        <f t="shared" ca="1" si="103"/>
        <v>17352.279999996725</v>
      </c>
      <c r="P408" s="47">
        <f t="shared" ca="1" si="104"/>
        <v>17354.229999996714</v>
      </c>
      <c r="Q408" s="39">
        <f t="shared" ca="1" si="105"/>
        <v>4.7145658166674629</v>
      </c>
      <c r="R408" s="47">
        <f t="shared" ca="1" si="106"/>
        <v>3260.6264000095653</v>
      </c>
      <c r="S408" s="47">
        <f t="shared" ca="1" si="107"/>
        <v>3260.7674000095631</v>
      </c>
      <c r="T408" s="39">
        <f t="shared" ca="1" si="108"/>
        <v>1.2458848774207132</v>
      </c>
      <c r="U408" s="47">
        <f t="shared" ca="1" si="109"/>
        <v>6015.5599999984524</v>
      </c>
      <c r="V408" s="47">
        <f t="shared" ca="1" si="110"/>
        <v>6015.7099999984375</v>
      </c>
      <c r="W408" s="39">
        <f t="shared" ca="1" si="111"/>
        <v>1.87990937500079</v>
      </c>
      <c r="X408" s="7">
        <f t="shared" ca="1" si="112"/>
        <v>60423.822600068539</v>
      </c>
      <c r="Y408" s="39">
        <f t="shared" ca="1" si="113"/>
        <v>3.1722506865047344</v>
      </c>
      <c r="Z408" s="39">
        <f t="shared" ca="1" si="114"/>
        <v>11.0126107555937</v>
      </c>
      <c r="AA408" s="39">
        <f t="shared" ca="1" si="115"/>
        <v>12.637203227768007</v>
      </c>
      <c r="AD408" s="44">
        <v>3560</v>
      </c>
      <c r="AE408" s="44">
        <v>75980.999999907406</v>
      </c>
    </row>
    <row r="409" spans="8:31" x14ac:dyDescent="0.3">
      <c r="H409" s="45">
        <v>1</v>
      </c>
      <c r="I409" s="44" t="s">
        <v>173</v>
      </c>
      <c r="J409" s="25">
        <v>2004</v>
      </c>
      <c r="K409" s="44">
        <v>3582.93</v>
      </c>
      <c r="L409" s="47">
        <f t="shared" ca="1" si="100"/>
        <v>87090.980000086362</v>
      </c>
      <c r="M409" s="47">
        <f t="shared" ca="1" si="102"/>
        <v>88121.300000047544</v>
      </c>
      <c r="N409" s="39">
        <f t="shared" ca="1" si="101"/>
        <v>33.045487500029637</v>
      </c>
      <c r="O409" s="47">
        <f t="shared" ca="1" si="103"/>
        <v>17356.179999996704</v>
      </c>
      <c r="P409" s="47">
        <f t="shared" ca="1" si="104"/>
        <v>17411.299999996496</v>
      </c>
      <c r="Q409" s="39">
        <f t="shared" ca="1" si="105"/>
        <v>6.5292375000010185</v>
      </c>
      <c r="R409" s="47">
        <f t="shared" ca="1" si="106"/>
        <v>3260.9084000095609</v>
      </c>
      <c r="S409" s="47">
        <f t="shared" ca="1" si="107"/>
        <v>3264.8940000095022</v>
      </c>
      <c r="T409" s="39">
        <f t="shared" ca="1" si="108"/>
        <v>1.5651085612552806</v>
      </c>
      <c r="U409" s="47">
        <f t="shared" ca="1" si="109"/>
        <v>6015.8599999984226</v>
      </c>
      <c r="V409" s="47">
        <f t="shared" ca="1" si="110"/>
        <v>6020.099999998004</v>
      </c>
      <c r="W409" s="39">
        <f t="shared" ca="1" si="111"/>
        <v>2.3619862349986489</v>
      </c>
      <c r="X409" s="7">
        <f t="shared" ca="1" si="112"/>
        <v>61425.006000043541</v>
      </c>
      <c r="Y409" s="39">
        <f t="shared" ca="1" si="113"/>
        <v>2.0986877050022388</v>
      </c>
      <c r="Z409" s="39">
        <f t="shared" ca="1" si="114"/>
        <v>12.555020001257187</v>
      </c>
      <c r="AA409" s="39">
        <f t="shared" ca="1" si="115"/>
        <v>20.49046749877245</v>
      </c>
      <c r="AD409" s="44">
        <v>3560.5</v>
      </c>
      <c r="AE409" s="44">
        <v>76223.149999985399</v>
      </c>
    </row>
    <row r="410" spans="8:31" x14ac:dyDescent="0.3">
      <c r="H410" s="45">
        <v>1</v>
      </c>
      <c r="I410" s="44" t="s">
        <v>164</v>
      </c>
      <c r="J410" s="25">
        <v>2004</v>
      </c>
      <c r="K410" s="44">
        <v>3587.17</v>
      </c>
      <c r="L410" s="47">
        <f t="shared" ca="1" si="100"/>
        <v>89151.620000008726</v>
      </c>
      <c r="M410" s="47">
        <f t="shared" ca="1" si="102"/>
        <v>88906.189999961527</v>
      </c>
      <c r="N410" s="39">
        <f t="shared" ca="1" si="101"/>
        <v>39.118723599997026</v>
      </c>
      <c r="O410" s="47">
        <f t="shared" ca="1" si="103"/>
        <v>17466.419999996288</v>
      </c>
      <c r="P410" s="47">
        <f t="shared" ca="1" si="104"/>
        <v>17453.289999996334</v>
      </c>
      <c r="Q410" s="39">
        <f t="shared" ca="1" si="105"/>
        <v>7.6794476000011267</v>
      </c>
      <c r="R410" s="47">
        <f t="shared" ca="1" si="106"/>
        <v>3268.8796000094435</v>
      </c>
      <c r="S410" s="47">
        <f t="shared" ca="1" si="107"/>
        <v>3267.9302000094576</v>
      </c>
      <c r="T410" s="39">
        <f t="shared" ca="1" si="108"/>
        <v>2.0350218338081802</v>
      </c>
      <c r="U410" s="47">
        <f t="shared" ca="1" si="109"/>
        <v>6024.3399999975854</v>
      </c>
      <c r="V410" s="47">
        <f t="shared" ca="1" si="110"/>
        <v>6023.3299999976844</v>
      </c>
      <c r="W410" s="39">
        <f t="shared" ca="1" si="111"/>
        <v>3.0685854685003995</v>
      </c>
      <c r="X410" s="7">
        <f t="shared" ca="1" si="112"/>
        <v>62161.639799958037</v>
      </c>
      <c r="Y410" s="39">
        <f t="shared" ca="1" si="113"/>
        <v>1.9166505604993942</v>
      </c>
      <c r="Z410" s="39">
        <f t="shared" ca="1" si="114"/>
        <v>14.699705462809099</v>
      </c>
      <c r="AA410" s="39">
        <f t="shared" ca="1" si="115"/>
        <v>24.419018137187926</v>
      </c>
      <c r="AD410" s="44">
        <v>3561</v>
      </c>
      <c r="AE410" s="44">
        <v>76465.300000063493</v>
      </c>
    </row>
    <row r="411" spans="8:31" x14ac:dyDescent="0.3">
      <c r="H411" s="45">
        <v>1</v>
      </c>
      <c r="I411" s="44" t="s">
        <v>174</v>
      </c>
      <c r="J411" s="25">
        <v>2004</v>
      </c>
      <c r="K411" s="44">
        <v>3586.16</v>
      </c>
      <c r="L411" s="47">
        <f t="shared" ca="1" si="100"/>
        <v>88660.759999914328</v>
      </c>
      <c r="M411" s="47">
        <f t="shared" ca="1" si="102"/>
        <v>87091.23499996576</v>
      </c>
      <c r="N411" s="39">
        <f t="shared" ca="1" si="101"/>
        <v>54.867478049998027</v>
      </c>
      <c r="O411" s="47">
        <f t="shared" ca="1" si="103"/>
        <v>17440.15999999638</v>
      </c>
      <c r="P411" s="47">
        <f t="shared" ca="1" si="104"/>
        <v>17356.179999996704</v>
      </c>
      <c r="Q411" s="39">
        <f t="shared" ca="1" si="105"/>
        <v>10.934393400001829</v>
      </c>
      <c r="R411" s="47">
        <f t="shared" ca="1" si="106"/>
        <v>3266.9808000094717</v>
      </c>
      <c r="S411" s="47">
        <f t="shared" ca="1" si="107"/>
        <v>3260.9084000095609</v>
      </c>
      <c r="T411" s="39">
        <f t="shared" ca="1" si="108"/>
        <v>2.3652455594634931</v>
      </c>
      <c r="U411" s="47">
        <f t="shared" ca="1" si="109"/>
        <v>6022.3199999977842</v>
      </c>
      <c r="V411" s="47">
        <f t="shared" ca="1" si="110"/>
        <v>6015.8599999984226</v>
      </c>
      <c r="W411" s="39">
        <f t="shared" ca="1" si="111"/>
        <v>3.5694102666655625</v>
      </c>
      <c r="X411" s="7">
        <f t="shared" ca="1" si="112"/>
        <v>60458.286599961073</v>
      </c>
      <c r="Y411" s="39">
        <f t="shared" ca="1" si="113"/>
        <v>1.0580200154996997</v>
      </c>
      <c r="Z411" s="39">
        <f t="shared" ca="1" si="114"/>
        <v>17.927069241630587</v>
      </c>
      <c r="AA411" s="39">
        <f t="shared" ca="1" si="115"/>
        <v>36.940408808367437</v>
      </c>
      <c r="AD411" s="44">
        <v>3561.5</v>
      </c>
      <c r="AE411" s="44">
        <v>76707.449999894394</v>
      </c>
    </row>
    <row r="412" spans="8:31" x14ac:dyDescent="0.3">
      <c r="H412" s="45">
        <v>1</v>
      </c>
      <c r="I412" s="44" t="s">
        <v>175</v>
      </c>
      <c r="J412" s="25">
        <v>2004</v>
      </c>
      <c r="K412" s="44">
        <v>3579.7</v>
      </c>
      <c r="L412" s="47">
        <f t="shared" ca="1" si="100"/>
        <v>85521.710000017192</v>
      </c>
      <c r="M412" s="47">
        <f t="shared" ca="1" si="102"/>
        <v>83681.370000017108</v>
      </c>
      <c r="N412" s="39">
        <f t="shared" ca="1" si="101"/>
        <v>64.295185950036128</v>
      </c>
      <c r="O412" s="47">
        <f t="shared" ca="1" si="103"/>
        <v>17272.199999997028</v>
      </c>
      <c r="P412" s="47">
        <f t="shared" ca="1" si="104"/>
        <v>17173.399999997411</v>
      </c>
      <c r="Q412" s="39">
        <f t="shared" ca="1" si="105"/>
        <v>13.194895666669394</v>
      </c>
      <c r="R412" s="47">
        <f t="shared" ca="1" si="106"/>
        <v>3254.83600000965</v>
      </c>
      <c r="S412" s="47">
        <f t="shared" ca="1" si="107"/>
        <v>3247.6920000097548</v>
      </c>
      <c r="T412" s="39">
        <f t="shared" ca="1" si="108"/>
        <v>2.5719014230128456</v>
      </c>
      <c r="U412" s="47">
        <f t="shared" ca="1" si="109"/>
        <v>6009.399999999061</v>
      </c>
      <c r="V412" s="47">
        <f t="shared" ca="1" si="110"/>
        <v>6001.7999999998119</v>
      </c>
      <c r="W412" s="39">
        <f t="shared" ca="1" si="111"/>
        <v>3.8883661600012767</v>
      </c>
      <c r="X412" s="7">
        <f t="shared" ca="1" si="112"/>
        <v>57258.478000010138</v>
      </c>
      <c r="Y412" s="39">
        <f t="shared" ca="1" si="113"/>
        <v>2.5289161116680212</v>
      </c>
      <c r="Z412" s="39">
        <f t="shared" ca="1" si="114"/>
        <v>22.184079361351536</v>
      </c>
      <c r="AA412" s="39">
        <f t="shared" ca="1" si="115"/>
        <v>42.111106588684592</v>
      </c>
      <c r="AD412" s="44">
        <v>3562</v>
      </c>
      <c r="AE412" s="44">
        <v>76949.599999972503</v>
      </c>
    </row>
    <row r="413" spans="8:31" x14ac:dyDescent="0.3">
      <c r="H413" s="45">
        <v>1</v>
      </c>
      <c r="I413" s="44" t="s">
        <v>176</v>
      </c>
      <c r="J413" s="25">
        <v>2004</v>
      </c>
      <c r="K413" s="44">
        <v>3572.1</v>
      </c>
      <c r="L413" s="47">
        <f t="shared" ca="1" si="100"/>
        <v>81841.030000017025</v>
      </c>
      <c r="M413" s="47">
        <f t="shared" ca="1" si="102"/>
        <v>81518.970499994699</v>
      </c>
      <c r="N413" s="39">
        <f t="shared" ca="1" si="101"/>
        <v>62.362012432518284</v>
      </c>
      <c r="O413" s="47">
        <f t="shared" ca="1" si="103"/>
        <v>17074.599999997794</v>
      </c>
      <c r="P413" s="47">
        <f t="shared" ca="1" si="104"/>
        <v>17057.309999997859</v>
      </c>
      <c r="Q413" s="39">
        <f t="shared" ca="1" si="105"/>
        <v>13.048842150003036</v>
      </c>
      <c r="R413" s="47">
        <f t="shared" ca="1" si="106"/>
        <v>3240.5480000098596</v>
      </c>
      <c r="S413" s="47">
        <f t="shared" ca="1" si="107"/>
        <v>3239.2978000098778</v>
      </c>
      <c r="T413" s="39">
        <f t="shared" ca="1" si="108"/>
        <v>2.3166917982703081</v>
      </c>
      <c r="U413" s="47">
        <f t="shared" ca="1" si="109"/>
        <v>5994.2000000005628</v>
      </c>
      <c r="V413" s="47">
        <f t="shared" ca="1" si="110"/>
        <v>5992.8700000006938</v>
      </c>
      <c r="W413" s="39">
        <f t="shared" ca="1" si="111"/>
        <v>3.5233081541656821</v>
      </c>
      <c r="X413" s="7">
        <f t="shared" ca="1" si="112"/>
        <v>55229.492699986266</v>
      </c>
      <c r="Y413" s="39">
        <f t="shared" ca="1" si="113"/>
        <v>2.7154500577502931</v>
      </c>
      <c r="Z413" s="39">
        <f t="shared" ca="1" si="114"/>
        <v>21.604292160189321</v>
      </c>
      <c r="AA413" s="39">
        <f t="shared" ca="1" si="115"/>
        <v>40.757720272328967</v>
      </c>
      <c r="AD413" s="44">
        <v>3562.5</v>
      </c>
      <c r="AE413" s="44">
        <v>77191.750000050495</v>
      </c>
    </row>
    <row r="414" spans="8:31" x14ac:dyDescent="0.3">
      <c r="H414" s="45">
        <v>1</v>
      </c>
      <c r="I414" s="44" t="s">
        <v>177</v>
      </c>
      <c r="J414" s="25">
        <v>2004</v>
      </c>
      <c r="K414" s="44">
        <v>3570.77</v>
      </c>
      <c r="L414" s="47">
        <f t="shared" ca="1" si="100"/>
        <v>81196.910999972373</v>
      </c>
      <c r="M414" s="47">
        <f t="shared" ca="1" si="102"/>
        <v>81131.530500018038</v>
      </c>
      <c r="N414" s="39">
        <f t="shared" ca="1" si="101"/>
        <v>58.009044307533664</v>
      </c>
      <c r="O414" s="47">
        <f t="shared" ca="1" si="103"/>
        <v>17040.019999997923</v>
      </c>
      <c r="P414" s="47">
        <f t="shared" ca="1" si="104"/>
        <v>17036.509999997936</v>
      </c>
      <c r="Q414" s="39">
        <f t="shared" ca="1" si="105"/>
        <v>12.181104650002885</v>
      </c>
      <c r="R414" s="47">
        <f t="shared" ca="1" si="106"/>
        <v>3238.0476000098961</v>
      </c>
      <c r="S414" s="47">
        <f t="shared" ca="1" si="107"/>
        <v>3237.7938000098998</v>
      </c>
      <c r="T414" s="39">
        <f t="shared" ca="1" si="108"/>
        <v>1.8389049887152056</v>
      </c>
      <c r="U414" s="47">
        <f t="shared" ca="1" si="109"/>
        <v>5991.5400000008258</v>
      </c>
      <c r="V414" s="47">
        <f t="shared" ca="1" si="110"/>
        <v>5991.2700000008526</v>
      </c>
      <c r="W414" s="39">
        <f t="shared" ca="1" si="111"/>
        <v>3.0628370784991095</v>
      </c>
      <c r="X414" s="7">
        <f t="shared" ca="1" si="112"/>
        <v>54865.956700009345</v>
      </c>
      <c r="Y414" s="39">
        <f t="shared" ca="1" si="113"/>
        <v>3.3376790325850956</v>
      </c>
      <c r="Z414" s="39">
        <f t="shared" ca="1" si="114"/>
        <v>20.420525749802298</v>
      </c>
      <c r="AA414" s="39">
        <f t="shared" ca="1" si="115"/>
        <v>37.588518557731362</v>
      </c>
      <c r="AD414" s="44">
        <v>3563</v>
      </c>
      <c r="AE414" s="44">
        <v>77433.899999881396</v>
      </c>
    </row>
    <row r="415" spans="8:31" x14ac:dyDescent="0.3">
      <c r="H415" s="45">
        <v>1</v>
      </c>
      <c r="I415" s="44" t="s">
        <v>178</v>
      </c>
      <c r="J415" s="25">
        <v>2004</v>
      </c>
      <c r="K415" s="44">
        <v>3570.5</v>
      </c>
      <c r="L415" s="47">
        <f t="shared" ca="1" si="100"/>
        <v>81066.150000063702</v>
      </c>
      <c r="M415" s="47">
        <f t="shared" ca="1" si="102"/>
        <v>80286.427000059513</v>
      </c>
      <c r="N415" s="39">
        <f t="shared" ca="1" si="101"/>
        <v>42.68561702171359</v>
      </c>
      <c r="O415" s="47">
        <f t="shared" ca="1" si="103"/>
        <v>17032.999999997948</v>
      </c>
      <c r="P415" s="47">
        <f t="shared" ca="1" si="104"/>
        <v>16991.139999998115</v>
      </c>
      <c r="Q415" s="39">
        <f t="shared" ca="1" si="105"/>
        <v>9.0336227666688984</v>
      </c>
      <c r="R415" s="47">
        <f t="shared" ca="1" si="106"/>
        <v>3237.5400000099035</v>
      </c>
      <c r="S415" s="47">
        <f t="shared" ca="1" si="107"/>
        <v>3234.5132000099484</v>
      </c>
      <c r="T415" s="39">
        <f t="shared" ca="1" si="108"/>
        <v>1.4156655648141518</v>
      </c>
      <c r="U415" s="47">
        <f t="shared" ca="1" si="109"/>
        <v>5991.0000000008795</v>
      </c>
      <c r="V415" s="47">
        <f t="shared" ca="1" si="110"/>
        <v>5987.7800000011975</v>
      </c>
      <c r="W415" s="39">
        <f t="shared" ca="1" si="111"/>
        <v>2.3589358291672449</v>
      </c>
      <c r="X415" s="7">
        <f t="shared" ca="1" si="112"/>
        <v>54072.993800050252</v>
      </c>
      <c r="Y415" s="39">
        <f t="shared" ca="1" si="113"/>
        <v>4.1455961913386687</v>
      </c>
      <c r="Z415" s="39">
        <f t="shared" ca="1" si="114"/>
        <v>16.953820351988963</v>
      </c>
      <c r="AA415" s="39">
        <f t="shared" ca="1" si="115"/>
        <v>25.731796669724627</v>
      </c>
      <c r="AD415" s="44">
        <v>3563.5</v>
      </c>
      <c r="AE415" s="44">
        <v>77676.049999959505</v>
      </c>
    </row>
    <row r="416" spans="8:31" x14ac:dyDescent="0.3">
      <c r="H416" s="45">
        <v>1</v>
      </c>
      <c r="I416" s="44" t="s">
        <v>179</v>
      </c>
      <c r="J416" s="25">
        <v>2004</v>
      </c>
      <c r="K416" s="44">
        <v>3567.28</v>
      </c>
      <c r="L416" s="47">
        <f t="shared" ca="1" si="100"/>
        <v>79506.704000055324</v>
      </c>
      <c r="M416" s="47">
        <f t="shared" ca="1" si="102"/>
        <v>78814.15500007919</v>
      </c>
      <c r="N416" s="39">
        <f t="shared" ca="1" si="101"/>
        <v>38.750292875052828</v>
      </c>
      <c r="O416" s="47">
        <f t="shared" ca="1" si="103"/>
        <v>16949.279999998282</v>
      </c>
      <c r="P416" s="47">
        <f t="shared" ca="1" si="104"/>
        <v>16912.09999999842</v>
      </c>
      <c r="Q416" s="39">
        <f t="shared" ca="1" si="105"/>
        <v>8.3151158333355379</v>
      </c>
      <c r="R416" s="47">
        <f t="shared" ca="1" si="106"/>
        <v>3231.4864000099933</v>
      </c>
      <c r="S416" s="47">
        <f t="shared" ca="1" si="107"/>
        <v>3228.7980000100324</v>
      </c>
      <c r="T416" s="39">
        <f t="shared" ca="1" si="108"/>
        <v>0.95731170035318447</v>
      </c>
      <c r="U416" s="47">
        <f t="shared" ca="1" si="109"/>
        <v>5984.5600000015156</v>
      </c>
      <c r="V416" s="47">
        <f t="shared" ca="1" si="110"/>
        <v>5981.7000000017979</v>
      </c>
      <c r="W416" s="39">
        <f t="shared" ca="1" si="111"/>
        <v>1.5954689325007938</v>
      </c>
      <c r="X416" s="7">
        <f t="shared" ca="1" si="112"/>
        <v>52691.557000068933</v>
      </c>
      <c r="Y416" s="39">
        <f t="shared" ca="1" si="113"/>
        <v>3.3810415741722988</v>
      </c>
      <c r="Z416" s="39">
        <f t="shared" ca="1" si="114"/>
        <v>14.248938040361814</v>
      </c>
      <c r="AA416" s="39">
        <f t="shared" ca="1" si="115"/>
        <v>24.501354834691014</v>
      </c>
      <c r="AD416" s="44">
        <v>3564</v>
      </c>
      <c r="AE416" s="44">
        <v>77918.200000037497</v>
      </c>
    </row>
    <row r="417" spans="8:31" x14ac:dyDescent="0.3">
      <c r="H417" s="45">
        <v>1</v>
      </c>
      <c r="I417" s="44" t="s">
        <v>180</v>
      </c>
      <c r="J417" s="25">
        <v>2004</v>
      </c>
      <c r="K417" s="44">
        <v>3564.42</v>
      </c>
      <c r="L417" s="47">
        <f t="shared" ca="1" si="100"/>
        <v>78121.606000103056</v>
      </c>
      <c r="M417" s="47">
        <f t="shared" ca="1" si="102"/>
        <v>77552.553500043228</v>
      </c>
      <c r="N417" s="39">
        <f t="shared" ca="1" si="101"/>
        <v>29.663851713777159</v>
      </c>
      <c r="O417" s="47">
        <f t="shared" ca="1" si="103"/>
        <v>16874.919999998558</v>
      </c>
      <c r="P417" s="47">
        <f t="shared" ca="1" si="104"/>
        <v>16844.369999998678</v>
      </c>
      <c r="Q417" s="39">
        <f t="shared" ca="1" si="105"/>
        <v>6.4429715250018029</v>
      </c>
      <c r="R417" s="47">
        <f t="shared" ca="1" si="106"/>
        <v>3226.1096000100715</v>
      </c>
      <c r="S417" s="47">
        <f t="shared" ca="1" si="107"/>
        <v>3223.9006000101044</v>
      </c>
      <c r="T417" s="39">
        <f t="shared" ca="1" si="108"/>
        <v>0.73161050949576845</v>
      </c>
      <c r="U417" s="47">
        <f t="shared" ca="1" si="109"/>
        <v>5978.8400000020811</v>
      </c>
      <c r="V417" s="47">
        <f t="shared" ca="1" si="110"/>
        <v>5976.4900000023135</v>
      </c>
      <c r="W417" s="39">
        <f t="shared" ca="1" si="111"/>
        <v>1.1443484227508485</v>
      </c>
      <c r="X417" s="7">
        <f t="shared" ca="1" si="112"/>
        <v>51507.792900032131</v>
      </c>
      <c r="Y417" s="39">
        <f t="shared" ca="1" si="113"/>
        <v>2.1032348767520621</v>
      </c>
      <c r="Z417" s="39">
        <f t="shared" ca="1" si="114"/>
        <v>10.422165334000482</v>
      </c>
      <c r="AA417" s="39">
        <f t="shared" ca="1" si="115"/>
        <v>19.241686379776677</v>
      </c>
      <c r="AD417" s="44">
        <v>3564.5</v>
      </c>
      <c r="AE417" s="44">
        <v>78160.350000115606</v>
      </c>
    </row>
    <row r="418" spans="8:31" x14ac:dyDescent="0.3">
      <c r="H418" s="45">
        <v>1</v>
      </c>
      <c r="I418" s="44" t="s">
        <v>170</v>
      </c>
      <c r="J418" s="25">
        <v>2005</v>
      </c>
      <c r="K418" s="44">
        <v>3562.07</v>
      </c>
      <c r="L418" s="47">
        <f t="shared" ca="1" si="100"/>
        <v>76983.5009999834</v>
      </c>
      <c r="M418" s="47">
        <f t="shared" ca="1" si="102"/>
        <v>76313.330599964247</v>
      </c>
      <c r="N418" s="39">
        <f t="shared" ca="1" si="101"/>
        <v>13.227643970665177</v>
      </c>
      <c r="O418" s="47">
        <f t="shared" ca="1" si="103"/>
        <v>16813.819999998799</v>
      </c>
      <c r="P418" s="47">
        <f t="shared" ca="1" si="104"/>
        <v>16776.899999998939</v>
      </c>
      <c r="Q418" s="39">
        <f t="shared" ca="1" si="105"/>
        <v>2.9079960000008511</v>
      </c>
      <c r="R418" s="47">
        <f t="shared" ca="1" si="106"/>
        <v>3221.6916000101373</v>
      </c>
      <c r="S418" s="47">
        <f t="shared" ca="1" si="107"/>
        <v>3219.0220000101763</v>
      </c>
      <c r="T418" s="39">
        <f t="shared" ca="1" si="108"/>
        <v>0.75531668711872502</v>
      </c>
      <c r="U418" s="47">
        <f t="shared" ca="1" si="109"/>
        <v>5974.1400000025451</v>
      </c>
      <c r="V418" s="47">
        <f t="shared" ca="1" si="110"/>
        <v>5971.300000002826</v>
      </c>
      <c r="W418" s="39">
        <f t="shared" ca="1" si="111"/>
        <v>1.1470369691671563</v>
      </c>
      <c r="X418" s="7">
        <f t="shared" ca="1" si="112"/>
        <v>50346.108599952306</v>
      </c>
      <c r="Y418" s="39">
        <f t="shared" ca="1" si="113"/>
        <v>2.7690359729983687</v>
      </c>
      <c r="Z418" s="39">
        <f t="shared" ca="1" si="114"/>
        <v>7.5793856292851007</v>
      </c>
      <c r="AA418" s="39">
        <f t="shared" ca="1" si="115"/>
        <v>5.6482583413800764</v>
      </c>
      <c r="AD418" s="44">
        <v>3565</v>
      </c>
      <c r="AE418" s="44">
        <v>78402.499999946507</v>
      </c>
    </row>
    <row r="419" spans="8:31" x14ac:dyDescent="0.3">
      <c r="H419" s="45">
        <v>1</v>
      </c>
      <c r="I419" s="44" t="s">
        <v>171</v>
      </c>
      <c r="J419" s="25">
        <v>2005</v>
      </c>
      <c r="K419" s="44">
        <v>3559.23</v>
      </c>
      <c r="L419" s="47">
        <f t="shared" ca="1" si="100"/>
        <v>75643.160199945094</v>
      </c>
      <c r="M419" s="47">
        <f t="shared" ca="1" si="102"/>
        <v>74912.642099963501</v>
      </c>
      <c r="N419" s="39">
        <f t="shared" ca="1" si="101"/>
        <v>13.234566770998297</v>
      </c>
      <c r="O419" s="47">
        <f t="shared" ca="1" si="103"/>
        <v>16739.979999999079</v>
      </c>
      <c r="P419" s="47">
        <f t="shared" ca="1" si="104"/>
        <v>16696.689999999246</v>
      </c>
      <c r="Q419" s="39">
        <f t="shared" ca="1" si="105"/>
        <v>2.9497485666675911</v>
      </c>
      <c r="R419" s="47">
        <f t="shared" ca="1" si="106"/>
        <v>3216.3524000102152</v>
      </c>
      <c r="S419" s="47">
        <f t="shared" ca="1" si="107"/>
        <v>3213.2222000102611</v>
      </c>
      <c r="T419" s="39">
        <f t="shared" ca="1" si="108"/>
        <v>0.8502185941224486</v>
      </c>
      <c r="U419" s="47">
        <f t="shared" ca="1" si="109"/>
        <v>5968.460000003106</v>
      </c>
      <c r="V419" s="47">
        <f t="shared" ca="1" si="110"/>
        <v>5965.1300000034353</v>
      </c>
      <c r="W419" s="39">
        <f t="shared" ca="1" si="111"/>
        <v>1.2902576190008808</v>
      </c>
      <c r="X419" s="7">
        <f t="shared" ca="1" si="112"/>
        <v>49037.599899950554</v>
      </c>
      <c r="Y419" s="39">
        <f t="shared" ca="1" si="113"/>
        <v>2.2475566620818697</v>
      </c>
      <c r="Z419" s="39">
        <f t="shared" ca="1" si="114"/>
        <v>7.3377814418727905</v>
      </c>
      <c r="AA419" s="39">
        <f t="shared" ca="1" si="115"/>
        <v>5.8967853291255068</v>
      </c>
      <c r="AD419" s="44">
        <v>3565.5</v>
      </c>
      <c r="AE419" s="44">
        <v>78644.650000024601</v>
      </c>
    </row>
    <row r="420" spans="8:31" x14ac:dyDescent="0.3">
      <c r="H420" s="45">
        <v>1</v>
      </c>
      <c r="I420" s="44" t="s">
        <v>172</v>
      </c>
      <c r="J420" s="25">
        <v>2005</v>
      </c>
      <c r="K420" s="44">
        <v>3555.9</v>
      </c>
      <c r="L420" s="47">
        <f t="shared" ca="1" si="100"/>
        <v>74182.123999981908</v>
      </c>
      <c r="M420" s="47">
        <f t="shared" ca="1" si="102"/>
        <v>75762.003499963786</v>
      </c>
      <c r="N420" s="39">
        <f t="shared" ca="1" si="101"/>
        <v>20.582010950830867</v>
      </c>
      <c r="O420" s="47">
        <f t="shared" ca="1" si="103"/>
        <v>16653.399999999412</v>
      </c>
      <c r="P420" s="47">
        <f t="shared" ca="1" si="104"/>
        <v>16743.229999999065</v>
      </c>
      <c r="Q420" s="39">
        <f t="shared" ca="1" si="105"/>
        <v>4.548577483334709</v>
      </c>
      <c r="R420" s="47">
        <f t="shared" ca="1" si="106"/>
        <v>3210.0920000103069</v>
      </c>
      <c r="S420" s="47">
        <f t="shared" ca="1" si="107"/>
        <v>3216.5874000102117</v>
      </c>
      <c r="T420" s="39">
        <f t="shared" ca="1" si="108"/>
        <v>1.2290044357542891</v>
      </c>
      <c r="U420" s="47">
        <f t="shared" ca="1" si="109"/>
        <v>5961.8000000037646</v>
      </c>
      <c r="V420" s="47">
        <f t="shared" ca="1" si="110"/>
        <v>5968.7100000030823</v>
      </c>
      <c r="W420" s="39">
        <f t="shared" ca="1" si="111"/>
        <v>1.8652218750022316</v>
      </c>
      <c r="X420" s="7">
        <f t="shared" ca="1" si="112"/>
        <v>49833.476099951426</v>
      </c>
      <c r="Y420" s="39">
        <f t="shared" ca="1" si="113"/>
        <v>2.6162574952483868</v>
      </c>
      <c r="Z420" s="39">
        <f t="shared" ca="1" si="114"/>
        <v>10.259061289339616</v>
      </c>
      <c r="AA420" s="39">
        <f t="shared" ca="1" si="115"/>
        <v>10.322949661491251</v>
      </c>
      <c r="AD420" s="44">
        <v>3566</v>
      </c>
      <c r="AE420" s="44">
        <v>78886.800000102594</v>
      </c>
    </row>
    <row r="421" spans="8:31" x14ac:dyDescent="0.3">
      <c r="H421" s="45">
        <v>1</v>
      </c>
      <c r="I421" s="44" t="s">
        <v>173</v>
      </c>
      <c r="J421" s="25">
        <v>2005</v>
      </c>
      <c r="K421" s="44">
        <v>3562.81</v>
      </c>
      <c r="L421" s="47">
        <f t="shared" ca="1" si="100"/>
        <v>77341.882999945665</v>
      </c>
      <c r="M421" s="47">
        <f t="shared" ca="1" si="102"/>
        <v>83091.231499962858</v>
      </c>
      <c r="N421" s="39">
        <f t="shared" ca="1" si="101"/>
        <v>31.159211812497208</v>
      </c>
      <c r="O421" s="47">
        <f t="shared" ca="1" si="103"/>
        <v>16833.059999998717</v>
      </c>
      <c r="P421" s="47">
        <f t="shared" ca="1" si="104"/>
        <v>17141.419999997539</v>
      </c>
      <c r="Q421" s="39">
        <f t="shared" ca="1" si="105"/>
        <v>6.4280325000013745</v>
      </c>
      <c r="R421" s="47">
        <f t="shared" ca="1" si="106"/>
        <v>3223.0828000101164</v>
      </c>
      <c r="S421" s="47">
        <f t="shared" ca="1" si="107"/>
        <v>3245.3796000097891</v>
      </c>
      <c r="T421" s="39">
        <f t="shared" ca="1" si="108"/>
        <v>1.5557538457554136</v>
      </c>
      <c r="U421" s="47">
        <f t="shared" ca="1" si="109"/>
        <v>5975.6200000023991</v>
      </c>
      <c r="V421" s="47">
        <f t="shared" ca="1" si="110"/>
        <v>5999.3400000000556</v>
      </c>
      <c r="W421" s="39">
        <f t="shared" ca="1" si="111"/>
        <v>2.3538410489994552</v>
      </c>
      <c r="X421" s="7">
        <f t="shared" ca="1" si="112"/>
        <v>56705.091899955478</v>
      </c>
      <c r="Y421" s="39">
        <f t="shared" ca="1" si="113"/>
        <v>1.9374239732491725</v>
      </c>
      <c r="Z421" s="39">
        <f t="shared" ca="1" si="114"/>
        <v>12.275051368005416</v>
      </c>
      <c r="AA421" s="39">
        <f t="shared" ca="1" si="115"/>
        <v>18.884160444491791</v>
      </c>
      <c r="AD421" s="44">
        <v>3566.5</v>
      </c>
      <c r="AE421" s="44">
        <v>79128.949999933597</v>
      </c>
    </row>
    <row r="422" spans="8:31" x14ac:dyDescent="0.3">
      <c r="H422" s="45">
        <v>1</v>
      </c>
      <c r="I422" s="44" t="s">
        <v>164</v>
      </c>
      <c r="J422" s="25">
        <v>2005</v>
      </c>
      <c r="K422" s="44">
        <v>3586.53</v>
      </c>
      <c r="L422" s="47">
        <f t="shared" ca="1" si="100"/>
        <v>88840.579999980051</v>
      </c>
      <c r="M422" s="47">
        <f t="shared" ca="1" si="102"/>
        <v>93768.883999987505</v>
      </c>
      <c r="N422" s="39">
        <f t="shared" ca="1" si="101"/>
        <v>41.258308960009224</v>
      </c>
      <c r="O422" s="47">
        <f t="shared" ca="1" si="103"/>
        <v>17449.779999996361</v>
      </c>
      <c r="P422" s="47">
        <f t="shared" ca="1" si="104"/>
        <v>17671.989999995683</v>
      </c>
      <c r="Q422" s="39">
        <f t="shared" ca="1" si="105"/>
        <v>7.7756756000008744</v>
      </c>
      <c r="R422" s="47">
        <f t="shared" ca="1" si="106"/>
        <v>3267.6764000094618</v>
      </c>
      <c r="S422" s="47">
        <f t="shared" ca="1" si="107"/>
        <v>3286.1786000079846</v>
      </c>
      <c r="T422" s="39">
        <f t="shared" ca="1" si="108"/>
        <v>2.0463855686973038</v>
      </c>
      <c r="U422" s="47">
        <f t="shared" ca="1" si="109"/>
        <v>6023.0599999977121</v>
      </c>
      <c r="V422" s="47">
        <f t="shared" ca="1" si="110"/>
        <v>6039.6699999960711</v>
      </c>
      <c r="W422" s="39">
        <f t="shared" ca="1" si="111"/>
        <v>3.0769098814995819</v>
      </c>
      <c r="X422" s="7">
        <f t="shared" ca="1" si="112"/>
        <v>66771.045399987765</v>
      </c>
      <c r="Y422" s="39">
        <f t="shared" ca="1" si="113"/>
        <v>2.0587738998336951</v>
      </c>
      <c r="Z422" s="39">
        <f t="shared" ca="1" si="114"/>
        <v>14.957744950031454</v>
      </c>
      <c r="AA422" s="39">
        <f t="shared" ca="1" si="115"/>
        <v>26.300564009977769</v>
      </c>
      <c r="AD422" s="44">
        <v>3567</v>
      </c>
      <c r="AE422" s="44">
        <v>79371.100000011604</v>
      </c>
    </row>
    <row r="423" spans="8:31" x14ac:dyDescent="0.3">
      <c r="H423" s="45">
        <v>1</v>
      </c>
      <c r="I423" s="44" t="s">
        <v>174</v>
      </c>
      <c r="J423" s="25">
        <v>2005</v>
      </c>
      <c r="K423" s="44">
        <v>3606.28</v>
      </c>
      <c r="L423" s="47">
        <f t="shared" ca="1" si="100"/>
        <v>98697.18799999496</v>
      </c>
      <c r="M423" s="47">
        <f t="shared" ca="1" si="102"/>
        <v>98852.682499976829</v>
      </c>
      <c r="N423" s="39">
        <f t="shared" ca="1" si="101"/>
        <v>62.277189975007651</v>
      </c>
      <c r="O423" s="47">
        <f t="shared" ca="1" si="103"/>
        <v>17894.199999995006</v>
      </c>
      <c r="P423" s="47">
        <f t="shared" ca="1" si="104"/>
        <v>17898.624999995001</v>
      </c>
      <c r="Q423" s="39">
        <f t="shared" ca="1" si="105"/>
        <v>11.276133750000879</v>
      </c>
      <c r="R423" s="47">
        <f t="shared" ca="1" si="106"/>
        <v>3304.680800006508</v>
      </c>
      <c r="S423" s="47">
        <f t="shared" ca="1" si="107"/>
        <v>3305.2295000063864</v>
      </c>
      <c r="T423" s="39">
        <f t="shared" ca="1" si="108"/>
        <v>2.3973931306610528</v>
      </c>
      <c r="U423" s="47">
        <f t="shared" ca="1" si="109"/>
        <v>6056.27999999443</v>
      </c>
      <c r="V423" s="47">
        <f t="shared" ca="1" si="110"/>
        <v>6056.5749999944001</v>
      </c>
      <c r="W423" s="39">
        <f t="shared" ca="1" si="111"/>
        <v>3.5935678333298413</v>
      </c>
      <c r="X423" s="7">
        <f t="shared" ca="1" si="112"/>
        <v>71592.25299998105</v>
      </c>
      <c r="Y423" s="39">
        <f t="shared" ca="1" si="113"/>
        <v>1.2528644275001193</v>
      </c>
      <c r="Z423" s="39">
        <f t="shared" ca="1" si="114"/>
        <v>18.519959141491892</v>
      </c>
      <c r="AA423" s="39">
        <f t="shared" ca="1" si="115"/>
        <v>43.757230833515763</v>
      </c>
      <c r="AD423" s="44">
        <v>3567.5</v>
      </c>
      <c r="AE423" s="44">
        <v>79613.250000089596</v>
      </c>
    </row>
    <row r="424" spans="8:31" x14ac:dyDescent="0.3">
      <c r="H424" s="45">
        <v>1</v>
      </c>
      <c r="I424" s="44" t="s">
        <v>175</v>
      </c>
      <c r="J424" s="25">
        <v>2005</v>
      </c>
      <c r="K424" s="44">
        <v>3606.87</v>
      </c>
      <c r="L424" s="47">
        <f t="shared" ca="1" si="100"/>
        <v>99008.176999958698</v>
      </c>
      <c r="M424" s="47">
        <f t="shared" ca="1" si="102"/>
        <v>97943.434999958496</v>
      </c>
      <c r="N424" s="39">
        <f t="shared" ca="1" si="101"/>
        <v>75.253205891661679</v>
      </c>
      <c r="O424" s="47">
        <f t="shared" ca="1" si="103"/>
        <v>17903.049999994997</v>
      </c>
      <c r="P424" s="47">
        <f t="shared" ca="1" si="104"/>
        <v>17872.749999994998</v>
      </c>
      <c r="Q424" s="39">
        <f t="shared" ca="1" si="105"/>
        <v>13.732229583334398</v>
      </c>
      <c r="R424" s="47">
        <f t="shared" ca="1" si="106"/>
        <v>3305.7782000062648</v>
      </c>
      <c r="S424" s="47">
        <f t="shared" ca="1" si="107"/>
        <v>3302.0210000070956</v>
      </c>
      <c r="T424" s="39">
        <f t="shared" ca="1" si="108"/>
        <v>2.614925463594159</v>
      </c>
      <c r="U424" s="47">
        <f t="shared" ca="1" si="109"/>
        <v>6056.869999994371</v>
      </c>
      <c r="V424" s="47">
        <f t="shared" ca="1" si="110"/>
        <v>6054.8499999945707</v>
      </c>
      <c r="W424" s="39">
        <f t="shared" ca="1" si="111"/>
        <v>3.9227354866645596</v>
      </c>
      <c r="X424" s="7">
        <f t="shared" ca="1" si="112"/>
        <v>70713.813999961829</v>
      </c>
      <c r="Y424" s="39">
        <f t="shared" ca="1" si="113"/>
        <v>3.1231934516661002</v>
      </c>
      <c r="Z424" s="39">
        <f t="shared" ca="1" si="114"/>
        <v>23.393083985259217</v>
      </c>
      <c r="AA424" s="39">
        <f t="shared" ca="1" si="115"/>
        <v>51.860121906402462</v>
      </c>
      <c r="AD424" s="44">
        <v>3568</v>
      </c>
      <c r="AE424" s="44">
        <v>79855.399999920599</v>
      </c>
    </row>
    <row r="425" spans="8:31" x14ac:dyDescent="0.3">
      <c r="H425" s="45">
        <v>1</v>
      </c>
      <c r="I425" s="44" t="s">
        <v>176</v>
      </c>
      <c r="J425" s="25">
        <v>2005</v>
      </c>
      <c r="K425" s="44">
        <v>3602.83</v>
      </c>
      <c r="L425" s="47">
        <f t="shared" ca="1" si="100"/>
        <v>96878.692999958294</v>
      </c>
      <c r="M425" s="47">
        <f t="shared" ca="1" si="102"/>
        <v>96652.039999984438</v>
      </c>
      <c r="N425" s="39">
        <f t="shared" ca="1" si="101"/>
        <v>73.938810600014577</v>
      </c>
      <c r="O425" s="47">
        <f t="shared" ca="1" si="103"/>
        <v>17842.449999994999</v>
      </c>
      <c r="P425" s="47">
        <f t="shared" ca="1" si="104"/>
        <v>17835.999999994998</v>
      </c>
      <c r="Q425" s="39">
        <f t="shared" ca="1" si="105"/>
        <v>13.644540000001061</v>
      </c>
      <c r="R425" s="47">
        <f t="shared" ca="1" si="106"/>
        <v>3298.2638000079264</v>
      </c>
      <c r="S425" s="47">
        <f t="shared" ca="1" si="107"/>
        <v>3297.4640000081031</v>
      </c>
      <c r="T425" s="39">
        <f t="shared" ca="1" si="108"/>
        <v>2.3582912950723709</v>
      </c>
      <c r="U425" s="47">
        <f t="shared" ca="1" si="109"/>
        <v>6052.8299999947703</v>
      </c>
      <c r="V425" s="47">
        <f t="shared" ca="1" si="110"/>
        <v>6052.3999999948128</v>
      </c>
      <c r="W425" s="39">
        <f t="shared" ca="1" si="111"/>
        <v>3.558306833328877</v>
      </c>
      <c r="X425" s="7">
        <f t="shared" ca="1" si="112"/>
        <v>69466.175999986532</v>
      </c>
      <c r="Y425" s="39">
        <f t="shared" ca="1" si="113"/>
        <v>3.415420320000556</v>
      </c>
      <c r="Z425" s="39">
        <f t="shared" ca="1" si="114"/>
        <v>22.976558448402866</v>
      </c>
      <c r="AA425" s="39">
        <f t="shared" ca="1" si="115"/>
        <v>50.962252151611708</v>
      </c>
      <c r="AD425" s="44">
        <v>3568.5</v>
      </c>
      <c r="AE425" s="44">
        <v>80097.549999998606</v>
      </c>
    </row>
    <row r="426" spans="8:31" x14ac:dyDescent="0.3">
      <c r="H426" s="45">
        <v>1</v>
      </c>
      <c r="I426" s="44" t="s">
        <v>177</v>
      </c>
      <c r="J426" s="25">
        <v>2005</v>
      </c>
      <c r="K426" s="44">
        <v>3601.97</v>
      </c>
      <c r="L426" s="47">
        <f t="shared" ca="1" si="100"/>
        <v>96425.387000010582</v>
      </c>
      <c r="M426" s="47">
        <f t="shared" ca="1" si="102"/>
        <v>96636.226999986335</v>
      </c>
      <c r="N426" s="39">
        <f t="shared" ca="1" si="101"/>
        <v>69.094902305014969</v>
      </c>
      <c r="O426" s="47">
        <f t="shared" ca="1" si="103"/>
        <v>17829.549999994997</v>
      </c>
      <c r="P426" s="47">
        <f t="shared" ca="1" si="104"/>
        <v>17835.549999995001</v>
      </c>
      <c r="Q426" s="39">
        <f t="shared" ca="1" si="105"/>
        <v>12.752418250000993</v>
      </c>
      <c r="R426" s="47">
        <f t="shared" ca="1" si="106"/>
        <v>3296.6642000082797</v>
      </c>
      <c r="S426" s="47">
        <f t="shared" ca="1" si="107"/>
        <v>3297.4082000081153</v>
      </c>
      <c r="T426" s="39">
        <f t="shared" ca="1" si="108"/>
        <v>1.8727629871941842</v>
      </c>
      <c r="U426" s="47">
        <f t="shared" ca="1" si="109"/>
        <v>6051.9699999948552</v>
      </c>
      <c r="V426" s="47">
        <f t="shared" ca="1" si="110"/>
        <v>6052.3699999948158</v>
      </c>
      <c r="W426" s="39">
        <f t="shared" ca="1" si="111"/>
        <v>3.0940724168293432</v>
      </c>
      <c r="X426" s="7">
        <f t="shared" ca="1" si="112"/>
        <v>69450.898799988412</v>
      </c>
      <c r="Y426" s="39">
        <f t="shared" ca="1" si="113"/>
        <v>4.2249296770008069</v>
      </c>
      <c r="Z426" s="39">
        <f t="shared" ca="1" si="114"/>
        <v>21.944183331025329</v>
      </c>
      <c r="AA426" s="39">
        <f t="shared" ca="1" si="115"/>
        <v>47.15071897398964</v>
      </c>
      <c r="AD426" s="44">
        <v>3569</v>
      </c>
      <c r="AE426" s="44">
        <v>80339.7000000767</v>
      </c>
    </row>
    <row r="427" spans="8:31" x14ac:dyDescent="0.3">
      <c r="H427" s="45">
        <v>1</v>
      </c>
      <c r="I427" s="44" t="s">
        <v>178</v>
      </c>
      <c r="J427" s="25">
        <v>2005</v>
      </c>
      <c r="K427" s="44">
        <v>3602.77</v>
      </c>
      <c r="L427" s="47">
        <f t="shared" ca="1" si="100"/>
        <v>96847.066999962088</v>
      </c>
      <c r="M427" s="47">
        <f t="shared" ca="1" si="102"/>
        <v>96739.011499974644</v>
      </c>
      <c r="N427" s="39">
        <f t="shared" ca="1" si="101"/>
        <v>51.432907780838264</v>
      </c>
      <c r="O427" s="47">
        <f t="shared" ca="1" si="103"/>
        <v>17841.549999995004</v>
      </c>
      <c r="P427" s="47">
        <f t="shared" ca="1" si="104"/>
        <v>17838.474999995004</v>
      </c>
      <c r="Q427" s="39">
        <f t="shared" ca="1" si="105"/>
        <v>9.4841225416674053</v>
      </c>
      <c r="R427" s="47">
        <f t="shared" ca="1" si="106"/>
        <v>3298.1522000079508</v>
      </c>
      <c r="S427" s="47">
        <f t="shared" ca="1" si="107"/>
        <v>3297.7709000080354</v>
      </c>
      <c r="T427" s="39">
        <f t="shared" ca="1" si="108"/>
        <v>1.4433518786608106</v>
      </c>
      <c r="U427" s="47">
        <f t="shared" ca="1" si="109"/>
        <v>6052.7699999947763</v>
      </c>
      <c r="V427" s="47">
        <f t="shared" ca="1" si="110"/>
        <v>6052.5649999947964</v>
      </c>
      <c r="W427" s="39">
        <f t="shared" ca="1" si="111"/>
        <v>2.3844584197897243</v>
      </c>
      <c r="X427" s="7">
        <f t="shared" ca="1" si="112"/>
        <v>69550.200599976815</v>
      </c>
      <c r="Y427" s="39">
        <f t="shared" ca="1" si="113"/>
        <v>5.3321820460001303</v>
      </c>
      <c r="Z427" s="39">
        <f t="shared" ca="1" si="114"/>
        <v>18.644114886118071</v>
      </c>
      <c r="AA427" s="39">
        <f t="shared" ca="1" si="115"/>
        <v>32.788792894720189</v>
      </c>
      <c r="AD427" s="44">
        <v>3569.5</v>
      </c>
      <c r="AE427" s="44">
        <v>80581.849999907601</v>
      </c>
    </row>
    <row r="428" spans="8:31" x14ac:dyDescent="0.3">
      <c r="H428" s="45">
        <v>1</v>
      </c>
      <c r="I428" s="44" t="s">
        <v>179</v>
      </c>
      <c r="J428" s="25">
        <v>2005</v>
      </c>
      <c r="K428" s="44">
        <v>3602.36</v>
      </c>
      <c r="L428" s="47">
        <f t="shared" ca="1" si="100"/>
        <v>96630.9559999872</v>
      </c>
      <c r="M428" s="47">
        <f t="shared" ca="1" si="102"/>
        <v>95564.288000021363</v>
      </c>
      <c r="N428" s="39">
        <f t="shared" ca="1" si="101"/>
        <v>46.985774933360688</v>
      </c>
      <c r="O428" s="47">
        <f t="shared" ca="1" si="103"/>
        <v>17835.399999995003</v>
      </c>
      <c r="P428" s="47">
        <f t="shared" ca="1" si="104"/>
        <v>17793.909999995092</v>
      </c>
      <c r="Q428" s="39">
        <f t="shared" ca="1" si="105"/>
        <v>8.7486724166673913</v>
      </c>
      <c r="R428" s="47">
        <f t="shared" ca="1" si="106"/>
        <v>3297.3896000081199</v>
      </c>
      <c r="S428" s="47">
        <f t="shared" ca="1" si="107"/>
        <v>3293.4746000086297</v>
      </c>
      <c r="T428" s="39">
        <f t="shared" ca="1" si="108"/>
        <v>0.97648777328110625</v>
      </c>
      <c r="U428" s="47">
        <f t="shared" ca="1" si="109"/>
        <v>6052.3599999948165</v>
      </c>
      <c r="V428" s="47">
        <f t="shared" ca="1" si="110"/>
        <v>6049.3499999951146</v>
      </c>
      <c r="W428" s="39">
        <f t="shared" ca="1" si="111"/>
        <v>1.6135128787490145</v>
      </c>
      <c r="X428" s="7">
        <f t="shared" ca="1" si="112"/>
        <v>68427.553400022531</v>
      </c>
      <c r="Y428" s="39">
        <f t="shared" ca="1" si="113"/>
        <v>4.3907680098363491</v>
      </c>
      <c r="Z428" s="39">
        <f t="shared" ca="1" si="114"/>
        <v>15.72944107853386</v>
      </c>
      <c r="AA428" s="39">
        <f t="shared" ca="1" si="115"/>
        <v>31.256333854826828</v>
      </c>
      <c r="AD428" s="44">
        <v>3570</v>
      </c>
      <c r="AE428" s="44">
        <v>80823.999999985695</v>
      </c>
    </row>
    <row r="429" spans="8:31" x14ac:dyDescent="0.3">
      <c r="H429" s="45">
        <v>1</v>
      </c>
      <c r="I429" s="44" t="s">
        <v>180</v>
      </c>
      <c r="J429" s="25">
        <v>2005</v>
      </c>
      <c r="K429" s="44">
        <v>3598.17</v>
      </c>
      <c r="L429" s="47">
        <f t="shared" ca="1" si="100"/>
        <v>94497.620000055525</v>
      </c>
      <c r="M429" s="47">
        <f t="shared" ca="1" si="102"/>
        <v>93535.34000002523</v>
      </c>
      <c r="N429" s="39">
        <f t="shared" ca="1" si="101"/>
        <v>35.777267550022465</v>
      </c>
      <c r="O429" s="47">
        <f t="shared" ca="1" si="103"/>
        <v>17752.419999995182</v>
      </c>
      <c r="P429" s="47">
        <f t="shared" ca="1" si="104"/>
        <v>17700.939999995382</v>
      </c>
      <c r="Q429" s="39">
        <f t="shared" ca="1" si="105"/>
        <v>6.7706095500006587</v>
      </c>
      <c r="R429" s="47">
        <f t="shared" ca="1" si="106"/>
        <v>3289.55960000914</v>
      </c>
      <c r="S429" s="47">
        <f t="shared" ca="1" si="107"/>
        <v>3285.8372000091949</v>
      </c>
      <c r="T429" s="39">
        <f t="shared" ca="1" si="108"/>
        <v>0.7456659885888981</v>
      </c>
      <c r="U429" s="47">
        <f t="shared" ca="1" si="109"/>
        <v>6046.3399999954117</v>
      </c>
      <c r="V429" s="47">
        <f t="shared" ca="1" si="110"/>
        <v>6042.3799999958028</v>
      </c>
      <c r="W429" s="39">
        <f t="shared" ca="1" si="111"/>
        <v>1.1569647104996064</v>
      </c>
      <c r="X429" s="7">
        <f t="shared" ca="1" si="112"/>
        <v>66506.182800024864</v>
      </c>
      <c r="Y429" s="39">
        <f t="shared" ca="1" si="113"/>
        <v>2.7156691310019836</v>
      </c>
      <c r="Z429" s="39">
        <f t="shared" ca="1" si="114"/>
        <v>11.388909380091146</v>
      </c>
      <c r="AA429" s="39">
        <f t="shared" ca="1" si="115"/>
        <v>24.388358169931319</v>
      </c>
      <c r="AD429" s="44">
        <v>3570.5</v>
      </c>
      <c r="AE429" s="44">
        <v>81066.150000063702</v>
      </c>
    </row>
    <row r="430" spans="8:31" x14ac:dyDescent="0.3">
      <c r="H430" s="45">
        <v>1</v>
      </c>
      <c r="I430" s="44" t="s">
        <v>170</v>
      </c>
      <c r="J430" s="25">
        <v>2006</v>
      </c>
      <c r="K430" s="44">
        <v>3594.21</v>
      </c>
      <c r="L430" s="47">
        <f t="shared" ca="1" si="100"/>
        <v>92573.059999994934</v>
      </c>
      <c r="M430" s="47">
        <f t="shared" ca="1" si="102"/>
        <v>91477.130000019795</v>
      </c>
      <c r="N430" s="39">
        <f t="shared" ca="1" si="101"/>
        <v>15.856035866675739</v>
      </c>
      <c r="O430" s="47">
        <f t="shared" ca="1" si="103"/>
        <v>17649.459999995583</v>
      </c>
      <c r="P430" s="47">
        <f t="shared" ca="1" si="104"/>
        <v>17590.829999995804</v>
      </c>
      <c r="Q430" s="39">
        <f t="shared" ca="1" si="105"/>
        <v>3.0490772000003576</v>
      </c>
      <c r="R430" s="47">
        <f t="shared" ca="1" si="106"/>
        <v>3282.1148000092498</v>
      </c>
      <c r="S430" s="47">
        <f t="shared" ca="1" si="107"/>
        <v>3277.8754000093118</v>
      </c>
      <c r="T430" s="39">
        <f t="shared" ca="1" si="108"/>
        <v>0.76912614698351611</v>
      </c>
      <c r="U430" s="47">
        <f t="shared" ca="1" si="109"/>
        <v>6038.4199999961938</v>
      </c>
      <c r="V430" s="47">
        <f t="shared" ca="1" si="110"/>
        <v>6033.9099999966393</v>
      </c>
      <c r="W430" s="39">
        <f t="shared" ca="1" si="111"/>
        <v>1.1590638284159673</v>
      </c>
      <c r="X430" s="7">
        <f t="shared" ca="1" si="112"/>
        <v>64574.514600018039</v>
      </c>
      <c r="Y430" s="39">
        <f t="shared" ca="1" si="113"/>
        <v>3.5515983030022644</v>
      </c>
      <c r="Z430" s="39">
        <f t="shared" ca="1" si="114"/>
        <v>8.5288654784021052</v>
      </c>
      <c r="AA430" s="39">
        <f t="shared" ca="1" si="115"/>
        <v>7.3271703882736343</v>
      </c>
      <c r="AD430" s="44">
        <v>3571</v>
      </c>
      <c r="AE430" s="44">
        <v>81308.299999894603</v>
      </c>
    </row>
    <row r="431" spans="8:31" x14ac:dyDescent="0.3">
      <c r="H431" s="45">
        <v>1</v>
      </c>
      <c r="I431" s="44" t="s">
        <v>171</v>
      </c>
      <c r="J431" s="25">
        <v>2006</v>
      </c>
      <c r="K431" s="44">
        <v>3589.7</v>
      </c>
      <c r="L431" s="47">
        <f t="shared" ca="1" si="100"/>
        <v>90381.200000044657</v>
      </c>
      <c r="M431" s="47">
        <f t="shared" ca="1" si="102"/>
        <v>90140.630000028992</v>
      </c>
      <c r="N431" s="39">
        <f t="shared" ca="1" si="101"/>
        <v>15.924844633344165</v>
      </c>
      <c r="O431" s="47">
        <f t="shared" ca="1" si="103"/>
        <v>17532.199999996024</v>
      </c>
      <c r="P431" s="47">
        <f t="shared" ca="1" si="104"/>
        <v>17519.32999999608</v>
      </c>
      <c r="Q431" s="39">
        <f t="shared" ca="1" si="105"/>
        <v>3.0950816333337503</v>
      </c>
      <c r="R431" s="47">
        <f t="shared" ca="1" si="106"/>
        <v>3273.6360000093737</v>
      </c>
      <c r="S431" s="47">
        <f t="shared" ca="1" si="107"/>
        <v>3272.7054000093876</v>
      </c>
      <c r="T431" s="39">
        <f t="shared" ca="1" si="108"/>
        <v>0.86595784884221261</v>
      </c>
      <c r="U431" s="47">
        <f t="shared" ca="1" si="109"/>
        <v>6029.3999999970847</v>
      </c>
      <c r="V431" s="47">
        <f t="shared" ca="1" si="110"/>
        <v>6028.4099999971822</v>
      </c>
      <c r="W431" s="39">
        <f t="shared" ca="1" si="111"/>
        <v>1.3039450829995296</v>
      </c>
      <c r="X431" s="7">
        <f t="shared" ca="1" si="112"/>
        <v>63320.184600026332</v>
      </c>
      <c r="Y431" s="39">
        <f t="shared" ca="1" si="113"/>
        <v>2.9021751275022432</v>
      </c>
      <c r="Z431" s="39">
        <f t="shared" ca="1" si="114"/>
        <v>8.1671596926777354</v>
      </c>
      <c r="AA431" s="39">
        <f t="shared" ca="1" si="115"/>
        <v>7.7576849406664294</v>
      </c>
      <c r="AD431" s="44">
        <v>3571.5</v>
      </c>
      <c r="AE431" s="44">
        <v>81550.449999972698</v>
      </c>
    </row>
    <row r="432" spans="8:31" x14ac:dyDescent="0.3">
      <c r="H432" s="45">
        <v>1</v>
      </c>
      <c r="I432" s="44" t="s">
        <v>172</v>
      </c>
      <c r="J432" s="25">
        <v>2006</v>
      </c>
      <c r="K432" s="44">
        <v>3588.71</v>
      </c>
      <c r="L432" s="47">
        <f t="shared" ca="1" si="100"/>
        <v>89900.060000013327</v>
      </c>
      <c r="M432" s="47">
        <f t="shared" ca="1" si="102"/>
        <v>90940.099999950733</v>
      </c>
      <c r="N432" s="39">
        <f t="shared" ca="1" si="101"/>
        <v>24.705393833328799</v>
      </c>
      <c r="O432" s="47">
        <f t="shared" ca="1" si="103"/>
        <v>17506.459999996136</v>
      </c>
      <c r="P432" s="47">
        <f t="shared" ca="1" si="104"/>
        <v>17562.099999995917</v>
      </c>
      <c r="Q432" s="39">
        <f t="shared" ca="1" si="105"/>
        <v>4.7710371666672664</v>
      </c>
      <c r="R432" s="47">
        <f t="shared" ca="1" si="106"/>
        <v>3271.7748000094016</v>
      </c>
      <c r="S432" s="47">
        <f t="shared" ca="1" si="107"/>
        <v>3275.7980000093421</v>
      </c>
      <c r="T432" s="39">
        <f t="shared" ca="1" si="108"/>
        <v>1.2516278191706305</v>
      </c>
      <c r="U432" s="47">
        <f t="shared" ca="1" si="109"/>
        <v>6027.4199999972807</v>
      </c>
      <c r="V432" s="47">
        <f t="shared" ca="1" si="110"/>
        <v>6031.6999999968575</v>
      </c>
      <c r="W432" s="39">
        <f t="shared" ca="1" si="111"/>
        <v>1.8849062500002998</v>
      </c>
      <c r="X432" s="7">
        <f t="shared" ca="1" si="112"/>
        <v>64070.501999948625</v>
      </c>
      <c r="Y432" s="39">
        <f t="shared" ca="1" si="113"/>
        <v>3.3637013549985078</v>
      </c>
      <c r="Z432" s="39">
        <f t="shared" ca="1" si="114"/>
        <v>11.271272590836706</v>
      </c>
      <c r="AA432" s="39">
        <f t="shared" ca="1" si="115"/>
        <v>13.434121242492093</v>
      </c>
      <c r="AD432" s="44">
        <v>3572</v>
      </c>
      <c r="AE432" s="44">
        <v>81792.600000050705</v>
      </c>
    </row>
    <row r="433" spans="8:31" x14ac:dyDescent="0.3">
      <c r="H433" s="45">
        <v>1</v>
      </c>
      <c r="I433" s="44" t="s">
        <v>173</v>
      </c>
      <c r="J433" s="25">
        <v>2006</v>
      </c>
      <c r="K433" s="44">
        <v>3592.99</v>
      </c>
      <c r="L433" s="47">
        <f t="shared" ca="1" si="100"/>
        <v>91980.139999888139</v>
      </c>
      <c r="M433" s="47">
        <f t="shared" ca="1" si="102"/>
        <v>95067.207499972894</v>
      </c>
      <c r="N433" s="39">
        <f t="shared" ca="1" si="101"/>
        <v>35.650202812502577</v>
      </c>
      <c r="O433" s="47">
        <f t="shared" ca="1" si="103"/>
        <v>17617.739999995698</v>
      </c>
      <c r="P433" s="47">
        <f t="shared" ca="1" si="104"/>
        <v>17748.24499999535</v>
      </c>
      <c r="Q433" s="39">
        <f t="shared" ca="1" si="105"/>
        <v>6.6555918750006349</v>
      </c>
      <c r="R433" s="47">
        <f t="shared" ca="1" si="106"/>
        <v>3279.8212000092826</v>
      </c>
      <c r="S433" s="47">
        <f t="shared" ca="1" si="107"/>
        <v>3291.2931000081071</v>
      </c>
      <c r="T433" s="39">
        <f t="shared" ca="1" si="108"/>
        <v>1.5777636298171176</v>
      </c>
      <c r="U433" s="47">
        <f t="shared" ca="1" si="109"/>
        <v>6035.9799999964343</v>
      </c>
      <c r="V433" s="47">
        <f t="shared" ca="1" si="110"/>
        <v>6045.6149999954832</v>
      </c>
      <c r="W433" s="39">
        <f t="shared" ca="1" si="111"/>
        <v>2.3719970452476571</v>
      </c>
      <c r="X433" s="7">
        <f t="shared" ca="1" si="112"/>
        <v>67982.05439997396</v>
      </c>
      <c r="Y433" s="39">
        <f t="shared" ca="1" si="113"/>
        <v>2.3227201919999421</v>
      </c>
      <c r="Z433" s="39">
        <f t="shared" ca="1" si="114"/>
        <v>12.92807274206535</v>
      </c>
      <c r="AA433" s="39">
        <f t="shared" ca="1" si="115"/>
        <v>22.722130070437228</v>
      </c>
      <c r="AD433" s="44">
        <v>3572.5</v>
      </c>
      <c r="AE433" s="44">
        <v>82034.749999881693</v>
      </c>
    </row>
    <row r="434" spans="8:31" x14ac:dyDescent="0.3">
      <c r="H434" s="45">
        <v>1</v>
      </c>
      <c r="I434" s="44" t="s">
        <v>164</v>
      </c>
      <c r="J434" s="25">
        <v>2006</v>
      </c>
      <c r="K434" s="44">
        <v>3605.25</v>
      </c>
      <c r="L434" s="47">
        <f t="shared" ca="1" si="100"/>
        <v>98154.275000057649</v>
      </c>
      <c r="M434" s="47">
        <f t="shared" ca="1" si="102"/>
        <v>99498.3800000255</v>
      </c>
      <c r="N434" s="39">
        <f t="shared" ca="1" si="101"/>
        <v>43.779287200026843</v>
      </c>
      <c r="O434" s="47">
        <f t="shared" ca="1" si="103"/>
        <v>17878.749999995001</v>
      </c>
      <c r="P434" s="47">
        <f t="shared" ca="1" si="104"/>
        <v>17916.999999995001</v>
      </c>
      <c r="Q434" s="39">
        <f t="shared" ca="1" si="105"/>
        <v>7.8834800000006133</v>
      </c>
      <c r="R434" s="47">
        <f t="shared" ca="1" si="106"/>
        <v>3302.7650000069311</v>
      </c>
      <c r="S434" s="47">
        <f t="shared" ca="1" si="107"/>
        <v>3307.5080000058824</v>
      </c>
      <c r="T434" s="39">
        <f t="shared" ca="1" si="108"/>
        <v>2.0596679193110421</v>
      </c>
      <c r="U434" s="47">
        <f t="shared" ca="1" si="109"/>
        <v>6055.2499999945321</v>
      </c>
      <c r="V434" s="47">
        <f t="shared" ca="1" si="110"/>
        <v>6057.7999999942804</v>
      </c>
      <c r="W434" s="39">
        <f t="shared" ca="1" si="111"/>
        <v>3.0861462099986743</v>
      </c>
      <c r="X434" s="7">
        <f t="shared" ca="1" si="112"/>
        <v>72216.072000030341</v>
      </c>
      <c r="Y434" s="39">
        <f t="shared" ca="1" si="113"/>
        <v>2.2266622200017352</v>
      </c>
      <c r="Z434" s="39">
        <f t="shared" ca="1" si="114"/>
        <v>15.255956349312065</v>
      </c>
      <c r="AA434" s="39">
        <f t="shared" ca="1" si="115"/>
        <v>28.523330850714778</v>
      </c>
      <c r="AD434" s="44">
        <v>3573</v>
      </c>
      <c r="AE434" s="44">
        <v>82276.8999999597</v>
      </c>
    </row>
    <row r="435" spans="8:31" x14ac:dyDescent="0.3">
      <c r="H435" s="45">
        <v>1</v>
      </c>
      <c r="I435" s="44" t="s">
        <v>174</v>
      </c>
      <c r="J435" s="25">
        <v>2006</v>
      </c>
      <c r="K435" s="44">
        <v>3610.35</v>
      </c>
      <c r="L435" s="47">
        <f t="shared" ca="1" si="100"/>
        <v>100842.48499999335</v>
      </c>
      <c r="M435" s="47">
        <f t="shared" ca="1" si="102"/>
        <v>99920.059999976656</v>
      </c>
      <c r="N435" s="39">
        <f t="shared" ca="1" si="101"/>
        <v>62.949637800007785</v>
      </c>
      <c r="O435" s="47">
        <f t="shared" ca="1" si="103"/>
        <v>17955.249999995001</v>
      </c>
      <c r="P435" s="47">
        <f t="shared" ca="1" si="104"/>
        <v>17928.999999995001</v>
      </c>
      <c r="Q435" s="39">
        <f t="shared" ca="1" si="105"/>
        <v>11.295270000000887</v>
      </c>
      <c r="R435" s="47">
        <f t="shared" ca="1" si="106"/>
        <v>3312.2510000048337</v>
      </c>
      <c r="S435" s="47">
        <f t="shared" ca="1" si="107"/>
        <v>3308.9960000055535</v>
      </c>
      <c r="T435" s="39">
        <f t="shared" ca="1" si="108"/>
        <v>2.4001250986604372</v>
      </c>
      <c r="U435" s="47">
        <f t="shared" ca="1" si="109"/>
        <v>6060.3499999940277</v>
      </c>
      <c r="V435" s="47">
        <f t="shared" ca="1" si="110"/>
        <v>6058.5999999942005</v>
      </c>
      <c r="W435" s="39">
        <f t="shared" ca="1" si="111"/>
        <v>3.5947693333297228</v>
      </c>
      <c r="X435" s="7">
        <f t="shared" ca="1" si="112"/>
        <v>72623.463999981905</v>
      </c>
      <c r="Y435" s="39">
        <f t="shared" ca="1" si="113"/>
        <v>1.2709106200001408</v>
      </c>
      <c r="Z435" s="39">
        <f t="shared" ca="1" si="114"/>
        <v>18.561075051991189</v>
      </c>
      <c r="AA435" s="39">
        <f t="shared" ca="1" si="115"/>
        <v>44.388562748016597</v>
      </c>
      <c r="AD435" s="44">
        <v>3573.5</v>
      </c>
      <c r="AE435" s="44">
        <v>82519.050000037794</v>
      </c>
    </row>
    <row r="436" spans="8:31" x14ac:dyDescent="0.3">
      <c r="H436" s="45">
        <v>1</v>
      </c>
      <c r="I436" s="44" t="s">
        <v>175</v>
      </c>
      <c r="J436" s="25">
        <v>2006</v>
      </c>
      <c r="K436" s="44">
        <v>3606.85</v>
      </c>
      <c r="L436" s="47">
        <f t="shared" ca="1" si="100"/>
        <v>98997.634999959962</v>
      </c>
      <c r="M436" s="47">
        <f t="shared" ca="1" si="102"/>
        <v>97924.986499960767</v>
      </c>
      <c r="N436" s="39">
        <f t="shared" ca="1" si="101"/>
        <v>75.239031294163425</v>
      </c>
      <c r="O436" s="47">
        <f t="shared" ca="1" si="103"/>
        <v>17902.749999995001</v>
      </c>
      <c r="P436" s="47">
        <f t="shared" ca="1" si="104"/>
        <v>17872.224999995004</v>
      </c>
      <c r="Q436" s="39">
        <f t="shared" ca="1" si="105"/>
        <v>13.731826208334404</v>
      </c>
      <c r="R436" s="47">
        <f t="shared" ca="1" si="106"/>
        <v>3305.7410000062732</v>
      </c>
      <c r="S436" s="47">
        <f t="shared" ca="1" si="107"/>
        <v>3301.9559000071104</v>
      </c>
      <c r="T436" s="39">
        <f t="shared" ca="1" si="108"/>
        <v>2.6148739098191704</v>
      </c>
      <c r="U436" s="47">
        <f t="shared" ca="1" si="109"/>
        <v>6056.8499999943733</v>
      </c>
      <c r="V436" s="47">
        <f t="shared" ca="1" si="110"/>
        <v>6054.8149999945745</v>
      </c>
      <c r="W436" s="39">
        <f t="shared" ca="1" si="111"/>
        <v>3.9227128113312286</v>
      </c>
      <c r="X436" s="7">
        <f t="shared" ca="1" si="112"/>
        <v>70695.990599964076</v>
      </c>
      <c r="Y436" s="39">
        <f t="shared" ca="1" si="113"/>
        <v>3.1224062514995325</v>
      </c>
      <c r="Z436" s="39">
        <f t="shared" ca="1" si="114"/>
        <v>23.391819180984335</v>
      </c>
      <c r="AA436" s="39">
        <f t="shared" ca="1" si="115"/>
        <v>51.84721211317909</v>
      </c>
      <c r="AD436" s="44">
        <v>3574</v>
      </c>
      <c r="AE436" s="44">
        <v>82761.200000115801</v>
      </c>
    </row>
    <row r="437" spans="8:31" x14ac:dyDescent="0.3">
      <c r="H437" s="45">
        <v>1</v>
      </c>
      <c r="I437" s="44" t="s">
        <v>176</v>
      </c>
      <c r="J437" s="25">
        <v>2006</v>
      </c>
      <c r="K437" s="44">
        <v>3602.78</v>
      </c>
      <c r="L437" s="47">
        <f t="shared" ca="1" si="100"/>
        <v>96852.337999961572</v>
      </c>
      <c r="M437" s="47">
        <f t="shared" ca="1" si="102"/>
        <v>96578.245999993174</v>
      </c>
      <c r="N437" s="39">
        <f t="shared" ca="1" si="101"/>
        <v>73.88235819002125</v>
      </c>
      <c r="O437" s="47">
        <f t="shared" ca="1" si="103"/>
        <v>17841.699999995006</v>
      </c>
      <c r="P437" s="47">
        <f t="shared" ca="1" si="104"/>
        <v>17833.899999995003</v>
      </c>
      <c r="Q437" s="39">
        <f t="shared" ca="1" si="105"/>
        <v>13.642933500001064</v>
      </c>
      <c r="R437" s="47">
        <f t="shared" ca="1" si="106"/>
        <v>3298.1708000079475</v>
      </c>
      <c r="S437" s="47">
        <f t="shared" ca="1" si="107"/>
        <v>3297.2036000081607</v>
      </c>
      <c r="T437" s="39">
        <f t="shared" ca="1" si="108"/>
        <v>2.3581050613324117</v>
      </c>
      <c r="U437" s="47">
        <f t="shared" ca="1" si="109"/>
        <v>6052.7799999947756</v>
      </c>
      <c r="V437" s="47">
        <f t="shared" ca="1" si="110"/>
        <v>6052.259999994827</v>
      </c>
      <c r="W437" s="39">
        <f t="shared" ca="1" si="111"/>
        <v>3.5582245249955524</v>
      </c>
      <c r="X437" s="7">
        <f t="shared" ca="1" si="112"/>
        <v>69394.882399995186</v>
      </c>
      <c r="Y437" s="39">
        <f t="shared" ca="1" si="113"/>
        <v>3.4119150513343133</v>
      </c>
      <c r="Z437" s="39">
        <f t="shared" ca="1" si="114"/>
        <v>22.971178137663344</v>
      </c>
      <c r="AA437" s="39">
        <f t="shared" ca="1" si="115"/>
        <v>50.911180052357906</v>
      </c>
      <c r="AD437" s="44">
        <v>3574.5</v>
      </c>
      <c r="AE437" s="44">
        <v>83003.349999946702</v>
      </c>
    </row>
    <row r="438" spans="8:31" x14ac:dyDescent="0.3">
      <c r="H438" s="45">
        <v>1</v>
      </c>
      <c r="I438" s="44" t="s">
        <v>177</v>
      </c>
      <c r="J438" s="25">
        <v>2006</v>
      </c>
      <c r="K438" s="44">
        <v>3601.74</v>
      </c>
      <c r="L438" s="47">
        <f t="shared" ca="1" si="100"/>
        <v>96304.154000024777</v>
      </c>
      <c r="M438" s="47">
        <f t="shared" ca="1" si="102"/>
        <v>97943.434999958612</v>
      </c>
      <c r="N438" s="39">
        <f t="shared" ca="1" si="101"/>
        <v>70.029556024995486</v>
      </c>
      <c r="O438" s="47">
        <f t="shared" ca="1" si="103"/>
        <v>17826.099999995</v>
      </c>
      <c r="P438" s="47">
        <f t="shared" ca="1" si="104"/>
        <v>17872.749999995001</v>
      </c>
      <c r="Q438" s="39">
        <f t="shared" ca="1" si="105"/>
        <v>12.779016250001002</v>
      </c>
      <c r="R438" s="47">
        <f t="shared" ca="1" si="106"/>
        <v>3296.2364000083739</v>
      </c>
      <c r="S438" s="47">
        <f t="shared" ca="1" si="107"/>
        <v>3302.0210000070956</v>
      </c>
      <c r="T438" s="39">
        <f t="shared" ca="1" si="108"/>
        <v>1.8753828269536046</v>
      </c>
      <c r="U438" s="47">
        <f t="shared" ca="1" si="109"/>
        <v>6051.7399999948775</v>
      </c>
      <c r="V438" s="47">
        <f t="shared" ca="1" si="110"/>
        <v>6054.8499999945707</v>
      </c>
      <c r="W438" s="39">
        <f t="shared" ca="1" si="111"/>
        <v>3.0953402341625504</v>
      </c>
      <c r="X438" s="7">
        <f t="shared" ca="1" si="112"/>
        <v>70713.813999961945</v>
      </c>
      <c r="Y438" s="39">
        <f t="shared" ca="1" si="113"/>
        <v>4.3017570183325571</v>
      </c>
      <c r="Z438" s="39">
        <f t="shared" ca="1" si="114"/>
        <v>22.051496329449712</v>
      </c>
      <c r="AA438" s="39">
        <f t="shared" ca="1" si="115"/>
        <v>47.978059695545774</v>
      </c>
      <c r="AD438" s="44">
        <v>3575</v>
      </c>
      <c r="AE438" s="44">
        <v>83245.500000024796</v>
      </c>
    </row>
    <row r="439" spans="8:31" x14ac:dyDescent="0.3">
      <c r="H439" s="45">
        <v>1</v>
      </c>
      <c r="I439" s="44" t="s">
        <v>178</v>
      </c>
      <c r="J439" s="25">
        <v>2006</v>
      </c>
      <c r="K439" s="44">
        <v>3607.96</v>
      </c>
      <c r="L439" s="47">
        <f t="shared" ca="1" si="100"/>
        <v>99582.715999892447</v>
      </c>
      <c r="M439" s="47">
        <f t="shared" ca="1" si="102"/>
        <v>99290.175499926205</v>
      </c>
      <c r="N439" s="39">
        <f t="shared" ca="1" si="101"/>
        <v>52.789276640813</v>
      </c>
      <c r="O439" s="47">
        <f t="shared" ca="1" si="103"/>
        <v>17919.399999995003</v>
      </c>
      <c r="P439" s="47">
        <f t="shared" ca="1" si="104"/>
        <v>17911.074999995002</v>
      </c>
      <c r="Q439" s="39">
        <f t="shared" ca="1" si="105"/>
        <v>9.5227215416674191</v>
      </c>
      <c r="R439" s="47">
        <f t="shared" ca="1" si="106"/>
        <v>3307.8056000058173</v>
      </c>
      <c r="S439" s="47">
        <f t="shared" ca="1" si="107"/>
        <v>3306.7733000060452</v>
      </c>
      <c r="T439" s="39">
        <f t="shared" ca="1" si="108"/>
        <v>1.4472920040799391</v>
      </c>
      <c r="U439" s="47">
        <f t="shared" ca="1" si="109"/>
        <v>6057.9599999942639</v>
      </c>
      <c r="V439" s="47">
        <f t="shared" ca="1" si="110"/>
        <v>6057.4049999943181</v>
      </c>
      <c r="W439" s="39">
        <f t="shared" ca="1" si="111"/>
        <v>2.386365178122869</v>
      </c>
      <c r="X439" s="7">
        <f t="shared" ca="1" si="112"/>
        <v>72014.922199930836</v>
      </c>
      <c r="Y439" s="39">
        <f t="shared" ca="1" si="113"/>
        <v>5.5211440353300061</v>
      </c>
      <c r="Z439" s="39">
        <f t="shared" ca="1" si="114"/>
        <v>18.877522759200232</v>
      </c>
      <c r="AA439" s="39">
        <f t="shared" ca="1" si="115"/>
        <v>33.911753881612768</v>
      </c>
      <c r="AD439" s="44">
        <v>3575.5</v>
      </c>
      <c r="AE439" s="44">
        <v>83487.650000102803</v>
      </c>
    </row>
    <row r="440" spans="8:31" x14ac:dyDescent="0.3">
      <c r="H440" s="45">
        <v>1</v>
      </c>
      <c r="I440" s="44" t="s">
        <v>179</v>
      </c>
      <c r="J440" s="25">
        <v>2006</v>
      </c>
      <c r="K440" s="44">
        <v>3606.85</v>
      </c>
      <c r="L440" s="47">
        <f t="shared" ca="1" si="100"/>
        <v>98997.634999959962</v>
      </c>
      <c r="M440" s="47">
        <f t="shared" ca="1" si="102"/>
        <v>98085.751999942004</v>
      </c>
      <c r="N440" s="39">
        <f t="shared" ca="1" si="101"/>
        <v>48.225494733322115</v>
      </c>
      <c r="O440" s="47">
        <f t="shared" ca="1" si="103"/>
        <v>17902.749999995001</v>
      </c>
      <c r="P440" s="47">
        <f t="shared" ca="1" si="104"/>
        <v>17876.799999995001</v>
      </c>
      <c r="Q440" s="39">
        <f t="shared" ca="1" si="105"/>
        <v>8.7894266666673619</v>
      </c>
      <c r="R440" s="47">
        <f t="shared" ca="1" si="106"/>
        <v>3305.7410000062732</v>
      </c>
      <c r="S440" s="47">
        <f t="shared" ca="1" si="107"/>
        <v>3302.5232000069846</v>
      </c>
      <c r="T440" s="39">
        <f t="shared" ca="1" si="108"/>
        <v>0.97917060777561904</v>
      </c>
      <c r="U440" s="47">
        <f t="shared" ca="1" si="109"/>
        <v>6056.8499999943733</v>
      </c>
      <c r="V440" s="47">
        <f t="shared" ca="1" si="110"/>
        <v>6055.1199999945438</v>
      </c>
      <c r="W440" s="39">
        <f t="shared" ca="1" si="111"/>
        <v>1.6150518819988626</v>
      </c>
      <c r="X440" s="7">
        <f t="shared" ca="1" si="112"/>
        <v>70851.308799945487</v>
      </c>
      <c r="Y440" s="39">
        <f t="shared" ca="1" si="113"/>
        <v>4.546292314664794</v>
      </c>
      <c r="Z440" s="39">
        <f t="shared" ca="1" si="114"/>
        <v>15.929941471106638</v>
      </c>
      <c r="AA440" s="39">
        <f t="shared" ca="1" si="115"/>
        <v>32.295553262215478</v>
      </c>
      <c r="AD440" s="44">
        <v>3576</v>
      </c>
      <c r="AE440" s="44">
        <v>83729.799999933806</v>
      </c>
    </row>
    <row r="441" spans="8:31" x14ac:dyDescent="0.3">
      <c r="H441" s="45">
        <v>1</v>
      </c>
      <c r="I441" s="44" t="s">
        <v>180</v>
      </c>
      <c r="J441" s="25">
        <v>2006</v>
      </c>
      <c r="K441" s="44">
        <v>3603.39</v>
      </c>
      <c r="L441" s="47">
        <f t="shared" ca="1" si="100"/>
        <v>97173.868999924045</v>
      </c>
      <c r="M441" s="47">
        <f t="shared" ca="1" si="102"/>
        <v>96161.364499981981</v>
      </c>
      <c r="N441" s="39">
        <f t="shared" ca="1" si="101"/>
        <v>36.781721921256285</v>
      </c>
      <c r="O441" s="47">
        <f t="shared" ca="1" si="103"/>
        <v>17850.849999995</v>
      </c>
      <c r="P441" s="47">
        <f t="shared" ca="1" si="104"/>
        <v>17819.054999995031</v>
      </c>
      <c r="Q441" s="39">
        <f t="shared" ca="1" si="105"/>
        <v>6.8157885375005405</v>
      </c>
      <c r="R441" s="47">
        <f t="shared" ca="1" si="106"/>
        <v>3299.3054000076959</v>
      </c>
      <c r="S441" s="47">
        <f t="shared" ca="1" si="107"/>
        <v>3295.6921000083994</v>
      </c>
      <c r="T441" s="39">
        <f t="shared" ca="1" si="108"/>
        <v>0.74790239389538471</v>
      </c>
      <c r="U441" s="47">
        <f t="shared" ca="1" si="109"/>
        <v>6053.3899999947153</v>
      </c>
      <c r="V441" s="47">
        <f t="shared" ca="1" si="110"/>
        <v>6051.2049999949304</v>
      </c>
      <c r="W441" s="39">
        <f t="shared" ca="1" si="111"/>
        <v>1.1586544773744398</v>
      </c>
      <c r="X441" s="7">
        <f t="shared" ca="1" si="112"/>
        <v>68995.412399983616</v>
      </c>
      <c r="Y441" s="39">
        <f t="shared" ca="1" si="113"/>
        <v>2.8173126730003362</v>
      </c>
      <c r="Z441" s="39">
        <f t="shared" ca="1" si="114"/>
        <v>11.539658081770702</v>
      </c>
      <c r="AA441" s="39">
        <f t="shared" ca="1" si="115"/>
        <v>25.242063839485581</v>
      </c>
      <c r="AD441" s="44">
        <v>3576.5</v>
      </c>
      <c r="AE441" s="44">
        <v>83971.950000011799</v>
      </c>
    </row>
    <row r="442" spans="8:31" x14ac:dyDescent="0.3">
      <c r="H442" s="45">
        <v>1</v>
      </c>
      <c r="I442" s="44" t="s">
        <v>170</v>
      </c>
      <c r="J442" s="25">
        <v>2007</v>
      </c>
      <c r="K442" s="44">
        <v>3599.51</v>
      </c>
      <c r="L442" s="47">
        <f t="shared" ca="1" si="100"/>
        <v>95148.860000039916</v>
      </c>
      <c r="M442" s="47">
        <f t="shared" ca="1" si="102"/>
        <v>94760.060000024852</v>
      </c>
      <c r="N442" s="39">
        <f t="shared" ca="1" si="101"/>
        <v>16.425077066676817</v>
      </c>
      <c r="O442" s="47">
        <f t="shared" ca="1" si="103"/>
        <v>17787.259999995062</v>
      </c>
      <c r="P442" s="47">
        <f t="shared" ca="1" si="104"/>
        <v>17766.459999995132</v>
      </c>
      <c r="Q442" s="39">
        <f t="shared" ca="1" si="105"/>
        <v>3.0795197333335853</v>
      </c>
      <c r="R442" s="47">
        <f t="shared" ca="1" si="106"/>
        <v>3292.0788000091034</v>
      </c>
      <c r="S442" s="47">
        <f t="shared" ca="1" si="107"/>
        <v>3290.5748000091253</v>
      </c>
      <c r="T442" s="39">
        <f t="shared" ca="1" si="108"/>
        <v>0.77210595536513782</v>
      </c>
      <c r="U442" s="47">
        <f t="shared" ca="1" si="109"/>
        <v>6049.0199999951465</v>
      </c>
      <c r="V442" s="47">
        <f t="shared" ca="1" si="110"/>
        <v>6047.4199999953044</v>
      </c>
      <c r="W442" s="39">
        <f t="shared" ca="1" si="111"/>
        <v>1.1616589868323774</v>
      </c>
      <c r="X442" s="7">
        <f t="shared" ca="1" si="112"/>
        <v>67655.605200025297</v>
      </c>
      <c r="Y442" s="39">
        <f t="shared" ca="1" si="113"/>
        <v>3.7210582860027244</v>
      </c>
      <c r="Z442" s="39">
        <f t="shared" ca="1" si="114"/>
        <v>8.7343429615338248</v>
      </c>
      <c r="AA442" s="39">
        <f t="shared" ca="1" si="115"/>
        <v>7.690734105142992</v>
      </c>
      <c r="AD442" s="44">
        <v>3577</v>
      </c>
      <c r="AE442" s="44">
        <v>84214.100000089893</v>
      </c>
    </row>
    <row r="443" spans="8:31" x14ac:dyDescent="0.3">
      <c r="H443" s="45">
        <v>1</v>
      </c>
      <c r="I443" s="44" t="s">
        <v>171</v>
      </c>
      <c r="J443" s="25">
        <v>2007</v>
      </c>
      <c r="K443" s="44">
        <v>3597.91</v>
      </c>
      <c r="L443" s="47">
        <f t="shared" ca="1" si="100"/>
        <v>94371.260000009788</v>
      </c>
      <c r="M443" s="47">
        <f t="shared" ca="1" si="102"/>
        <v>94589.960000012419</v>
      </c>
      <c r="N443" s="39">
        <f t="shared" ca="1" si="101"/>
        <v>16.710892933341519</v>
      </c>
      <c r="O443" s="47">
        <f t="shared" ca="1" si="103"/>
        <v>17745.659999995201</v>
      </c>
      <c r="P443" s="47">
        <f t="shared" ca="1" si="104"/>
        <v>17757.359999995162</v>
      </c>
      <c r="Q443" s="39">
        <f t="shared" ca="1" si="105"/>
        <v>3.1371336000002703</v>
      </c>
      <c r="R443" s="47">
        <f t="shared" ca="1" si="106"/>
        <v>3289.0708000091472</v>
      </c>
      <c r="S443" s="47">
        <f t="shared" ca="1" si="107"/>
        <v>3289.9168000091349</v>
      </c>
      <c r="T443" s="39">
        <f t="shared" ca="1" si="108"/>
        <v>0.87051198528214424</v>
      </c>
      <c r="U443" s="47">
        <f t="shared" ca="1" si="109"/>
        <v>6045.8199999954622</v>
      </c>
      <c r="V443" s="47">
        <f t="shared" ca="1" si="110"/>
        <v>6046.7199999953737</v>
      </c>
      <c r="W443" s="39">
        <f t="shared" ca="1" si="111"/>
        <v>1.3079055359991389</v>
      </c>
      <c r="X443" s="7">
        <f t="shared" ca="1" si="112"/>
        <v>67495.96320001276</v>
      </c>
      <c r="Y443" s="39">
        <f t="shared" ca="1" si="113"/>
        <v>3.0935649800016893</v>
      </c>
      <c r="Z443" s="39">
        <f t="shared" ca="1" si="114"/>
        <v>8.4091161012832423</v>
      </c>
      <c r="AA443" s="39">
        <f t="shared" ca="1" si="115"/>
        <v>8.3017768320582768</v>
      </c>
      <c r="AD443" s="44">
        <v>3577.5</v>
      </c>
      <c r="AE443" s="44">
        <v>84456.249999920794</v>
      </c>
    </row>
    <row r="444" spans="8:31" x14ac:dyDescent="0.3">
      <c r="H444" s="45">
        <v>1</v>
      </c>
      <c r="I444" s="44" t="s">
        <v>172</v>
      </c>
      <c r="J444" s="25">
        <v>2007</v>
      </c>
      <c r="K444" s="44">
        <v>3598.81</v>
      </c>
      <c r="L444" s="47">
        <f t="shared" ca="1" si="100"/>
        <v>94808.66000001505</v>
      </c>
      <c r="M444" s="47">
        <f t="shared" ca="1" si="102"/>
        <v>95190.072500025271</v>
      </c>
      <c r="N444" s="39">
        <f t="shared" ca="1" si="101"/>
        <v>25.859969695849461</v>
      </c>
      <c r="O444" s="47">
        <f t="shared" ca="1" si="103"/>
        <v>17769.059999995123</v>
      </c>
      <c r="P444" s="47">
        <f t="shared" ca="1" si="104"/>
        <v>17787.154999995062</v>
      </c>
      <c r="Q444" s="39">
        <f t="shared" ca="1" si="105"/>
        <v>4.8321771083337222</v>
      </c>
      <c r="R444" s="47">
        <f t="shared" ca="1" si="106"/>
        <v>3290.7628000091227</v>
      </c>
      <c r="S444" s="47">
        <f t="shared" ca="1" si="107"/>
        <v>3292.2069000090341</v>
      </c>
      <c r="T444" s="39">
        <f t="shared" ca="1" si="108"/>
        <v>1.2578973863788481</v>
      </c>
      <c r="U444" s="47">
        <f t="shared" ca="1" si="109"/>
        <v>6047.6199999952842</v>
      </c>
      <c r="V444" s="47">
        <f t="shared" ca="1" si="110"/>
        <v>6048.9849999951493</v>
      </c>
      <c r="W444" s="39">
        <f t="shared" ca="1" si="111"/>
        <v>1.8903078124997696</v>
      </c>
      <c r="X444" s="7">
        <f t="shared" ca="1" si="112"/>
        <v>68061.725600026024</v>
      </c>
      <c r="Y444" s="39">
        <f t="shared" ca="1" si="113"/>
        <v>3.5732405940026459</v>
      </c>
      <c r="Z444" s="39">
        <f t="shared" ca="1" si="114"/>
        <v>11.553622901214986</v>
      </c>
      <c r="AA444" s="39">
        <f t="shared" ca="1" si="115"/>
        <v>14.306346794634475</v>
      </c>
      <c r="AD444" s="44">
        <v>3578</v>
      </c>
      <c r="AE444" s="44">
        <v>84698.399999998903</v>
      </c>
    </row>
    <row r="445" spans="8:31" x14ac:dyDescent="0.3">
      <c r="H445" s="45">
        <v>1</v>
      </c>
      <c r="I445" s="44" t="s">
        <v>173</v>
      </c>
      <c r="J445" s="25">
        <v>2007</v>
      </c>
      <c r="K445" s="44">
        <v>3600.35</v>
      </c>
      <c r="L445" s="47">
        <f t="shared" ca="1" si="100"/>
        <v>95571.485000035493</v>
      </c>
      <c r="M445" s="47">
        <f t="shared" ca="1" si="102"/>
        <v>98011.958000037004</v>
      </c>
      <c r="N445" s="39">
        <f t="shared" ca="1" si="101"/>
        <v>36.754484250027012</v>
      </c>
      <c r="O445" s="47">
        <f t="shared" ca="1" si="103"/>
        <v>17805.249999995001</v>
      </c>
      <c r="P445" s="47">
        <f t="shared" ca="1" si="104"/>
        <v>17874.699999995002</v>
      </c>
      <c r="Q445" s="39">
        <f t="shared" ca="1" si="105"/>
        <v>6.7030125000005212</v>
      </c>
      <c r="R445" s="47">
        <f t="shared" ca="1" si="106"/>
        <v>3293.6510000089461</v>
      </c>
      <c r="S445" s="47">
        <f t="shared" ca="1" si="107"/>
        <v>3302.2628000070422</v>
      </c>
      <c r="T445" s="39">
        <f t="shared" ca="1" si="108"/>
        <v>1.5830222297541097</v>
      </c>
      <c r="U445" s="47">
        <f t="shared" ca="1" si="109"/>
        <v>6050.3499999950154</v>
      </c>
      <c r="V445" s="47">
        <f t="shared" ca="1" si="110"/>
        <v>6054.9799999945581</v>
      </c>
      <c r="W445" s="39">
        <f t="shared" ca="1" si="111"/>
        <v>2.375671402997293</v>
      </c>
      <c r="X445" s="7">
        <f t="shared" ca="1" si="112"/>
        <v>70780.015200040405</v>
      </c>
      <c r="Y445" s="39">
        <f t="shared" ca="1" si="113"/>
        <v>2.4183171860022461</v>
      </c>
      <c r="Z445" s="39">
        <f t="shared" ca="1" si="114"/>
        <v>13.08002331875417</v>
      </c>
      <c r="AA445" s="39">
        <f t="shared" ca="1" si="115"/>
        <v>23.67446093127284</v>
      </c>
      <c r="AD445" s="44">
        <v>3578.5</v>
      </c>
      <c r="AE445" s="44">
        <v>84940.550000076895</v>
      </c>
    </row>
    <row r="446" spans="8:31" x14ac:dyDescent="0.3">
      <c r="H446" s="45">
        <v>1</v>
      </c>
      <c r="I446" s="44" t="s">
        <v>164</v>
      </c>
      <c r="J446" s="25">
        <v>2007</v>
      </c>
      <c r="K446" s="44">
        <v>3609.61</v>
      </c>
      <c r="L446" s="47">
        <f t="shared" ca="1" si="100"/>
        <v>100452.43100003852</v>
      </c>
      <c r="M446" s="47">
        <f t="shared" ca="1" si="102"/>
        <v>100950.54049998079</v>
      </c>
      <c r="N446" s="39">
        <f t="shared" ca="1" si="101"/>
        <v>44.418237820007391</v>
      </c>
      <c r="O446" s="47">
        <f t="shared" ca="1" si="103"/>
        <v>17944.149999995003</v>
      </c>
      <c r="P446" s="47">
        <f t="shared" ca="1" si="104"/>
        <v>17958.324999995002</v>
      </c>
      <c r="Q446" s="39">
        <f t="shared" ca="1" si="105"/>
        <v>7.9016630000006201</v>
      </c>
      <c r="R446" s="47">
        <f t="shared" ca="1" si="106"/>
        <v>3310.8746000051383</v>
      </c>
      <c r="S446" s="47">
        <f t="shared" ca="1" si="107"/>
        <v>3312.6323000047496</v>
      </c>
      <c r="T446" s="39">
        <f t="shared" ca="1" si="108"/>
        <v>2.0628589490278482</v>
      </c>
      <c r="U446" s="47">
        <f t="shared" ca="1" si="109"/>
        <v>6059.6099999941007</v>
      </c>
      <c r="V446" s="47">
        <f t="shared" ca="1" si="110"/>
        <v>6060.5549999940067</v>
      </c>
      <c r="W446" s="39">
        <f t="shared" ca="1" si="111"/>
        <v>3.0875497447485358</v>
      </c>
      <c r="X446" s="7">
        <f t="shared" ca="1" si="112"/>
        <v>73619.02819998702</v>
      </c>
      <c r="Y446" s="39">
        <f t="shared" ca="1" si="113"/>
        <v>2.2699200361670813</v>
      </c>
      <c r="Z446" s="39">
        <f t="shared" ca="1" si="114"/>
        <v>15.321991729944084</v>
      </c>
      <c r="AA446" s="39">
        <f t="shared" ca="1" si="115"/>
        <v>29.096246090063307</v>
      </c>
      <c r="AD446" s="44">
        <v>3579</v>
      </c>
      <c r="AE446" s="44">
        <v>85182.699999907796</v>
      </c>
    </row>
    <row r="447" spans="8:31" x14ac:dyDescent="0.3">
      <c r="H447" s="45">
        <v>1</v>
      </c>
      <c r="I447" s="44" t="s">
        <v>174</v>
      </c>
      <c r="J447" s="25">
        <v>2007</v>
      </c>
      <c r="K447" s="44">
        <v>3611.5</v>
      </c>
      <c r="L447" s="47">
        <f t="shared" ca="1" si="100"/>
        <v>101448.64999992307</v>
      </c>
      <c r="M447" s="47">
        <f t="shared" ca="1" si="102"/>
        <v>100354.91749992629</v>
      </c>
      <c r="N447" s="39">
        <f t="shared" ca="1" si="101"/>
        <v>63.223598024976148</v>
      </c>
      <c r="O447" s="47">
        <f t="shared" ca="1" si="103"/>
        <v>17972.499999995001</v>
      </c>
      <c r="P447" s="47">
        <f t="shared" ca="1" si="104"/>
        <v>17941.374999995001</v>
      </c>
      <c r="Q447" s="39">
        <f t="shared" ca="1" si="105"/>
        <v>11.303066250000889</v>
      </c>
      <c r="R447" s="47">
        <f t="shared" ca="1" si="106"/>
        <v>3314.3900000043609</v>
      </c>
      <c r="S447" s="47">
        <f t="shared" ca="1" si="107"/>
        <v>3310.530500005214</v>
      </c>
      <c r="T447" s="39">
        <f t="shared" ca="1" si="108"/>
        <v>2.4012381226601862</v>
      </c>
      <c r="U447" s="47">
        <f t="shared" ca="1" si="109"/>
        <v>6061.4999999939137</v>
      </c>
      <c r="V447" s="47">
        <f t="shared" ca="1" si="110"/>
        <v>6059.4249999941185</v>
      </c>
      <c r="W447" s="39">
        <f t="shared" ca="1" si="111"/>
        <v>3.5952588333296744</v>
      </c>
      <c r="X447" s="7">
        <f t="shared" ca="1" si="112"/>
        <v>73043.586999931955</v>
      </c>
      <c r="Y447" s="39">
        <f t="shared" ca="1" si="113"/>
        <v>1.2782627724992692</v>
      </c>
      <c r="Z447" s="39">
        <f t="shared" ca="1" si="114"/>
        <v>18.577825978490015</v>
      </c>
      <c r="AA447" s="39">
        <f t="shared" ca="1" si="115"/>
        <v>44.64577204648613</v>
      </c>
      <c r="AD447" s="44">
        <v>3579.5</v>
      </c>
      <c r="AE447" s="44">
        <v>85424.849999985905</v>
      </c>
    </row>
    <row r="448" spans="8:31" x14ac:dyDescent="0.3">
      <c r="H448" s="45">
        <v>1</v>
      </c>
      <c r="I448" s="44" t="s">
        <v>175</v>
      </c>
      <c r="J448" s="25">
        <v>2007</v>
      </c>
      <c r="K448" s="44">
        <v>3607.35</v>
      </c>
      <c r="L448" s="47">
        <f t="shared" ca="1" si="100"/>
        <v>99261.184999929508</v>
      </c>
      <c r="M448" s="47">
        <f t="shared" ca="1" si="102"/>
        <v>98267.60149992106</v>
      </c>
      <c r="N448" s="39">
        <f t="shared" ca="1" si="101"/>
        <v>75.502273819132995</v>
      </c>
      <c r="O448" s="47">
        <f t="shared" ca="1" si="103"/>
        <v>17910.249999995001</v>
      </c>
      <c r="P448" s="47">
        <f t="shared" ca="1" si="104"/>
        <v>17881.974999995</v>
      </c>
      <c r="Q448" s="39">
        <f t="shared" ca="1" si="105"/>
        <v>13.739317458334403</v>
      </c>
      <c r="R448" s="47">
        <f t="shared" ca="1" si="106"/>
        <v>3306.6710000060671</v>
      </c>
      <c r="S448" s="47">
        <f t="shared" ca="1" si="107"/>
        <v>3303.1649000068423</v>
      </c>
      <c r="T448" s="39">
        <f t="shared" ca="1" si="108"/>
        <v>2.6158313370689599</v>
      </c>
      <c r="U448" s="47">
        <f t="shared" ca="1" si="109"/>
        <v>6057.3499999943233</v>
      </c>
      <c r="V448" s="47">
        <f t="shared" ca="1" si="110"/>
        <v>6055.4649999945095</v>
      </c>
      <c r="W448" s="39">
        <f t="shared" ca="1" si="111"/>
        <v>3.92313392466452</v>
      </c>
      <c r="X448" s="7">
        <f t="shared" ca="1" si="112"/>
        <v>71026.996599924707</v>
      </c>
      <c r="Y448" s="39">
        <f t="shared" ca="1" si="113"/>
        <v>3.1370256831644658</v>
      </c>
      <c r="Z448" s="39">
        <f t="shared" ca="1" si="114"/>
        <v>23.415308403232348</v>
      </c>
      <c r="AA448" s="39">
        <f t="shared" ca="1" si="115"/>
        <v>52.08696541590065</v>
      </c>
      <c r="AD448" s="44">
        <v>3580</v>
      </c>
      <c r="AE448" s="44">
        <v>85667.000000063897</v>
      </c>
    </row>
    <row r="449" spans="8:31" x14ac:dyDescent="0.3">
      <c r="H449" s="45">
        <v>1</v>
      </c>
      <c r="I449" s="44" t="s">
        <v>176</v>
      </c>
      <c r="J449" s="25">
        <v>2007</v>
      </c>
      <c r="K449" s="44">
        <v>3603.58</v>
      </c>
      <c r="L449" s="47">
        <f t="shared" ca="1" si="100"/>
        <v>97274.017999912612</v>
      </c>
      <c r="M449" s="47">
        <f t="shared" ca="1" si="102"/>
        <v>96823.347499964759</v>
      </c>
      <c r="N449" s="39">
        <f t="shared" ca="1" si="101"/>
        <v>74.069860837499562</v>
      </c>
      <c r="O449" s="47">
        <f t="shared" ca="1" si="103"/>
        <v>17853.699999994999</v>
      </c>
      <c r="P449" s="47">
        <f t="shared" ca="1" si="104"/>
        <v>17840.874999994998</v>
      </c>
      <c r="Q449" s="39">
        <f t="shared" ca="1" si="105"/>
        <v>13.648269375001062</v>
      </c>
      <c r="R449" s="47">
        <f t="shared" ca="1" si="106"/>
        <v>3299.6588000076176</v>
      </c>
      <c r="S449" s="47">
        <f t="shared" ca="1" si="107"/>
        <v>3298.0685000079693</v>
      </c>
      <c r="T449" s="39">
        <f t="shared" ca="1" si="108"/>
        <v>2.358723623397275</v>
      </c>
      <c r="U449" s="47">
        <f t="shared" ca="1" si="109"/>
        <v>6053.5799999946958</v>
      </c>
      <c r="V449" s="47">
        <f t="shared" ca="1" si="110"/>
        <v>6052.7249999947808</v>
      </c>
      <c r="W449" s="39">
        <f t="shared" ca="1" si="111"/>
        <v>3.5584979062455249</v>
      </c>
      <c r="X449" s="7">
        <f t="shared" ca="1" si="112"/>
        <v>69631.678999967015</v>
      </c>
      <c r="Y449" s="39">
        <f t="shared" ca="1" si="113"/>
        <v>3.4235575508329323</v>
      </c>
      <c r="Z449" s="39">
        <f t="shared" ca="1" si="114"/>
        <v>22.989048455476794</v>
      </c>
      <c r="AA449" s="39">
        <f t="shared" ca="1" si="115"/>
        <v>51.080812382022771</v>
      </c>
      <c r="AD449" s="44">
        <v>3580.5</v>
      </c>
      <c r="AE449" s="44">
        <v>85909.999999905005</v>
      </c>
    </row>
    <row r="450" spans="8:31" x14ac:dyDescent="0.3">
      <c r="H450" s="45">
        <v>1</v>
      </c>
      <c r="I450" s="44" t="s">
        <v>177</v>
      </c>
      <c r="J450" s="25">
        <v>2007</v>
      </c>
      <c r="K450" s="44">
        <v>3601.87</v>
      </c>
      <c r="L450" s="47">
        <f t="shared" ca="1" si="100"/>
        <v>96372.677000016905</v>
      </c>
      <c r="M450" s="47">
        <f t="shared" ca="1" si="102"/>
        <v>96043.23950005509</v>
      </c>
      <c r="N450" s="39">
        <f t="shared" ca="1" si="101"/>
        <v>68.670916242563976</v>
      </c>
      <c r="O450" s="47">
        <f t="shared" ca="1" si="103"/>
        <v>17828.049999994997</v>
      </c>
      <c r="P450" s="47">
        <f t="shared" ca="1" si="104"/>
        <v>17818.674999994997</v>
      </c>
      <c r="Q450" s="39">
        <f t="shared" ca="1" si="105"/>
        <v>12.740352625000984</v>
      </c>
      <c r="R450" s="47">
        <f t="shared" ca="1" si="106"/>
        <v>3296.478200008321</v>
      </c>
      <c r="S450" s="47">
        <f t="shared" ca="1" si="107"/>
        <v>3295.315700008578</v>
      </c>
      <c r="T450" s="39">
        <f t="shared" ca="1" si="108"/>
        <v>1.8715745518194473</v>
      </c>
      <c r="U450" s="47">
        <f t="shared" ca="1" si="109"/>
        <v>6051.8699999948658</v>
      </c>
      <c r="V450" s="47">
        <f t="shared" ca="1" si="110"/>
        <v>6051.2449999949276</v>
      </c>
      <c r="W450" s="39">
        <f t="shared" ca="1" si="111"/>
        <v>3.0934972980794004</v>
      </c>
      <c r="X450" s="7">
        <f t="shared" ca="1" si="112"/>
        <v>68878.003800056584</v>
      </c>
      <c r="Y450" s="39">
        <f t="shared" ca="1" si="113"/>
        <v>4.1900785645049412</v>
      </c>
      <c r="Z450" s="39">
        <f t="shared" ca="1" si="114"/>
        <v>21.895503039404772</v>
      </c>
      <c r="AA450" s="39">
        <f t="shared" ca="1" si="115"/>
        <v>46.775413203159204</v>
      </c>
      <c r="AD450" s="44">
        <v>3581</v>
      </c>
      <c r="AE450" s="44">
        <v>86152.999999993204</v>
      </c>
    </row>
    <row r="451" spans="8:31" x14ac:dyDescent="0.3">
      <c r="H451" s="45">
        <v>1</v>
      </c>
      <c r="I451" s="44" t="s">
        <v>178</v>
      </c>
      <c r="J451" s="25">
        <v>2007</v>
      </c>
      <c r="K451" s="44">
        <v>3600.62</v>
      </c>
      <c r="L451" s="47">
        <f t="shared" ca="1" si="100"/>
        <v>95713.802000093274</v>
      </c>
      <c r="M451" s="47">
        <f t="shared" ca="1" si="102"/>
        <v>95217.491000082809</v>
      </c>
      <c r="N451" s="39">
        <f t="shared" ca="1" si="101"/>
        <v>50.623966048395488</v>
      </c>
      <c r="O451" s="47">
        <f t="shared" ca="1" si="103"/>
        <v>17809.299999994997</v>
      </c>
      <c r="P451" s="47">
        <f t="shared" ca="1" si="104"/>
        <v>17786.839999995071</v>
      </c>
      <c r="Q451" s="39">
        <f t="shared" ca="1" si="105"/>
        <v>9.4566699333340978</v>
      </c>
      <c r="R451" s="47">
        <f t="shared" ca="1" si="106"/>
        <v>3294.153200008835</v>
      </c>
      <c r="S451" s="47">
        <f t="shared" ca="1" si="107"/>
        <v>3292.2888000089815</v>
      </c>
      <c r="T451" s="39">
        <f t="shared" ca="1" si="108"/>
        <v>1.4409525005437251</v>
      </c>
      <c r="U451" s="47">
        <f t="shared" ca="1" si="109"/>
        <v>6050.6199999949886</v>
      </c>
      <c r="V451" s="47">
        <f t="shared" ca="1" si="110"/>
        <v>6048.9399999951547</v>
      </c>
      <c r="W451" s="39">
        <f t="shared" ca="1" si="111"/>
        <v>2.3830303208315322</v>
      </c>
      <c r="X451" s="7">
        <f t="shared" ca="1" si="112"/>
        <v>68089.422200083587</v>
      </c>
      <c r="Y451" s="39">
        <f t="shared" ca="1" si="113"/>
        <v>5.2201890353416092</v>
      </c>
      <c r="Z451" s="39">
        <f t="shared" ca="1" si="114"/>
        <v>18.500841790050963</v>
      </c>
      <c r="AA451" s="39">
        <f t="shared" ca="1" si="115"/>
        <v>32.123124258344525</v>
      </c>
      <c r="AD451" s="44">
        <v>3581.5</v>
      </c>
      <c r="AE451" s="44">
        <v>86396.000000081302</v>
      </c>
    </row>
    <row r="452" spans="8:31" x14ac:dyDescent="0.3">
      <c r="H452" s="45">
        <v>1</v>
      </c>
      <c r="I452" s="44" t="s">
        <v>179</v>
      </c>
      <c r="J452" s="25">
        <v>2007</v>
      </c>
      <c r="K452" s="44">
        <v>3598.63</v>
      </c>
      <c r="L452" s="47">
        <f t="shared" ca="1" si="100"/>
        <v>94721.180000072345</v>
      </c>
      <c r="M452" s="47">
        <f t="shared" ca="1" si="102"/>
        <v>93751.60999999987</v>
      </c>
      <c r="N452" s="39">
        <f t="shared" ca="1" si="101"/>
        <v>46.094541583349795</v>
      </c>
      <c r="O452" s="47">
        <f t="shared" ca="1" si="103"/>
        <v>17764.379999995144</v>
      </c>
      <c r="P452" s="47">
        <f t="shared" ca="1" si="104"/>
        <v>17712.509999995338</v>
      </c>
      <c r="Q452" s="39">
        <f t="shared" ca="1" si="105"/>
        <v>8.7086507500008317</v>
      </c>
      <c r="R452" s="47">
        <f t="shared" ca="1" si="106"/>
        <v>3290.4244000091276</v>
      </c>
      <c r="S452" s="47">
        <f t="shared" ca="1" si="107"/>
        <v>3286.6738000091823</v>
      </c>
      <c r="T452" s="39">
        <f t="shared" ca="1" si="108"/>
        <v>0.97447139275460293</v>
      </c>
      <c r="U452" s="47">
        <f t="shared" ca="1" si="109"/>
        <v>6047.2599999953209</v>
      </c>
      <c r="V452" s="47">
        <f t="shared" ca="1" si="110"/>
        <v>6043.2699999957149</v>
      </c>
      <c r="W452" s="39">
        <f t="shared" ca="1" si="111"/>
        <v>1.6118911907491742</v>
      </c>
      <c r="X452" s="7">
        <f t="shared" ca="1" si="112"/>
        <v>66709.156199999634</v>
      </c>
      <c r="Y452" s="39">
        <f t="shared" ca="1" si="113"/>
        <v>4.2805041895015066</v>
      </c>
      <c r="Z452" s="39">
        <f t="shared" ca="1" si="114"/>
        <v>15.575517523006116</v>
      </c>
      <c r="AA452" s="39">
        <f t="shared" ca="1" si="115"/>
        <v>30.519024060343678</v>
      </c>
      <c r="AD452" s="44">
        <v>3582</v>
      </c>
      <c r="AE452" s="44">
        <v>86638.999999922395</v>
      </c>
    </row>
    <row r="453" spans="8:31" x14ac:dyDescent="0.3">
      <c r="H453" s="45">
        <v>1</v>
      </c>
      <c r="I453" s="44" t="s">
        <v>180</v>
      </c>
      <c r="J453" s="25">
        <v>2007</v>
      </c>
      <c r="K453" s="44">
        <v>3594.64</v>
      </c>
      <c r="L453" s="47">
        <f t="shared" ca="1" si="100"/>
        <v>92782.039999927394</v>
      </c>
      <c r="M453" s="47">
        <f t="shared" ca="1" si="102"/>
        <v>91814.899999947054</v>
      </c>
      <c r="N453" s="39">
        <f t="shared" ca="1" si="101"/>
        <v>35.119199249992327</v>
      </c>
      <c r="O453" s="47">
        <f t="shared" ca="1" si="103"/>
        <v>17660.639999995532</v>
      </c>
      <c r="P453" s="47">
        <f t="shared" ca="1" si="104"/>
        <v>17608.89999999573</v>
      </c>
      <c r="Q453" s="39">
        <f t="shared" ca="1" si="105"/>
        <v>6.7354042500007791</v>
      </c>
      <c r="R453" s="47">
        <f t="shared" ca="1" si="106"/>
        <v>3282.923200009237</v>
      </c>
      <c r="S453" s="47">
        <f t="shared" ca="1" si="107"/>
        <v>3279.1820000092921</v>
      </c>
      <c r="T453" s="39">
        <f t="shared" ca="1" si="108"/>
        <v>0.74415570186891988</v>
      </c>
      <c r="U453" s="47">
        <f t="shared" ca="1" si="109"/>
        <v>6039.2799999961089</v>
      </c>
      <c r="V453" s="47">
        <f t="shared" ca="1" si="110"/>
        <v>6035.2999999965014</v>
      </c>
      <c r="W453" s="39">
        <f t="shared" ca="1" si="111"/>
        <v>1.1556090674997395</v>
      </c>
      <c r="X453" s="7">
        <f t="shared" ca="1" si="112"/>
        <v>64891.517999945521</v>
      </c>
      <c r="Y453" s="39">
        <f t="shared" ca="1" si="113"/>
        <v>2.6497369849987202</v>
      </c>
      <c r="Z453" s="39">
        <f t="shared" ca="1" si="114"/>
        <v>11.284906004368159</v>
      </c>
      <c r="AA453" s="39">
        <f t="shared" ca="1" si="115"/>
        <v>23.834293245624167</v>
      </c>
      <c r="AD453" s="44">
        <v>3582.5</v>
      </c>
      <c r="AE453" s="44">
        <v>86882.000000010594</v>
      </c>
    </row>
    <row r="454" spans="8:31" x14ac:dyDescent="0.3">
      <c r="H454" s="45">
        <v>1</v>
      </c>
      <c r="I454" s="44" t="s">
        <v>170</v>
      </c>
      <c r="J454" s="25">
        <v>2008</v>
      </c>
      <c r="K454" s="44">
        <v>3590.66</v>
      </c>
      <c r="L454" s="47">
        <f t="shared" ca="1" si="100"/>
        <v>90847.759999966715</v>
      </c>
      <c r="M454" s="47">
        <f t="shared" ca="1" si="102"/>
        <v>90847.759999966715</v>
      </c>
      <c r="N454" s="39">
        <f t="shared" ca="1" si="101"/>
        <v>15.7469450666665</v>
      </c>
      <c r="O454" s="47">
        <f t="shared" ca="1" si="103"/>
        <v>17557.159999995929</v>
      </c>
      <c r="P454" s="47">
        <f t="shared" ca="1" si="104"/>
        <v>17557.159999995929</v>
      </c>
      <c r="Q454" s="39">
        <f t="shared" ca="1" si="105"/>
        <v>3.043241066667044</v>
      </c>
      <c r="R454" s="47">
        <f t="shared" ca="1" si="106"/>
        <v>3275.4408000093472</v>
      </c>
      <c r="S454" s="47">
        <f t="shared" ca="1" si="107"/>
        <v>3275.4408000093472</v>
      </c>
      <c r="T454" s="39">
        <f t="shared" ca="1" si="108"/>
        <v>0.76855488838185804</v>
      </c>
      <c r="U454" s="47">
        <f t="shared" ca="1" si="109"/>
        <v>6031.3199999968947</v>
      </c>
      <c r="V454" s="47">
        <f t="shared" ca="1" si="110"/>
        <v>6031.3199999968947</v>
      </c>
      <c r="W454" s="39">
        <f t="shared" ca="1" si="111"/>
        <v>1.1585663109993498</v>
      </c>
      <c r="X454" s="7">
        <f t="shared" ca="1" si="112"/>
        <v>63983.839199964539</v>
      </c>
      <c r="Y454" s="39">
        <f t="shared" ca="1" si="113"/>
        <v>3.51911115599931</v>
      </c>
      <c r="Z454" s="39">
        <f t="shared" ca="1" si="114"/>
        <v>8.4894734220475616</v>
      </c>
      <c r="AA454" s="39">
        <f t="shared" ca="1" si="115"/>
        <v>7.2574716446189385</v>
      </c>
      <c r="AD454" s="44">
        <v>3583</v>
      </c>
      <c r="AE454" s="44">
        <v>87125.000000098706</v>
      </c>
    </row>
    <row r="455" spans="8:31" x14ac:dyDescent="0.3">
      <c r="H455" s="45">
        <v>1</v>
      </c>
      <c r="I455" s="44" t="s">
        <v>171</v>
      </c>
      <c r="J455" s="25">
        <v>2008</v>
      </c>
      <c r="K455" s="44">
        <v>3590.66</v>
      </c>
      <c r="L455" s="47">
        <f t="shared" ca="1" si="100"/>
        <v>90847.759999966715</v>
      </c>
      <c r="M455" s="47">
        <f t="shared" ca="1" si="102"/>
        <v>90631.490000011981</v>
      </c>
      <c r="N455" s="39">
        <f t="shared" ca="1" si="101"/>
        <v>16.011563233341189</v>
      </c>
      <c r="O455" s="47">
        <f t="shared" ca="1" si="103"/>
        <v>17557.159999995929</v>
      </c>
      <c r="P455" s="47">
        <f t="shared" ca="1" si="104"/>
        <v>17545.58999999598</v>
      </c>
      <c r="Q455" s="39">
        <f t="shared" ca="1" si="105"/>
        <v>3.0997209000004013</v>
      </c>
      <c r="R455" s="47">
        <f t="shared" ca="1" si="106"/>
        <v>3275.4408000093472</v>
      </c>
      <c r="S455" s="47">
        <f t="shared" ca="1" si="107"/>
        <v>3274.6042000093594</v>
      </c>
      <c r="T455" s="39">
        <f t="shared" ca="1" si="108"/>
        <v>0.86646027132220493</v>
      </c>
      <c r="U455" s="47">
        <f t="shared" ca="1" si="109"/>
        <v>6031.3199999968947</v>
      </c>
      <c r="V455" s="47">
        <f t="shared" ca="1" si="110"/>
        <v>6030.4299999969826</v>
      </c>
      <c r="W455" s="39">
        <f t="shared" ca="1" si="111"/>
        <v>1.3043820089994864</v>
      </c>
      <c r="X455" s="7">
        <f t="shared" ca="1" si="112"/>
        <v>63780.865800009662</v>
      </c>
      <c r="Y455" s="39">
        <f t="shared" ca="1" si="113"/>
        <v>2.9232896825014869</v>
      </c>
      <c r="Z455" s="39">
        <f t="shared" ca="1" si="114"/>
        <v>8.1938528628235794</v>
      </c>
      <c r="AA455" s="39">
        <f t="shared" ca="1" si="115"/>
        <v>7.8177103705176094</v>
      </c>
      <c r="AD455" s="44">
        <v>3583.5</v>
      </c>
      <c r="AE455" s="44">
        <v>87367.999999939799</v>
      </c>
    </row>
    <row r="456" spans="8:31" x14ac:dyDescent="0.3">
      <c r="H456" s="45">
        <v>1</v>
      </c>
      <c r="I456" s="44" t="s">
        <v>172</v>
      </c>
      <c r="J456" s="25">
        <v>2008</v>
      </c>
      <c r="K456" s="44">
        <v>3589.77</v>
      </c>
      <c r="L456" s="47">
        <f t="shared" ca="1" si="100"/>
        <v>90415.220000057248</v>
      </c>
      <c r="M456" s="47">
        <f t="shared" ca="1" si="102"/>
        <v>91464.980000045151</v>
      </c>
      <c r="N456" s="39">
        <f t="shared" ca="1" si="101"/>
        <v>24.847986233354497</v>
      </c>
      <c r="O456" s="47">
        <f t="shared" ca="1" si="103"/>
        <v>17534.019999996031</v>
      </c>
      <c r="P456" s="47">
        <f t="shared" ca="1" si="104"/>
        <v>17590.179999995817</v>
      </c>
      <c r="Q456" s="39">
        <f t="shared" ca="1" si="105"/>
        <v>4.7786655666672422</v>
      </c>
      <c r="R456" s="47">
        <f t="shared" ca="1" si="106"/>
        <v>3273.7676000093716</v>
      </c>
      <c r="S456" s="47">
        <f t="shared" ca="1" si="107"/>
        <v>3277.8284000093122</v>
      </c>
      <c r="T456" s="39">
        <f t="shared" ca="1" si="108"/>
        <v>1.2524036011706194</v>
      </c>
      <c r="U456" s="47">
        <f t="shared" ca="1" si="109"/>
        <v>6029.5399999970714</v>
      </c>
      <c r="V456" s="47">
        <f t="shared" ca="1" si="110"/>
        <v>6033.8599999966445</v>
      </c>
      <c r="W456" s="39">
        <f t="shared" ca="1" si="111"/>
        <v>1.8855812500002338</v>
      </c>
      <c r="X456" s="7">
        <f t="shared" ca="1" si="112"/>
        <v>64563.111600043376</v>
      </c>
      <c r="Y456" s="39">
        <f t="shared" ca="1" si="113"/>
        <v>3.3895633590034913</v>
      </c>
      <c r="Z456" s="39">
        <f t="shared" ca="1" si="114"/>
        <v>11.306213776841586</v>
      </c>
      <c r="AA456" s="39">
        <f t="shared" ca="1" si="115"/>
        <v>13.541772456512911</v>
      </c>
      <c r="AD456" s="44">
        <v>3584</v>
      </c>
      <c r="AE456" s="44">
        <v>87611.000000027998</v>
      </c>
    </row>
    <row r="457" spans="8:31" x14ac:dyDescent="0.3">
      <c r="H457" s="45">
        <v>1</v>
      </c>
      <c r="I457" s="44" t="s">
        <v>173</v>
      </c>
      <c r="J457" s="25">
        <v>2008</v>
      </c>
      <c r="K457" s="44">
        <v>3594.09</v>
      </c>
      <c r="L457" s="47">
        <f t="shared" ca="1" si="100"/>
        <v>92514.740000033053</v>
      </c>
      <c r="M457" s="47">
        <f t="shared" ca="1" si="102"/>
        <v>96799.845499999239</v>
      </c>
      <c r="N457" s="39">
        <f t="shared" ca="1" si="101"/>
        <v>36.299942062512685</v>
      </c>
      <c r="O457" s="47">
        <f t="shared" ca="1" si="103"/>
        <v>17646.339999995602</v>
      </c>
      <c r="P457" s="47">
        <f t="shared" ca="1" si="104"/>
        <v>17804.244999995302</v>
      </c>
      <c r="Q457" s="39">
        <f t="shared" ca="1" si="105"/>
        <v>6.6765918750006241</v>
      </c>
      <c r="R457" s="47">
        <f t="shared" ca="1" si="106"/>
        <v>3281.8892000092528</v>
      </c>
      <c r="S457" s="47">
        <f t="shared" ca="1" si="107"/>
        <v>3297.4979000069488</v>
      </c>
      <c r="T457" s="39">
        <f t="shared" ca="1" si="108"/>
        <v>1.580738055816564</v>
      </c>
      <c r="U457" s="47">
        <f t="shared" ca="1" si="109"/>
        <v>6038.1799999962177</v>
      </c>
      <c r="V457" s="47">
        <f t="shared" ca="1" si="110"/>
        <v>6049.4949999951004</v>
      </c>
      <c r="W457" s="39">
        <f t="shared" ca="1" si="111"/>
        <v>2.3735193632475067</v>
      </c>
      <c r="X457" s="7">
        <f t="shared" ca="1" si="112"/>
        <v>69648.60760000188</v>
      </c>
      <c r="Y457" s="39">
        <f t="shared" ca="1" si="113"/>
        <v>2.3796607596675825</v>
      </c>
      <c r="Z457" s="39">
        <f t="shared" ca="1" si="114"/>
        <v>13.010510053732279</v>
      </c>
      <c r="AA457" s="39">
        <f t="shared" ca="1" si="115"/>
        <v>23.289432008780405</v>
      </c>
      <c r="AD457" s="44">
        <v>3584.5</v>
      </c>
      <c r="AE457" s="44">
        <v>87854.000000116095</v>
      </c>
    </row>
    <row r="458" spans="8:31" x14ac:dyDescent="0.3">
      <c r="H458" s="45">
        <v>1</v>
      </c>
      <c r="I458" s="44" t="s">
        <v>164</v>
      </c>
      <c r="J458" s="25">
        <v>2008</v>
      </c>
      <c r="K458" s="44">
        <v>3610.81</v>
      </c>
      <c r="L458" s="47">
        <f t="shared" ref="L458:L521" ca="1" si="116">FORECAST(K458,OFFSET($AE$28:$AE$712,MATCH(K458,$AD$28:$AD$712,1)-1,0,2), OFFSET($AD$28:$AD$712,MATCH(K458,$AD$28:$AD$712,1)-1,0,2))</f>
        <v>101084.95099996543</v>
      </c>
      <c r="M458" s="47">
        <f t="shared" ca="1" si="102"/>
        <v>106856.50649994973</v>
      </c>
      <c r="N458" s="39">
        <f t="shared" ref="N458:N521" ca="1" si="117">VLOOKUP(I458,$AD$10:$AE$21,2,FALSE)*M458/1000</f>
        <v>47.016862859994653</v>
      </c>
      <c r="O458" s="47">
        <f t="shared" ca="1" si="103"/>
        <v>17962.149999995003</v>
      </c>
      <c r="P458" s="47">
        <f t="shared" ca="1" si="104"/>
        <v>18113.949999995002</v>
      </c>
      <c r="Q458" s="39">
        <f t="shared" ca="1" si="105"/>
        <v>7.9701380000006443</v>
      </c>
      <c r="R458" s="47">
        <f t="shared" ca="1" si="106"/>
        <v>3313.1066000046444</v>
      </c>
      <c r="S458" s="47">
        <f t="shared" ca="1" si="107"/>
        <v>3331.9298000004833</v>
      </c>
      <c r="T458" s="39">
        <f t="shared" ca="1" si="108"/>
        <v>2.0748759847127345</v>
      </c>
      <c r="U458" s="47">
        <f t="shared" ca="1" si="109"/>
        <v>6060.8099999939823</v>
      </c>
      <c r="V458" s="47">
        <f t="shared" ca="1" si="110"/>
        <v>6070.9299999929826</v>
      </c>
      <c r="W458" s="39">
        <f t="shared" ca="1" si="111"/>
        <v>3.0928352884980166</v>
      </c>
      <c r="X458" s="7">
        <f t="shared" ca="1" si="112"/>
        <v>79339.696699961263</v>
      </c>
      <c r="Y458" s="39">
        <f t="shared" ca="1" si="113"/>
        <v>2.4463073149163508</v>
      </c>
      <c r="Z458" s="39">
        <f t="shared" ca="1" si="114"/>
        <v>15.584156588127744</v>
      </c>
      <c r="AA458" s="39">
        <f t="shared" ca="1" si="115"/>
        <v>31.432706271866909</v>
      </c>
      <c r="AD458" s="44">
        <v>3585</v>
      </c>
      <c r="AE458" s="44">
        <v>88096.999999957203</v>
      </c>
    </row>
    <row r="459" spans="8:31" x14ac:dyDescent="0.3">
      <c r="H459" s="45">
        <v>1</v>
      </c>
      <c r="I459" s="44" t="s">
        <v>174</v>
      </c>
      <c r="J459" s="25">
        <v>2008</v>
      </c>
      <c r="K459" s="44">
        <v>3631.05</v>
      </c>
      <c r="L459" s="47">
        <f t="shared" ca="1" si="116"/>
        <v>112628.06199993403</v>
      </c>
      <c r="M459" s="47">
        <f t="shared" ref="M459:M522" ca="1" si="118">(L459+L460)/2</f>
        <v>113219.15599991137</v>
      </c>
      <c r="N459" s="39">
        <f t="shared" ca="1" si="117"/>
        <v>71.328068279969642</v>
      </c>
      <c r="O459" s="47">
        <f t="shared" ref="O459:O522" ca="1" si="119">FORECAST(K459,OFFSET($AH$28:$AH$37,MATCH(K459,$AG$28:$AG$37,1)-1,0,2), OFFSET($AG$28:$AG$37,MATCH(K459,$AG$28:$AG$37,1)-1,0,2))</f>
        <v>18265.749999995001</v>
      </c>
      <c r="P459" s="47">
        <f t="shared" ref="P459:P522" ca="1" si="120">(O459+O460)/2</f>
        <v>18280.374999995001</v>
      </c>
      <c r="Q459" s="39">
        <f t="shared" ref="Q459:Q522" ca="1" si="121">VLOOKUP(I459,$AD$10:$AF$21,3,FALSE)*P459/1000</f>
        <v>11.516636250000966</v>
      </c>
      <c r="R459" s="47">
        <f t="shared" ref="R459:R522" ca="1" si="122">FORECAST(K459,OFFSET($AK$28:$AK$37,MATCH(K459,$AJ$28:$AJ$37,1)-1,0,2), OFFSET($AJ$28:$AJ$37,MATCH(K459,$AJ$28:$AJ$37,1)-1,0,2))</f>
        <v>3350.7529999963222</v>
      </c>
      <c r="S459" s="47">
        <f t="shared" ref="S459:S522" ca="1" si="123">(R459+R460)/2</f>
        <v>3352.5664999959213</v>
      </c>
      <c r="T459" s="39">
        <f t="shared" ref="T459:T522" ca="1" si="124">VLOOKUP(I459,$AD$10:$AH$21,4,FALSE)*VLOOKUP(I459,$AD$10:$AH$21,5,FALSE)*S459/1000</f>
        <v>2.4317282346533156</v>
      </c>
      <c r="U459" s="47">
        <f t="shared" ref="U459:U522" ca="1" si="125">FORECAST(K459,OFFSET($AN$28:$AN$37,MATCH(K459,$AM$28:$AM$37,1)-1,0,2), OFFSET($AM$28:$AM$37,MATCH(K459,$AM$28:$AM$37,1)-1,0,2))</f>
        <v>6081.049999991983</v>
      </c>
      <c r="V459" s="47">
        <f t="shared" ref="V459:V522" ca="1" si="126">(U459+U460)/2</f>
        <v>6082.0249999918869</v>
      </c>
      <c r="W459" s="39">
        <f t="shared" ref="W459:W522" ca="1" si="127">VLOOKUP(I459,$AD$10:$AI$21,5,FALSE)*VLOOKUP(I459,$AD$10:$AI$21,6,FALSE)*V459/1000</f>
        <v>3.6086681666616833</v>
      </c>
      <c r="X459" s="7">
        <f t="shared" ref="X459:X522" ca="1" si="128">M459-P459-S459-V459</f>
        <v>85504.189499928558</v>
      </c>
      <c r="Y459" s="39">
        <f t="shared" ref="Y459:Y522" ca="1" si="129">VLOOKUP(I459,$AD$10:$AJ$21,7,FALSE)*X459/1000</f>
        <v>1.4963233162492884</v>
      </c>
      <c r="Z459" s="39">
        <f t="shared" ref="Z459:Z522" ca="1" si="130">Q459+T459+W459+Y459</f>
        <v>19.053355967565253</v>
      </c>
      <c r="AA459" s="39">
        <f t="shared" ref="AA459:AA522" ca="1" si="131">N459-Z459</f>
        <v>52.27471231240439</v>
      </c>
      <c r="AD459" s="44">
        <v>3585.5</v>
      </c>
      <c r="AE459" s="44">
        <v>88340.0000000453</v>
      </c>
    </row>
    <row r="460" spans="8:31" x14ac:dyDescent="0.3">
      <c r="H460" s="45">
        <v>1</v>
      </c>
      <c r="I460" s="44" t="s">
        <v>175</v>
      </c>
      <c r="J460" s="25">
        <v>2008</v>
      </c>
      <c r="K460" s="44">
        <v>3633</v>
      </c>
      <c r="L460" s="47">
        <f t="shared" ca="1" si="116"/>
        <v>113810.24999988871</v>
      </c>
      <c r="M460" s="47">
        <f t="shared" ca="1" si="118"/>
        <v>112764.46649995446</v>
      </c>
      <c r="N460" s="39">
        <f t="shared" ca="1" si="117"/>
        <v>86.640698427495977</v>
      </c>
      <c r="O460" s="47">
        <f t="shared" ca="1" si="119"/>
        <v>18294.999999995001</v>
      </c>
      <c r="P460" s="47">
        <f t="shared" ca="1" si="120"/>
        <v>18269.124999995001</v>
      </c>
      <c r="Q460" s="39">
        <f t="shared" ca="1" si="121"/>
        <v>14.03677770833451</v>
      </c>
      <c r="R460" s="47">
        <f t="shared" ca="1" si="122"/>
        <v>3354.3799999955204</v>
      </c>
      <c r="S460" s="47">
        <f t="shared" ca="1" si="123"/>
        <v>3351.1714999962296</v>
      </c>
      <c r="T460" s="39">
        <f t="shared" ca="1" si="124"/>
        <v>2.6538485637106315</v>
      </c>
      <c r="U460" s="47">
        <f t="shared" ca="1" si="125"/>
        <v>6082.99999999179</v>
      </c>
      <c r="V460" s="47">
        <f t="shared" ca="1" si="126"/>
        <v>6081.2749999919606</v>
      </c>
      <c r="W460" s="39">
        <f t="shared" ca="1" si="127"/>
        <v>3.9398553633295412</v>
      </c>
      <c r="X460" s="7">
        <f t="shared" ca="1" si="128"/>
        <v>85062.894999971279</v>
      </c>
      <c r="Y460" s="39">
        <f t="shared" ca="1" si="129"/>
        <v>3.7569445291667454</v>
      </c>
      <c r="Z460" s="39">
        <f t="shared" ca="1" si="130"/>
        <v>24.387426164541427</v>
      </c>
      <c r="AA460" s="39">
        <f t="shared" ca="1" si="131"/>
        <v>62.253272262954553</v>
      </c>
      <c r="AD460" s="44">
        <v>3586</v>
      </c>
      <c r="AE460" s="44">
        <v>88582.999999886393</v>
      </c>
    </row>
    <row r="461" spans="8:31" x14ac:dyDescent="0.3">
      <c r="H461" s="45">
        <v>1</v>
      </c>
      <c r="I461" s="44" t="s">
        <v>176</v>
      </c>
      <c r="J461" s="25">
        <v>2008</v>
      </c>
      <c r="K461" s="44">
        <v>3629.55</v>
      </c>
      <c r="L461" s="47">
        <f t="shared" ca="1" si="116"/>
        <v>111718.68300002022</v>
      </c>
      <c r="M461" s="47">
        <f t="shared" ca="1" si="118"/>
        <v>110915.40350002167</v>
      </c>
      <c r="N461" s="39">
        <f t="shared" ca="1" si="117"/>
        <v>84.850283677546969</v>
      </c>
      <c r="O461" s="47">
        <f t="shared" ca="1" si="119"/>
        <v>18243.249999995001</v>
      </c>
      <c r="P461" s="47">
        <f t="shared" ca="1" si="120"/>
        <v>18223.374999995001</v>
      </c>
      <c r="Q461" s="39">
        <f t="shared" ca="1" si="121"/>
        <v>13.940881875001169</v>
      </c>
      <c r="R461" s="47">
        <f t="shared" ca="1" si="122"/>
        <v>3347.9629999969388</v>
      </c>
      <c r="S461" s="47">
        <f t="shared" ca="1" si="123"/>
        <v>3345.498499997484</v>
      </c>
      <c r="T461" s="39">
        <f t="shared" ca="1" si="124"/>
        <v>2.3926447688897747</v>
      </c>
      <c r="U461" s="47">
        <f t="shared" ca="1" si="125"/>
        <v>6079.5499999921312</v>
      </c>
      <c r="V461" s="47">
        <f t="shared" ca="1" si="126"/>
        <v>6078.2249999922624</v>
      </c>
      <c r="W461" s="39">
        <f t="shared" ca="1" si="127"/>
        <v>3.5734897812440387</v>
      </c>
      <c r="X461" s="7">
        <f t="shared" ca="1" si="128"/>
        <v>83268.305000036926</v>
      </c>
      <c r="Y461" s="39">
        <f t="shared" ca="1" si="129"/>
        <v>4.0940249958366088</v>
      </c>
      <c r="Z461" s="39">
        <f t="shared" ca="1" si="130"/>
        <v>24.001041420971593</v>
      </c>
      <c r="AA461" s="39">
        <f t="shared" ca="1" si="131"/>
        <v>60.84924225657538</v>
      </c>
      <c r="AD461" s="44">
        <v>3586.5</v>
      </c>
      <c r="AE461" s="44">
        <v>88825.999999974607</v>
      </c>
    </row>
    <row r="462" spans="8:31" x14ac:dyDescent="0.3">
      <c r="H462" s="45">
        <v>1</v>
      </c>
      <c r="I462" s="44" t="s">
        <v>177</v>
      </c>
      <c r="J462" s="25">
        <v>2008</v>
      </c>
      <c r="K462" s="44">
        <v>3626.9</v>
      </c>
      <c r="L462" s="47">
        <f t="shared" ca="1" si="116"/>
        <v>110112.12400002312</v>
      </c>
      <c r="M462" s="47">
        <f t="shared" ca="1" si="118"/>
        <v>109178.49860001507</v>
      </c>
      <c r="N462" s="39">
        <f t="shared" ca="1" si="117"/>
        <v>78.062626499038728</v>
      </c>
      <c r="O462" s="47">
        <f t="shared" ca="1" si="119"/>
        <v>18203.499999995001</v>
      </c>
      <c r="P462" s="47">
        <f t="shared" ca="1" si="120"/>
        <v>18180.399999995003</v>
      </c>
      <c r="Q462" s="39">
        <f t="shared" ca="1" si="121"/>
        <v>12.99898600000108</v>
      </c>
      <c r="R462" s="47">
        <f t="shared" ca="1" si="122"/>
        <v>3343.0339999980292</v>
      </c>
      <c r="S462" s="47">
        <f t="shared" ca="1" si="123"/>
        <v>3340.1695999986623</v>
      </c>
      <c r="T462" s="39">
        <f t="shared" ca="1" si="124"/>
        <v>1.89704932431881</v>
      </c>
      <c r="U462" s="47">
        <f t="shared" ca="1" si="125"/>
        <v>6076.8999999923926</v>
      </c>
      <c r="V462" s="47">
        <f t="shared" ca="1" si="126"/>
        <v>6075.3599999925445</v>
      </c>
      <c r="W462" s="39">
        <f t="shared" ca="1" si="127"/>
        <v>3.1058252879948438</v>
      </c>
      <c r="X462" s="7">
        <f t="shared" ca="1" si="128"/>
        <v>81582.569000028845</v>
      </c>
      <c r="Y462" s="39">
        <f t="shared" ca="1" si="129"/>
        <v>4.9629396141701969</v>
      </c>
      <c r="Z462" s="39">
        <f t="shared" ca="1" si="130"/>
        <v>22.964800226484929</v>
      </c>
      <c r="AA462" s="39">
        <f t="shared" ca="1" si="131"/>
        <v>55.097826272553803</v>
      </c>
      <c r="AD462" s="44">
        <v>3587</v>
      </c>
      <c r="AE462" s="44">
        <v>89069.000000062704</v>
      </c>
    </row>
    <row r="463" spans="8:31" x14ac:dyDescent="0.3">
      <c r="H463" s="45">
        <v>1</v>
      </c>
      <c r="I463" s="44" t="s">
        <v>178</v>
      </c>
      <c r="J463" s="25">
        <v>2008</v>
      </c>
      <c r="K463" s="44">
        <v>3623.82</v>
      </c>
      <c r="L463" s="47">
        <f t="shared" ca="1" si="116"/>
        <v>108244.87320000702</v>
      </c>
      <c r="M463" s="47">
        <f t="shared" ca="1" si="118"/>
        <v>107662.87360003975</v>
      </c>
      <c r="N463" s="39">
        <f t="shared" ca="1" si="117"/>
        <v>57.240761130708293</v>
      </c>
      <c r="O463" s="47">
        <f t="shared" ca="1" si="119"/>
        <v>18157.299999995004</v>
      </c>
      <c r="P463" s="47">
        <f t="shared" ca="1" si="120"/>
        <v>18142.899999995003</v>
      </c>
      <c r="Q463" s="39">
        <f t="shared" ca="1" si="121"/>
        <v>9.6459751666674638</v>
      </c>
      <c r="R463" s="47">
        <f t="shared" ca="1" si="122"/>
        <v>3337.3051999992954</v>
      </c>
      <c r="S463" s="47">
        <f t="shared" ca="1" si="123"/>
        <v>3335.5195999996899</v>
      </c>
      <c r="T463" s="39">
        <f t="shared" ca="1" si="124"/>
        <v>1.4598735409296557</v>
      </c>
      <c r="U463" s="47">
        <f t="shared" ca="1" si="125"/>
        <v>6073.8199999926965</v>
      </c>
      <c r="V463" s="47">
        <f t="shared" ca="1" si="126"/>
        <v>6072.8599999927919</v>
      </c>
      <c r="W463" s="39">
        <f t="shared" ca="1" si="127"/>
        <v>2.3924538041639347</v>
      </c>
      <c r="X463" s="7">
        <f t="shared" ca="1" si="128"/>
        <v>80111.594000052253</v>
      </c>
      <c r="Y463" s="39">
        <f t="shared" ca="1" si="129"/>
        <v>6.1418888733395374</v>
      </c>
      <c r="Z463" s="39">
        <f t="shared" ca="1" si="130"/>
        <v>19.640191385100593</v>
      </c>
      <c r="AA463" s="39">
        <f t="shared" ca="1" si="131"/>
        <v>37.6005697456077</v>
      </c>
      <c r="AD463" s="44">
        <v>3587.5</v>
      </c>
      <c r="AE463" s="44">
        <v>89311.999999903797</v>
      </c>
    </row>
    <row r="464" spans="8:31" x14ac:dyDescent="0.3">
      <c r="H464" s="45">
        <v>1</v>
      </c>
      <c r="I464" s="44" t="s">
        <v>179</v>
      </c>
      <c r="J464" s="25">
        <v>2008</v>
      </c>
      <c r="K464" s="44">
        <v>3621.9</v>
      </c>
      <c r="L464" s="47">
        <f t="shared" ca="1" si="116"/>
        <v>107080.87400007248</v>
      </c>
      <c r="M464" s="47">
        <f t="shared" ca="1" si="118"/>
        <v>105948.84650004993</v>
      </c>
      <c r="N464" s="39">
        <f t="shared" ca="1" si="117"/>
        <v>52.091516195876558</v>
      </c>
      <c r="O464" s="47">
        <f t="shared" ca="1" si="119"/>
        <v>18128.499999995001</v>
      </c>
      <c r="P464" s="47">
        <f t="shared" ca="1" si="120"/>
        <v>18098.424999995001</v>
      </c>
      <c r="Q464" s="39">
        <f t="shared" ca="1" si="121"/>
        <v>8.8983922916674008</v>
      </c>
      <c r="R464" s="47">
        <f t="shared" ca="1" si="122"/>
        <v>3333.7340000000845</v>
      </c>
      <c r="S464" s="47">
        <f t="shared" ca="1" si="123"/>
        <v>3330.004700000909</v>
      </c>
      <c r="T464" s="39">
        <f t="shared" ca="1" si="124"/>
        <v>0.98731864351131948</v>
      </c>
      <c r="U464" s="47">
        <f t="shared" ca="1" si="125"/>
        <v>6071.8999999928865</v>
      </c>
      <c r="V464" s="47">
        <f t="shared" ca="1" si="126"/>
        <v>6069.8949999930846</v>
      </c>
      <c r="W464" s="39">
        <f t="shared" ca="1" si="127"/>
        <v>1.6189927438734741</v>
      </c>
      <c r="X464" s="7">
        <f t="shared" ca="1" si="128"/>
        <v>78450.521800060931</v>
      </c>
      <c r="Y464" s="39">
        <f t="shared" ca="1" si="129"/>
        <v>5.0339084821723752</v>
      </c>
      <c r="Z464" s="39">
        <f t="shared" ca="1" si="130"/>
        <v>16.53861216122457</v>
      </c>
      <c r="AA464" s="39">
        <f t="shared" ca="1" si="131"/>
        <v>35.552904034651988</v>
      </c>
      <c r="AD464" s="44">
        <v>3588</v>
      </c>
      <c r="AE464" s="44">
        <v>89554.999999991996</v>
      </c>
    </row>
    <row r="465" spans="8:31" x14ac:dyDescent="0.3">
      <c r="H465" s="45">
        <v>1</v>
      </c>
      <c r="I465" s="44" t="s">
        <v>180</v>
      </c>
      <c r="J465" s="25">
        <v>2008</v>
      </c>
      <c r="K465" s="44">
        <v>3617.89</v>
      </c>
      <c r="L465" s="47">
        <f t="shared" ca="1" si="116"/>
        <v>104816.81900002738</v>
      </c>
      <c r="M465" s="47">
        <f t="shared" ca="1" si="118"/>
        <v>103836.4130000174</v>
      </c>
      <c r="N465" s="39">
        <f t="shared" ca="1" si="117"/>
        <v>39.717427972520881</v>
      </c>
      <c r="O465" s="47">
        <f t="shared" ca="1" si="119"/>
        <v>18068.349999995</v>
      </c>
      <c r="P465" s="47">
        <f t="shared" ca="1" si="120"/>
        <v>18040.449999995002</v>
      </c>
      <c r="Q465" s="39">
        <f t="shared" ca="1" si="121"/>
        <v>6.9004721250005598</v>
      </c>
      <c r="R465" s="47">
        <f t="shared" ca="1" si="122"/>
        <v>3326.2754000017335</v>
      </c>
      <c r="S465" s="47">
        <f t="shared" ca="1" si="123"/>
        <v>3322.8158000024982</v>
      </c>
      <c r="T465" s="39">
        <f t="shared" ca="1" si="124"/>
        <v>0.75405766554738007</v>
      </c>
      <c r="U465" s="47">
        <f t="shared" ca="1" si="125"/>
        <v>6067.8899999932828</v>
      </c>
      <c r="V465" s="47">
        <f t="shared" ca="1" si="126"/>
        <v>6066.0299999934668</v>
      </c>
      <c r="W465" s="39">
        <f t="shared" ca="1" si="127"/>
        <v>1.1614930942491606</v>
      </c>
      <c r="X465" s="7">
        <f t="shared" ca="1" si="128"/>
        <v>76407.117200026434</v>
      </c>
      <c r="Y465" s="39">
        <f t="shared" ca="1" si="129"/>
        <v>3.1199572856688587</v>
      </c>
      <c r="Z465" s="39">
        <f t="shared" ca="1" si="130"/>
        <v>11.935980170465958</v>
      </c>
      <c r="AA465" s="39">
        <f t="shared" ca="1" si="131"/>
        <v>27.78144780205492</v>
      </c>
      <c r="AD465" s="44">
        <v>3588.5</v>
      </c>
      <c r="AE465" s="44">
        <v>89798.000000080094</v>
      </c>
    </row>
    <row r="466" spans="8:31" x14ac:dyDescent="0.3">
      <c r="H466" s="45">
        <v>1</v>
      </c>
      <c r="I466" s="44" t="s">
        <v>170</v>
      </c>
      <c r="J466" s="25">
        <v>2009</v>
      </c>
      <c r="K466" s="44">
        <v>3614.17</v>
      </c>
      <c r="L466" s="47">
        <f t="shared" ca="1" si="116"/>
        <v>102856.00700000743</v>
      </c>
      <c r="M466" s="47">
        <f t="shared" ca="1" si="118"/>
        <v>102297.28099996108</v>
      </c>
      <c r="N466" s="39">
        <f t="shared" ca="1" si="117"/>
        <v>17.731528706666229</v>
      </c>
      <c r="O466" s="47">
        <f t="shared" ca="1" si="119"/>
        <v>18012.549999995004</v>
      </c>
      <c r="P466" s="47">
        <f t="shared" ca="1" si="120"/>
        <v>17996.649999995003</v>
      </c>
      <c r="Q466" s="39">
        <f t="shared" ca="1" si="121"/>
        <v>3.1194193333335769</v>
      </c>
      <c r="R466" s="47">
        <f t="shared" ca="1" si="122"/>
        <v>3319.356200003263</v>
      </c>
      <c r="S466" s="47">
        <f t="shared" ca="1" si="123"/>
        <v>3317.3846000036992</v>
      </c>
      <c r="T466" s="39">
        <f t="shared" ca="1" si="124"/>
        <v>0.77839665151886184</v>
      </c>
      <c r="U466" s="47">
        <f t="shared" ca="1" si="125"/>
        <v>6064.16999999365</v>
      </c>
      <c r="V466" s="47">
        <f t="shared" ca="1" si="126"/>
        <v>6063.1099999937551</v>
      </c>
      <c r="W466" s="39">
        <f t="shared" ca="1" si="127"/>
        <v>1.1646729050820797</v>
      </c>
      <c r="X466" s="7">
        <f t="shared" ca="1" si="128"/>
        <v>74920.136399968615</v>
      </c>
      <c r="Y466" s="39">
        <f t="shared" ca="1" si="129"/>
        <v>4.1206075019997499</v>
      </c>
      <c r="Z466" s="39">
        <f t="shared" ca="1" si="130"/>
        <v>9.1830963919342672</v>
      </c>
      <c r="AA466" s="39">
        <f t="shared" ca="1" si="131"/>
        <v>8.5484323147319614</v>
      </c>
      <c r="AD466" s="44">
        <v>3589</v>
      </c>
      <c r="AE466" s="44">
        <v>90040.999999921201</v>
      </c>
    </row>
    <row r="467" spans="8:31" x14ac:dyDescent="0.3">
      <c r="H467" s="45">
        <v>1</v>
      </c>
      <c r="I467" s="44" t="s">
        <v>171</v>
      </c>
      <c r="J467" s="25">
        <v>2009</v>
      </c>
      <c r="K467" s="44">
        <v>3612.05</v>
      </c>
      <c r="L467" s="47">
        <f t="shared" ca="1" si="116"/>
        <v>101738.55499991472</v>
      </c>
      <c r="M467" s="47">
        <f t="shared" ca="1" si="118"/>
        <v>101311.60399995151</v>
      </c>
      <c r="N467" s="39">
        <f t="shared" ca="1" si="117"/>
        <v>17.898383373331185</v>
      </c>
      <c r="O467" s="47">
        <f t="shared" ca="1" si="119"/>
        <v>17980.749999995001</v>
      </c>
      <c r="P467" s="47">
        <f t="shared" ca="1" si="120"/>
        <v>17968.599999995</v>
      </c>
      <c r="Q467" s="39">
        <f t="shared" ca="1" si="121"/>
        <v>3.1744526666669213</v>
      </c>
      <c r="R467" s="47">
        <f t="shared" ca="1" si="122"/>
        <v>3315.4130000041355</v>
      </c>
      <c r="S467" s="47">
        <f t="shared" ca="1" si="123"/>
        <v>3313.9064000044682</v>
      </c>
      <c r="T467" s="39">
        <f t="shared" ca="1" si="124"/>
        <v>0.87685963344090745</v>
      </c>
      <c r="U467" s="47">
        <f t="shared" ca="1" si="125"/>
        <v>6062.0499999938602</v>
      </c>
      <c r="V467" s="47">
        <f t="shared" ca="1" si="126"/>
        <v>6061.2399999939398</v>
      </c>
      <c r="W467" s="39">
        <f t="shared" ca="1" si="127"/>
        <v>1.3110462119988291</v>
      </c>
      <c r="X467" s="7">
        <f t="shared" ca="1" si="128"/>
        <v>73967.857599958093</v>
      </c>
      <c r="Y467" s="39">
        <f t="shared" ca="1" si="129"/>
        <v>3.3901934733326229</v>
      </c>
      <c r="Z467" s="39">
        <f t="shared" ca="1" si="130"/>
        <v>8.7525519854392808</v>
      </c>
      <c r="AA467" s="39">
        <f t="shared" ca="1" si="131"/>
        <v>9.1458313878919046</v>
      </c>
      <c r="AD467" s="44">
        <v>3589.5</v>
      </c>
      <c r="AE467" s="44">
        <v>90284.000000009401</v>
      </c>
    </row>
    <row r="468" spans="8:31" x14ac:dyDescent="0.3">
      <c r="H468" s="45">
        <v>1</v>
      </c>
      <c r="I468" s="44" t="s">
        <v>172</v>
      </c>
      <c r="J468" s="25">
        <v>2009</v>
      </c>
      <c r="K468" s="44">
        <v>3610.43</v>
      </c>
      <c r="L468" s="47">
        <f t="shared" ca="1" si="116"/>
        <v>100884.65299998829</v>
      </c>
      <c r="M468" s="47">
        <f t="shared" ca="1" si="118"/>
        <v>101103.39949996315</v>
      </c>
      <c r="N468" s="39">
        <f t="shared" ca="1" si="117"/>
        <v>27.466423530833161</v>
      </c>
      <c r="O468" s="47">
        <f t="shared" ca="1" si="119"/>
        <v>17956.449999994999</v>
      </c>
      <c r="P468" s="47">
        <f t="shared" ca="1" si="120"/>
        <v>17962.674999995001</v>
      </c>
      <c r="Q468" s="39">
        <f t="shared" ca="1" si="121"/>
        <v>4.8798600416670563</v>
      </c>
      <c r="R468" s="47">
        <f t="shared" ca="1" si="122"/>
        <v>3312.3998000048009</v>
      </c>
      <c r="S468" s="47">
        <f t="shared" ca="1" si="123"/>
        <v>3313.1717000046306</v>
      </c>
      <c r="T468" s="39">
        <f t="shared" ca="1" si="124"/>
        <v>1.2659076870438348</v>
      </c>
      <c r="U468" s="47">
        <f t="shared" ca="1" si="125"/>
        <v>6060.4299999940195</v>
      </c>
      <c r="V468" s="47">
        <f t="shared" ca="1" si="126"/>
        <v>6060.8449999939785</v>
      </c>
      <c r="W468" s="39">
        <f t="shared" ca="1" si="127"/>
        <v>1.8940140624994062</v>
      </c>
      <c r="X468" s="7">
        <f t="shared" ca="1" si="128"/>
        <v>73766.707799969547</v>
      </c>
      <c r="Y468" s="39">
        <f t="shared" ca="1" si="129"/>
        <v>3.8727521594997882</v>
      </c>
      <c r="Z468" s="39">
        <f t="shared" ca="1" si="130"/>
        <v>11.912533950710085</v>
      </c>
      <c r="AA468" s="39">
        <f t="shared" ca="1" si="131"/>
        <v>15.553889580123077</v>
      </c>
      <c r="AD468" s="44">
        <v>3590</v>
      </c>
      <c r="AE468" s="44">
        <v>90527.000000097498</v>
      </c>
    </row>
    <row r="469" spans="8:31" x14ac:dyDescent="0.3">
      <c r="H469" s="45">
        <v>1</v>
      </c>
      <c r="I469" s="44" t="s">
        <v>173</v>
      </c>
      <c r="J469" s="25">
        <v>2009</v>
      </c>
      <c r="K469" s="44">
        <v>3611.26</v>
      </c>
      <c r="L469" s="47">
        <f t="shared" ca="1" si="116"/>
        <v>101322.14599993802</v>
      </c>
      <c r="M469" s="47">
        <f t="shared" ca="1" si="118"/>
        <v>106380.97879995848</v>
      </c>
      <c r="N469" s="39">
        <f t="shared" ca="1" si="117"/>
        <v>39.892867049998685</v>
      </c>
      <c r="O469" s="47">
        <f t="shared" ca="1" si="119"/>
        <v>17968.899999995003</v>
      </c>
      <c r="P469" s="47">
        <f t="shared" ca="1" si="120"/>
        <v>18102.624999995005</v>
      </c>
      <c r="Q469" s="39">
        <f t="shared" ca="1" si="121"/>
        <v>6.7884843750005528</v>
      </c>
      <c r="R469" s="47">
        <f t="shared" ca="1" si="122"/>
        <v>3313.9436000044602</v>
      </c>
      <c r="S469" s="47">
        <f t="shared" ca="1" si="123"/>
        <v>3330.5255000007942</v>
      </c>
      <c r="T469" s="39">
        <f t="shared" ca="1" si="124"/>
        <v>1.5965706615636208</v>
      </c>
      <c r="U469" s="47">
        <f t="shared" ca="1" si="125"/>
        <v>6061.2599999939375</v>
      </c>
      <c r="V469" s="47">
        <f t="shared" ca="1" si="126"/>
        <v>6070.1749999930571</v>
      </c>
      <c r="W469" s="39">
        <f t="shared" ca="1" si="127"/>
        <v>2.381633161246703</v>
      </c>
      <c r="X469" s="7">
        <f t="shared" ca="1" si="128"/>
        <v>78877.653299969621</v>
      </c>
      <c r="Y469" s="39">
        <f t="shared" ca="1" si="129"/>
        <v>2.6949864877499268</v>
      </c>
      <c r="Z469" s="39">
        <f t="shared" ca="1" si="130"/>
        <v>13.461674685560801</v>
      </c>
      <c r="AA469" s="39">
        <f t="shared" ca="1" si="131"/>
        <v>26.431192364437884</v>
      </c>
      <c r="AD469" s="44">
        <v>3590.5</v>
      </c>
      <c r="AE469" s="44">
        <v>90769.999999938605</v>
      </c>
    </row>
    <row r="470" spans="8:31" x14ac:dyDescent="0.3">
      <c r="H470" s="45">
        <v>1</v>
      </c>
      <c r="I470" s="44" t="s">
        <v>164</v>
      </c>
      <c r="J470" s="25">
        <v>2009</v>
      </c>
      <c r="K470" s="44">
        <v>3629.09</v>
      </c>
      <c r="L470" s="47">
        <f t="shared" ca="1" si="116"/>
        <v>111439.81159997894</v>
      </c>
      <c r="M470" s="47">
        <f t="shared" ca="1" si="118"/>
        <v>114904.25459994434</v>
      </c>
      <c r="N470" s="39">
        <f t="shared" ca="1" si="117"/>
        <v>50.557872023993554</v>
      </c>
      <c r="O470" s="47">
        <f t="shared" ca="1" si="119"/>
        <v>18236.349999995007</v>
      </c>
      <c r="P470" s="47">
        <f t="shared" ca="1" si="120"/>
        <v>18321.849999995004</v>
      </c>
      <c r="Q470" s="39">
        <f t="shared" ca="1" si="121"/>
        <v>8.0616140000006773</v>
      </c>
      <c r="R470" s="47">
        <f t="shared" ca="1" si="122"/>
        <v>3347.1073999971281</v>
      </c>
      <c r="S470" s="47">
        <f t="shared" ca="1" si="123"/>
        <v>3357.7093999947842</v>
      </c>
      <c r="T470" s="39">
        <f t="shared" ca="1" si="124"/>
        <v>2.090929586119243</v>
      </c>
      <c r="U470" s="47">
        <f t="shared" ca="1" si="125"/>
        <v>6079.0899999921767</v>
      </c>
      <c r="V470" s="47">
        <f t="shared" ca="1" si="126"/>
        <v>6084.7899999916135</v>
      </c>
      <c r="W470" s="39">
        <f t="shared" ca="1" si="127"/>
        <v>3.099896265497323</v>
      </c>
      <c r="X470" s="7">
        <f t="shared" ca="1" si="128"/>
        <v>87139.905199962945</v>
      </c>
      <c r="Y470" s="39">
        <f t="shared" ca="1" si="129"/>
        <v>2.6868137436664887</v>
      </c>
      <c r="Z470" s="39">
        <f t="shared" ca="1" si="130"/>
        <v>15.939253595283732</v>
      </c>
      <c r="AA470" s="39">
        <f t="shared" ca="1" si="131"/>
        <v>34.618618428709823</v>
      </c>
      <c r="AD470" s="44">
        <v>3591</v>
      </c>
      <c r="AE470" s="44">
        <v>91013.000000026805</v>
      </c>
    </row>
    <row r="471" spans="8:31" x14ac:dyDescent="0.3">
      <c r="H471" s="45">
        <v>1</v>
      </c>
      <c r="I471" s="44" t="s">
        <v>174</v>
      </c>
      <c r="J471" s="25">
        <v>2009</v>
      </c>
      <c r="K471" s="44">
        <v>3640.49</v>
      </c>
      <c r="L471" s="47">
        <f t="shared" ca="1" si="116"/>
        <v>118368.69759990973</v>
      </c>
      <c r="M471" s="47">
        <f t="shared" ca="1" si="118"/>
        <v>118577.43059994048</v>
      </c>
      <c r="N471" s="39">
        <f t="shared" ca="1" si="117"/>
        <v>74.703781277989179</v>
      </c>
      <c r="O471" s="47">
        <f t="shared" ca="1" si="119"/>
        <v>18407.349999995</v>
      </c>
      <c r="P471" s="47">
        <f t="shared" ca="1" si="120"/>
        <v>18412.224999995</v>
      </c>
      <c r="Q471" s="39">
        <f t="shared" ca="1" si="121"/>
        <v>11.599701750000992</v>
      </c>
      <c r="R471" s="47">
        <f t="shared" ca="1" si="122"/>
        <v>3368.3113999924403</v>
      </c>
      <c r="S471" s="47">
        <f t="shared" ca="1" si="123"/>
        <v>3368.9158999923065</v>
      </c>
      <c r="T471" s="39">
        <f t="shared" ca="1" si="124"/>
        <v>2.4435869994506429</v>
      </c>
      <c r="U471" s="47">
        <f t="shared" ca="1" si="125"/>
        <v>6090.4899999910504</v>
      </c>
      <c r="V471" s="47">
        <f t="shared" ca="1" si="126"/>
        <v>6090.8149999910183</v>
      </c>
      <c r="W471" s="39">
        <f t="shared" ca="1" si="127"/>
        <v>3.6138835666611677</v>
      </c>
      <c r="X471" s="7">
        <f t="shared" ca="1" si="128"/>
        <v>90705.474699962142</v>
      </c>
      <c r="Y471" s="39">
        <f t="shared" ca="1" si="129"/>
        <v>1.5873458072499089</v>
      </c>
      <c r="Z471" s="39">
        <f t="shared" ca="1" si="130"/>
        <v>19.244518123362713</v>
      </c>
      <c r="AA471" s="39">
        <f t="shared" ca="1" si="131"/>
        <v>55.45926315462647</v>
      </c>
      <c r="AD471" s="44">
        <v>3591.5</v>
      </c>
      <c r="AE471" s="44">
        <v>91256.000000114902</v>
      </c>
    </row>
    <row r="472" spans="8:31" x14ac:dyDescent="0.3">
      <c r="H472" s="45">
        <v>1</v>
      </c>
      <c r="I472" s="44" t="s">
        <v>175</v>
      </c>
      <c r="J472" s="25">
        <v>2009</v>
      </c>
      <c r="K472" s="44">
        <v>3641.14</v>
      </c>
      <c r="L472" s="47">
        <f t="shared" ca="1" si="116"/>
        <v>118786.16359997122</v>
      </c>
      <c r="M472" s="47">
        <f t="shared" ca="1" si="118"/>
        <v>117662.2668000441</v>
      </c>
      <c r="N472" s="39">
        <f t="shared" ca="1" si="117"/>
        <v>90.403841658066199</v>
      </c>
      <c r="O472" s="47">
        <f t="shared" ca="1" si="119"/>
        <v>18417.099999995</v>
      </c>
      <c r="P472" s="47">
        <f t="shared" ca="1" si="120"/>
        <v>18389.799999995001</v>
      </c>
      <c r="Q472" s="39">
        <f t="shared" ca="1" si="121"/>
        <v>14.129496333334542</v>
      </c>
      <c r="R472" s="47">
        <f t="shared" ca="1" si="122"/>
        <v>3369.5203999921728</v>
      </c>
      <c r="S472" s="47">
        <f t="shared" ca="1" si="123"/>
        <v>3366.1351999929211</v>
      </c>
      <c r="T472" s="39">
        <f t="shared" ca="1" si="124"/>
        <v>2.6656985671330351</v>
      </c>
      <c r="U472" s="47">
        <f t="shared" ca="1" si="125"/>
        <v>6091.1399999909863</v>
      </c>
      <c r="V472" s="47">
        <f t="shared" ca="1" si="126"/>
        <v>6089.3199999911658</v>
      </c>
      <c r="W472" s="39">
        <f t="shared" ca="1" si="127"/>
        <v>3.945067450662362</v>
      </c>
      <c r="X472" s="7">
        <f t="shared" ca="1" si="128"/>
        <v>89817.011600065031</v>
      </c>
      <c r="Y472" s="39">
        <f t="shared" ca="1" si="129"/>
        <v>3.9669180123376275</v>
      </c>
      <c r="Z472" s="39">
        <f t="shared" ca="1" si="130"/>
        <v>24.707180363467565</v>
      </c>
      <c r="AA472" s="39">
        <f t="shared" ca="1" si="131"/>
        <v>65.696661294598641</v>
      </c>
      <c r="AD472" s="44">
        <v>3592</v>
      </c>
      <c r="AE472" s="44">
        <v>91498.999999955995</v>
      </c>
    </row>
    <row r="473" spans="8:31" x14ac:dyDescent="0.3">
      <c r="H473" s="45">
        <v>1</v>
      </c>
      <c r="I473" s="44" t="s">
        <v>176</v>
      </c>
      <c r="J473" s="25">
        <v>2009</v>
      </c>
      <c r="K473" s="44">
        <v>3637.5</v>
      </c>
      <c r="L473" s="47">
        <f t="shared" ca="1" si="116"/>
        <v>116538.37000011699</v>
      </c>
      <c r="M473" s="47">
        <f t="shared" ca="1" si="118"/>
        <v>115892.71440003719</v>
      </c>
      <c r="N473" s="39">
        <f t="shared" ca="1" si="117"/>
        <v>88.657926516060215</v>
      </c>
      <c r="O473" s="47">
        <f t="shared" ca="1" si="119"/>
        <v>18362.499999995001</v>
      </c>
      <c r="P473" s="47">
        <f t="shared" ca="1" si="120"/>
        <v>18346.524999994999</v>
      </c>
      <c r="Q473" s="39">
        <f t="shared" ca="1" si="121"/>
        <v>14.035091625001202</v>
      </c>
      <c r="R473" s="47">
        <f t="shared" ca="1" si="122"/>
        <v>3362.7499999936695</v>
      </c>
      <c r="S473" s="47">
        <f t="shared" ca="1" si="123"/>
        <v>3360.7690999941074</v>
      </c>
      <c r="T473" s="39">
        <f t="shared" ca="1" si="124"/>
        <v>2.4035660474973595</v>
      </c>
      <c r="U473" s="47">
        <f t="shared" ca="1" si="125"/>
        <v>6087.4999999913452</v>
      </c>
      <c r="V473" s="47">
        <f t="shared" ca="1" si="126"/>
        <v>6086.4349999914502</v>
      </c>
      <c r="W473" s="39">
        <f t="shared" ca="1" si="127"/>
        <v>3.5783165770768925</v>
      </c>
      <c r="X473" s="7">
        <f t="shared" ca="1" si="128"/>
        <v>88098.985300056622</v>
      </c>
      <c r="Y473" s="39">
        <f t="shared" ca="1" si="129"/>
        <v>4.3315334439209954</v>
      </c>
      <c r="Z473" s="39">
        <f t="shared" ca="1" si="130"/>
        <v>24.348507693496451</v>
      </c>
      <c r="AA473" s="39">
        <f t="shared" ca="1" si="131"/>
        <v>64.309418822563771</v>
      </c>
      <c r="AD473" s="44">
        <v>3592.5</v>
      </c>
      <c r="AE473" s="44">
        <v>91742.000000044194</v>
      </c>
    </row>
    <row r="474" spans="8:31" x14ac:dyDescent="0.3">
      <c r="H474" s="45">
        <v>1</v>
      </c>
      <c r="I474" s="44" t="s">
        <v>177</v>
      </c>
      <c r="J474" s="25">
        <v>2009</v>
      </c>
      <c r="K474" s="44">
        <v>3635.37</v>
      </c>
      <c r="L474" s="47">
        <f t="shared" ca="1" si="116"/>
        <v>115247.05879995739</v>
      </c>
      <c r="M474" s="47">
        <f t="shared" ca="1" si="118"/>
        <v>114686.27699995658</v>
      </c>
      <c r="N474" s="39">
        <f t="shared" ca="1" si="117"/>
        <v>82.000688054998321</v>
      </c>
      <c r="O474" s="47">
        <f t="shared" ca="1" si="119"/>
        <v>18330.549999994997</v>
      </c>
      <c r="P474" s="47">
        <f t="shared" ca="1" si="120"/>
        <v>18316.674999995001</v>
      </c>
      <c r="Q474" s="39">
        <f t="shared" ca="1" si="121"/>
        <v>13.096422625001114</v>
      </c>
      <c r="R474" s="47">
        <f t="shared" ca="1" si="122"/>
        <v>3358.7881999945453</v>
      </c>
      <c r="S474" s="47">
        <f t="shared" ca="1" si="123"/>
        <v>3357.067699994926</v>
      </c>
      <c r="T474" s="39">
        <f t="shared" ca="1" si="124"/>
        <v>1.9066466002116855</v>
      </c>
      <c r="U474" s="47">
        <f t="shared" ca="1" si="125"/>
        <v>6085.3699999915552</v>
      </c>
      <c r="V474" s="47">
        <f t="shared" ca="1" si="126"/>
        <v>6084.4449999916469</v>
      </c>
      <c r="W474" s="39">
        <f t="shared" ca="1" si="127"/>
        <v>3.1104696914110495</v>
      </c>
      <c r="X474" s="7">
        <f t="shared" ca="1" si="128"/>
        <v>86928.089299975021</v>
      </c>
      <c r="Y474" s="39">
        <f t="shared" ca="1" si="129"/>
        <v>5.288125432417039</v>
      </c>
      <c r="Z474" s="39">
        <f t="shared" ca="1" si="130"/>
        <v>23.401664349040889</v>
      </c>
      <c r="AA474" s="39">
        <f t="shared" ca="1" si="131"/>
        <v>58.599023705957435</v>
      </c>
      <c r="AD474" s="44">
        <v>3593</v>
      </c>
      <c r="AE474" s="44">
        <v>91984.9999998852</v>
      </c>
    </row>
    <row r="475" spans="8:31" x14ac:dyDescent="0.3">
      <c r="H475" s="45">
        <v>1</v>
      </c>
      <c r="I475" s="44" t="s">
        <v>178</v>
      </c>
      <c r="J475" s="25">
        <v>2009</v>
      </c>
      <c r="K475" s="44">
        <v>3633.52</v>
      </c>
      <c r="L475" s="47">
        <f t="shared" ca="1" si="116"/>
        <v>114125.49519995577</v>
      </c>
      <c r="M475" s="47">
        <f t="shared" ca="1" si="118"/>
        <v>113391.93459994788</v>
      </c>
      <c r="N475" s="39">
        <f t="shared" ca="1" si="117"/>
        <v>60.286711895660538</v>
      </c>
      <c r="O475" s="47">
        <f t="shared" ca="1" si="119"/>
        <v>18302.799999995004</v>
      </c>
      <c r="P475" s="47">
        <f t="shared" ca="1" si="120"/>
        <v>18284.649999995003</v>
      </c>
      <c r="Q475" s="39">
        <f t="shared" ca="1" si="121"/>
        <v>9.7213389166674897</v>
      </c>
      <c r="R475" s="47">
        <f t="shared" ca="1" si="122"/>
        <v>3355.3471999953067</v>
      </c>
      <c r="S475" s="47">
        <f t="shared" ca="1" si="123"/>
        <v>3353.0965999958039</v>
      </c>
      <c r="T475" s="39">
        <f t="shared" ca="1" si="124"/>
        <v>1.4675665544029539</v>
      </c>
      <c r="U475" s="47">
        <f t="shared" ca="1" si="125"/>
        <v>6083.5199999917386</v>
      </c>
      <c r="V475" s="47">
        <f t="shared" ca="1" si="126"/>
        <v>6082.3099999918577</v>
      </c>
      <c r="W475" s="39">
        <f t="shared" ca="1" si="127"/>
        <v>2.3961767104135672</v>
      </c>
      <c r="X475" s="7">
        <f t="shared" ca="1" si="128"/>
        <v>85671.877999965218</v>
      </c>
      <c r="Y475" s="39">
        <f t="shared" ca="1" si="129"/>
        <v>6.5681773133330168</v>
      </c>
      <c r="Z475" s="39">
        <f t="shared" ca="1" si="130"/>
        <v>20.153259494817028</v>
      </c>
      <c r="AA475" s="39">
        <f t="shared" ca="1" si="131"/>
        <v>40.13345240084351</v>
      </c>
      <c r="AD475" s="44">
        <v>3593.5</v>
      </c>
      <c r="AE475" s="44">
        <v>92227.999999973399</v>
      </c>
    </row>
    <row r="476" spans="8:31" x14ac:dyDescent="0.3">
      <c r="H476" s="45">
        <v>1</v>
      </c>
      <c r="I476" s="44" t="s">
        <v>179</v>
      </c>
      <c r="J476" s="25">
        <v>2009</v>
      </c>
      <c r="K476" s="44">
        <v>3631.1</v>
      </c>
      <c r="L476" s="47">
        <f t="shared" ca="1" si="116"/>
        <v>112658.37399994</v>
      </c>
      <c r="M476" s="47">
        <f t="shared" ca="1" si="118"/>
        <v>111179.12339999666</v>
      </c>
      <c r="N476" s="39">
        <f t="shared" ca="1" si="117"/>
        <v>54.66306900501796</v>
      </c>
      <c r="O476" s="47">
        <f t="shared" ca="1" si="119"/>
        <v>18266.499999995001</v>
      </c>
      <c r="P476" s="47">
        <f t="shared" ca="1" si="120"/>
        <v>18229.899999994999</v>
      </c>
      <c r="Q476" s="39">
        <f t="shared" ca="1" si="121"/>
        <v>8.9630341666674234</v>
      </c>
      <c r="R476" s="47">
        <f t="shared" ca="1" si="122"/>
        <v>3350.8459999963011</v>
      </c>
      <c r="S476" s="47">
        <f t="shared" ca="1" si="123"/>
        <v>3346.3075999973044</v>
      </c>
      <c r="T476" s="39">
        <f t="shared" ca="1" si="124"/>
        <v>0.99215231750275179</v>
      </c>
      <c r="U476" s="47">
        <f t="shared" ca="1" si="125"/>
        <v>6081.0999999919777</v>
      </c>
      <c r="V476" s="47">
        <f t="shared" ca="1" si="126"/>
        <v>6078.6599999922182</v>
      </c>
      <c r="W476" s="39">
        <f t="shared" ca="1" si="127"/>
        <v>1.6213305884982434</v>
      </c>
      <c r="X476" s="7">
        <f t="shared" ca="1" si="128"/>
        <v>83524.255800012135</v>
      </c>
      <c r="Y476" s="39">
        <f t="shared" ca="1" si="129"/>
        <v>5.3594730805026947</v>
      </c>
      <c r="Z476" s="39">
        <f t="shared" ca="1" si="130"/>
        <v>16.935990153171115</v>
      </c>
      <c r="AA476" s="39">
        <f t="shared" ca="1" si="131"/>
        <v>37.727078851846841</v>
      </c>
      <c r="AD476" s="44">
        <v>3594</v>
      </c>
      <c r="AE476" s="44">
        <v>92471.000000061598</v>
      </c>
    </row>
    <row r="477" spans="8:31" x14ac:dyDescent="0.3">
      <c r="H477" s="45">
        <v>1</v>
      </c>
      <c r="I477" s="44" t="s">
        <v>180</v>
      </c>
      <c r="J477" s="25">
        <v>2009</v>
      </c>
      <c r="K477" s="44">
        <v>3626.22</v>
      </c>
      <c r="L477" s="47">
        <f t="shared" ca="1" si="116"/>
        <v>109699.87280005333</v>
      </c>
      <c r="M477" s="47">
        <f t="shared" ca="1" si="118"/>
        <v>108463.12320005358</v>
      </c>
      <c r="N477" s="39">
        <f t="shared" ca="1" si="117"/>
        <v>41.487144624035352</v>
      </c>
      <c r="O477" s="47">
        <f t="shared" ca="1" si="119"/>
        <v>18193.299999994997</v>
      </c>
      <c r="P477" s="47">
        <f t="shared" ca="1" si="120"/>
        <v>18162.699999994999</v>
      </c>
      <c r="Q477" s="39">
        <f t="shared" ca="1" si="121"/>
        <v>6.9472327500005751</v>
      </c>
      <c r="R477" s="47">
        <f t="shared" ca="1" si="122"/>
        <v>3341.7691999983076</v>
      </c>
      <c r="S477" s="47">
        <f t="shared" ca="1" si="123"/>
        <v>3337.9747999991469</v>
      </c>
      <c r="T477" s="39">
        <f t="shared" ca="1" si="124"/>
        <v>0.75749774794662028</v>
      </c>
      <c r="U477" s="47">
        <f t="shared" ca="1" si="125"/>
        <v>6076.2199999924596</v>
      </c>
      <c r="V477" s="47">
        <f t="shared" ca="1" si="126"/>
        <v>6074.1799999926607</v>
      </c>
      <c r="W477" s="39">
        <f t="shared" ca="1" si="127"/>
        <v>1.1630536154990068</v>
      </c>
      <c r="X477" s="7">
        <f t="shared" ca="1" si="128"/>
        <v>80888.268400066765</v>
      </c>
      <c r="Y477" s="39">
        <f t="shared" ca="1" si="129"/>
        <v>3.3029376263372376</v>
      </c>
      <c r="Z477" s="39">
        <f t="shared" ca="1" si="130"/>
        <v>12.17072173978344</v>
      </c>
      <c r="AA477" s="39">
        <f t="shared" ca="1" si="131"/>
        <v>29.316422884251914</v>
      </c>
      <c r="AD477" s="44">
        <v>3594.5</v>
      </c>
      <c r="AE477" s="44">
        <v>92713.999999902604</v>
      </c>
    </row>
    <row r="478" spans="8:31" x14ac:dyDescent="0.3">
      <c r="H478" s="45">
        <v>1</v>
      </c>
      <c r="I478" s="44" t="s">
        <v>170</v>
      </c>
      <c r="J478" s="25">
        <v>2010</v>
      </c>
      <c r="K478" s="44">
        <v>3622.14</v>
      </c>
      <c r="L478" s="47">
        <f t="shared" ca="1" si="116"/>
        <v>107226.37360005383</v>
      </c>
      <c r="M478" s="47">
        <f t="shared" ca="1" si="118"/>
        <v>106626.18599998578</v>
      </c>
      <c r="N478" s="39">
        <f t="shared" ca="1" si="117"/>
        <v>18.481872240004112</v>
      </c>
      <c r="O478" s="47">
        <f t="shared" ca="1" si="119"/>
        <v>18132.099999995</v>
      </c>
      <c r="P478" s="47">
        <f t="shared" ca="1" si="120"/>
        <v>18117.249999994998</v>
      </c>
      <c r="Q478" s="39">
        <f t="shared" ca="1" si="121"/>
        <v>3.1403233333335838</v>
      </c>
      <c r="R478" s="47">
        <f t="shared" ca="1" si="122"/>
        <v>3334.1803999999861</v>
      </c>
      <c r="S478" s="47">
        <f t="shared" ca="1" si="123"/>
        <v>3332.3390000003928</v>
      </c>
      <c r="T478" s="39">
        <f t="shared" ca="1" si="124"/>
        <v>0.78190557685808448</v>
      </c>
      <c r="U478" s="47">
        <f t="shared" ca="1" si="125"/>
        <v>6072.1399999928626</v>
      </c>
      <c r="V478" s="47">
        <f t="shared" ca="1" si="126"/>
        <v>6071.1499999929601</v>
      </c>
      <c r="W478" s="39">
        <f t="shared" ca="1" si="127"/>
        <v>1.1662173220819267</v>
      </c>
      <c r="X478" s="7">
        <f t="shared" ca="1" si="128"/>
        <v>79105.446999997439</v>
      </c>
      <c r="Y478" s="39">
        <f t="shared" ca="1" si="129"/>
        <v>4.3507995850014174</v>
      </c>
      <c r="Z478" s="39">
        <f t="shared" ca="1" si="130"/>
        <v>9.4392458172750118</v>
      </c>
      <c r="AA478" s="39">
        <f t="shared" ca="1" si="131"/>
        <v>9.0426264227291</v>
      </c>
      <c r="AD478" s="44">
        <v>3595</v>
      </c>
      <c r="AE478" s="44">
        <v>92956.999999990803</v>
      </c>
    </row>
    <row r="479" spans="8:31" x14ac:dyDescent="0.3">
      <c r="H479" s="45">
        <v>1</v>
      </c>
      <c r="I479" s="44" t="s">
        <v>171</v>
      </c>
      <c r="J479" s="25">
        <v>2010</v>
      </c>
      <c r="K479" s="44">
        <v>3620.16</v>
      </c>
      <c r="L479" s="47">
        <f t="shared" ca="1" si="116"/>
        <v>106025.99839991773</v>
      </c>
      <c r="M479" s="47">
        <f t="shared" ca="1" si="118"/>
        <v>105822.00469992601</v>
      </c>
      <c r="N479" s="39">
        <f t="shared" ca="1" si="117"/>
        <v>18.695220830326967</v>
      </c>
      <c r="O479" s="47">
        <f t="shared" ca="1" si="119"/>
        <v>18102.399999994996</v>
      </c>
      <c r="P479" s="47">
        <f t="shared" ca="1" si="120"/>
        <v>18096.774999994996</v>
      </c>
      <c r="Q479" s="39">
        <f t="shared" ca="1" si="121"/>
        <v>3.1970969166669287</v>
      </c>
      <c r="R479" s="47">
        <f t="shared" ca="1" si="122"/>
        <v>3330.4976000007996</v>
      </c>
      <c r="S479" s="47">
        <f t="shared" ca="1" si="123"/>
        <v>3329.800100000954</v>
      </c>
      <c r="T479" s="39">
        <f t="shared" ca="1" si="124"/>
        <v>0.88106510645997627</v>
      </c>
      <c r="U479" s="47">
        <f t="shared" ca="1" si="125"/>
        <v>6070.1599999930586</v>
      </c>
      <c r="V479" s="47">
        <f t="shared" ca="1" si="126"/>
        <v>6069.784999993095</v>
      </c>
      <c r="W479" s="39">
        <f t="shared" ca="1" si="127"/>
        <v>1.3128944954986466</v>
      </c>
      <c r="X479" s="7">
        <f t="shared" ca="1" si="128"/>
        <v>78325.644599936975</v>
      </c>
      <c r="Y479" s="39">
        <f t="shared" ca="1" si="129"/>
        <v>3.589925377498393</v>
      </c>
      <c r="Z479" s="39">
        <f t="shared" ca="1" si="130"/>
        <v>8.9809818961239447</v>
      </c>
      <c r="AA479" s="39">
        <f t="shared" ca="1" si="131"/>
        <v>9.7142389342030224</v>
      </c>
      <c r="AD479" s="44">
        <v>3595.5</v>
      </c>
      <c r="AE479" s="44">
        <v>93200.0000000789</v>
      </c>
    </row>
    <row r="480" spans="8:31" x14ac:dyDescent="0.3">
      <c r="H480" s="45">
        <v>1</v>
      </c>
      <c r="I480" s="44" t="s">
        <v>172</v>
      </c>
      <c r="J480" s="25">
        <v>2010</v>
      </c>
      <c r="K480" s="44">
        <v>3619.41</v>
      </c>
      <c r="L480" s="47">
        <f t="shared" ca="1" si="116"/>
        <v>105618.01099993428</v>
      </c>
      <c r="M480" s="47">
        <f t="shared" ca="1" si="118"/>
        <v>105925.06549994601</v>
      </c>
      <c r="N480" s="39">
        <f t="shared" ca="1" si="117"/>
        <v>28.776309460828973</v>
      </c>
      <c r="O480" s="47">
        <f t="shared" ca="1" si="119"/>
        <v>18091.149999994996</v>
      </c>
      <c r="P480" s="47">
        <f t="shared" ca="1" si="120"/>
        <v>18099.324999994999</v>
      </c>
      <c r="Q480" s="39">
        <f t="shared" ca="1" si="121"/>
        <v>4.9169832916670693</v>
      </c>
      <c r="R480" s="47">
        <f t="shared" ca="1" si="122"/>
        <v>3329.1026000011084</v>
      </c>
      <c r="S480" s="47">
        <f t="shared" ca="1" si="123"/>
        <v>3330.1163000008842</v>
      </c>
      <c r="T480" s="39">
        <f t="shared" ca="1" si="124"/>
        <v>1.2723819362924056</v>
      </c>
      <c r="U480" s="47">
        <f t="shared" ca="1" si="125"/>
        <v>6069.4099999931323</v>
      </c>
      <c r="V480" s="47">
        <f t="shared" ca="1" si="126"/>
        <v>6069.9549999930787</v>
      </c>
      <c r="W480" s="39">
        <f t="shared" ca="1" si="127"/>
        <v>1.896860937499127</v>
      </c>
      <c r="X480" s="7">
        <f t="shared" ca="1" si="128"/>
        <v>78425.669199957047</v>
      </c>
      <c r="Y480" s="39">
        <f t="shared" ca="1" si="129"/>
        <v>4.1173476329992198</v>
      </c>
      <c r="Z480" s="39">
        <f t="shared" ca="1" si="130"/>
        <v>12.203573798457821</v>
      </c>
      <c r="AA480" s="39">
        <f t="shared" ca="1" si="131"/>
        <v>16.572735662371151</v>
      </c>
      <c r="AD480" s="44">
        <v>3596</v>
      </c>
      <c r="AE480" s="44">
        <v>93442.999999919994</v>
      </c>
    </row>
    <row r="481" spans="8:31" x14ac:dyDescent="0.3">
      <c r="H481" s="45">
        <v>1</v>
      </c>
      <c r="I481" s="44" t="s">
        <v>173</v>
      </c>
      <c r="J481" s="25">
        <v>2010</v>
      </c>
      <c r="K481" s="44">
        <v>3620.5</v>
      </c>
      <c r="L481" s="47">
        <f t="shared" ca="1" si="116"/>
        <v>106232.11999995774</v>
      </c>
      <c r="M481" s="47">
        <f t="shared" ca="1" si="118"/>
        <v>107887.18479999551</v>
      </c>
      <c r="N481" s="39">
        <f t="shared" ca="1" si="117"/>
        <v>40.457694300012776</v>
      </c>
      <c r="O481" s="47">
        <f t="shared" ca="1" si="119"/>
        <v>18107.499999995001</v>
      </c>
      <c r="P481" s="47">
        <f t="shared" ca="1" si="120"/>
        <v>18148.449999995002</v>
      </c>
      <c r="Q481" s="39">
        <f t="shared" ca="1" si="121"/>
        <v>6.8056687500005575</v>
      </c>
      <c r="R481" s="47">
        <f t="shared" ca="1" si="122"/>
        <v>3331.1300000006599</v>
      </c>
      <c r="S481" s="47">
        <f t="shared" ca="1" si="123"/>
        <v>3336.2077999995377</v>
      </c>
      <c r="T481" s="39">
        <f t="shared" ca="1" si="124"/>
        <v>1.5992946141255198</v>
      </c>
      <c r="U481" s="47">
        <f t="shared" ca="1" si="125"/>
        <v>6070.4999999930251</v>
      </c>
      <c r="V481" s="47">
        <f t="shared" ca="1" si="126"/>
        <v>6073.2299999927545</v>
      </c>
      <c r="W481" s="39">
        <f t="shared" ca="1" si="127"/>
        <v>2.3828317904965837</v>
      </c>
      <c r="X481" s="7">
        <f t="shared" ca="1" si="128"/>
        <v>80329.297000008213</v>
      </c>
      <c r="Y481" s="39">
        <f t="shared" ca="1" si="129"/>
        <v>2.7445843141679296</v>
      </c>
      <c r="Z481" s="39">
        <f t="shared" ca="1" si="130"/>
        <v>13.532379468790591</v>
      </c>
      <c r="AA481" s="39">
        <f t="shared" ca="1" si="131"/>
        <v>26.925314831222185</v>
      </c>
      <c r="AD481" s="44">
        <v>3596.5</v>
      </c>
      <c r="AE481" s="44">
        <v>93686.000000008207</v>
      </c>
    </row>
    <row r="482" spans="8:31" x14ac:dyDescent="0.3">
      <c r="H482" s="45">
        <v>1</v>
      </c>
      <c r="I482" s="44" t="s">
        <v>164</v>
      </c>
      <c r="J482" s="25">
        <v>2010</v>
      </c>
      <c r="K482" s="44">
        <v>3625.96</v>
      </c>
      <c r="L482" s="47">
        <f t="shared" ca="1" si="116"/>
        <v>109542.24960003328</v>
      </c>
      <c r="M482" s="47">
        <f t="shared" ca="1" si="118"/>
        <v>113440.4364000397</v>
      </c>
      <c r="N482" s="39">
        <f t="shared" ca="1" si="117"/>
        <v>49.913792016035281</v>
      </c>
      <c r="O482" s="47">
        <f t="shared" ca="1" si="119"/>
        <v>18189.399999995003</v>
      </c>
      <c r="P482" s="47">
        <f t="shared" ca="1" si="120"/>
        <v>18285.849999995004</v>
      </c>
      <c r="Q482" s="39">
        <f t="shared" ca="1" si="121"/>
        <v>8.045774000000673</v>
      </c>
      <c r="R482" s="47">
        <f t="shared" ca="1" si="122"/>
        <v>3341.2855999984154</v>
      </c>
      <c r="S482" s="47">
        <f t="shared" ca="1" si="123"/>
        <v>3353.2453999957715</v>
      </c>
      <c r="T482" s="39">
        <f t="shared" ca="1" si="124"/>
        <v>2.0881497417198478</v>
      </c>
      <c r="U482" s="47">
        <f t="shared" ca="1" si="125"/>
        <v>6075.9599999924849</v>
      </c>
      <c r="V482" s="47">
        <f t="shared" ca="1" si="126"/>
        <v>6082.3899999918503</v>
      </c>
      <c r="W482" s="39">
        <f t="shared" ca="1" si="127"/>
        <v>3.0986735854974432</v>
      </c>
      <c r="X482" s="7">
        <f t="shared" ca="1" si="128"/>
        <v>85718.951000057088</v>
      </c>
      <c r="Y482" s="39">
        <f t="shared" ca="1" si="129"/>
        <v>2.643000989169376</v>
      </c>
      <c r="Z482" s="39">
        <f t="shared" ca="1" si="130"/>
        <v>15.87559831638734</v>
      </c>
      <c r="AA482" s="39">
        <f t="shared" ca="1" si="131"/>
        <v>34.038193699647941</v>
      </c>
      <c r="AD482" s="44">
        <v>3597</v>
      </c>
      <c r="AE482" s="44">
        <v>93929.000000096305</v>
      </c>
    </row>
    <row r="483" spans="8:31" x14ac:dyDescent="0.3">
      <c r="H483" s="45">
        <v>1</v>
      </c>
      <c r="I483" s="44" t="s">
        <v>174</v>
      </c>
      <c r="J483" s="25">
        <v>2010</v>
      </c>
      <c r="K483" s="44">
        <v>3638.82</v>
      </c>
      <c r="L483" s="47">
        <f t="shared" ca="1" si="116"/>
        <v>117338.62320004613</v>
      </c>
      <c r="M483" s="47">
        <f t="shared" ca="1" si="118"/>
        <v>116641.4341999708</v>
      </c>
      <c r="N483" s="39">
        <f t="shared" ca="1" si="117"/>
        <v>73.484103546007859</v>
      </c>
      <c r="O483" s="47">
        <f t="shared" ca="1" si="119"/>
        <v>18382.299999995004</v>
      </c>
      <c r="P483" s="47">
        <f t="shared" ca="1" si="120"/>
        <v>18365.049999995004</v>
      </c>
      <c r="Q483" s="39">
        <f t="shared" ca="1" si="121"/>
        <v>11.569981500000985</v>
      </c>
      <c r="R483" s="47">
        <f t="shared" ca="1" si="122"/>
        <v>3365.2051999931277</v>
      </c>
      <c r="S483" s="47">
        <f t="shared" ca="1" si="123"/>
        <v>3363.0661999936001</v>
      </c>
      <c r="T483" s="39">
        <f t="shared" ca="1" si="124"/>
        <v>2.439344017051599</v>
      </c>
      <c r="U483" s="47">
        <f t="shared" ca="1" si="125"/>
        <v>6088.8199999912158</v>
      </c>
      <c r="V483" s="47">
        <f t="shared" ca="1" si="126"/>
        <v>6087.669999991329</v>
      </c>
      <c r="W483" s="39">
        <f t="shared" ca="1" si="127"/>
        <v>3.6120175333280184</v>
      </c>
      <c r="X483" s="7">
        <f t="shared" ca="1" si="128"/>
        <v>88825.647999990862</v>
      </c>
      <c r="Y483" s="39">
        <f t="shared" ca="1" si="129"/>
        <v>1.5544488400003995</v>
      </c>
      <c r="Z483" s="39">
        <f t="shared" ca="1" si="130"/>
        <v>19.175791890381003</v>
      </c>
      <c r="AA483" s="39">
        <f t="shared" ca="1" si="131"/>
        <v>54.308311655626852</v>
      </c>
      <c r="AD483" s="44">
        <v>3597.5</v>
      </c>
      <c r="AE483" s="44">
        <v>94171.999999937398</v>
      </c>
    </row>
    <row r="484" spans="8:31" x14ac:dyDescent="0.3">
      <c r="H484" s="45">
        <v>1</v>
      </c>
      <c r="I484" s="44" t="s">
        <v>175</v>
      </c>
      <c r="J484" s="25">
        <v>2010</v>
      </c>
      <c r="K484" s="44">
        <v>3636.52</v>
      </c>
      <c r="L484" s="47">
        <f t="shared" ca="1" si="116"/>
        <v>115944.24519989546</v>
      </c>
      <c r="M484" s="47">
        <f t="shared" ca="1" si="118"/>
        <v>115347.08909992047</v>
      </c>
      <c r="N484" s="39">
        <f t="shared" ca="1" si="117"/>
        <v>88.625013458470576</v>
      </c>
      <c r="O484" s="47">
        <f t="shared" ca="1" si="119"/>
        <v>18347.799999995004</v>
      </c>
      <c r="P484" s="47">
        <f t="shared" ca="1" si="120"/>
        <v>18333.024999995003</v>
      </c>
      <c r="Q484" s="39">
        <f t="shared" ca="1" si="121"/>
        <v>14.085874208334529</v>
      </c>
      <c r="R484" s="47">
        <f t="shared" ca="1" si="122"/>
        <v>3360.9271999940725</v>
      </c>
      <c r="S484" s="47">
        <f t="shared" ca="1" si="123"/>
        <v>3359.095099994478</v>
      </c>
      <c r="T484" s="39">
        <f t="shared" ca="1" si="124"/>
        <v>2.6601233946092564</v>
      </c>
      <c r="U484" s="47">
        <f t="shared" ca="1" si="125"/>
        <v>6086.5199999914421</v>
      </c>
      <c r="V484" s="47">
        <f t="shared" ca="1" si="126"/>
        <v>6085.5349999915397</v>
      </c>
      <c r="W484" s="39">
        <f t="shared" ca="1" si="127"/>
        <v>3.94261527532927</v>
      </c>
      <c r="X484" s="7">
        <f t="shared" ca="1" si="128"/>
        <v>87569.433999939458</v>
      </c>
      <c r="Y484" s="39">
        <f t="shared" ca="1" si="129"/>
        <v>3.8676500016653796</v>
      </c>
      <c r="Z484" s="39">
        <f t="shared" ca="1" si="130"/>
        <v>24.556262879938433</v>
      </c>
      <c r="AA484" s="39">
        <f t="shared" ca="1" si="131"/>
        <v>64.068750578532146</v>
      </c>
      <c r="AD484" s="44">
        <v>3598</v>
      </c>
      <c r="AE484" s="44">
        <v>94415.000000025597</v>
      </c>
    </row>
    <row r="485" spans="8:31" x14ac:dyDescent="0.3">
      <c r="H485" s="45">
        <v>1</v>
      </c>
      <c r="I485" s="44" t="s">
        <v>176</v>
      </c>
      <c r="J485" s="25">
        <v>2010</v>
      </c>
      <c r="K485" s="44">
        <v>3634.55</v>
      </c>
      <c r="L485" s="47">
        <f t="shared" ca="1" si="116"/>
        <v>114749.93299994548</v>
      </c>
      <c r="M485" s="47">
        <f t="shared" ca="1" si="118"/>
        <v>114480.15229997388</v>
      </c>
      <c r="N485" s="39">
        <f t="shared" ca="1" si="117"/>
        <v>87.577316509511391</v>
      </c>
      <c r="O485" s="47">
        <f t="shared" ca="1" si="119"/>
        <v>18318.249999995001</v>
      </c>
      <c r="P485" s="47">
        <f t="shared" ca="1" si="120"/>
        <v>18311.574999994999</v>
      </c>
      <c r="Q485" s="39">
        <f t="shared" ca="1" si="121"/>
        <v>14.008354875001192</v>
      </c>
      <c r="R485" s="47">
        <f t="shared" ca="1" si="122"/>
        <v>3357.2629999948836</v>
      </c>
      <c r="S485" s="47">
        <f t="shared" ca="1" si="123"/>
        <v>3356.4352999950661</v>
      </c>
      <c r="T485" s="39">
        <f t="shared" ca="1" si="124"/>
        <v>2.400466585968045</v>
      </c>
      <c r="U485" s="47">
        <f t="shared" ca="1" si="125"/>
        <v>6084.5499999916374</v>
      </c>
      <c r="V485" s="47">
        <f t="shared" ca="1" si="126"/>
        <v>6084.1049999916813</v>
      </c>
      <c r="W485" s="39">
        <f t="shared" ca="1" si="127"/>
        <v>3.5769467312436953</v>
      </c>
      <c r="X485" s="7">
        <f t="shared" ca="1" si="128"/>
        <v>86728.036999992124</v>
      </c>
      <c r="Y485" s="39">
        <f t="shared" ca="1" si="129"/>
        <v>4.2641284858344672</v>
      </c>
      <c r="Z485" s="39">
        <f t="shared" ca="1" si="130"/>
        <v>24.249896678047399</v>
      </c>
      <c r="AA485" s="39">
        <f t="shared" ca="1" si="131"/>
        <v>63.327419831463992</v>
      </c>
      <c r="AD485" s="44">
        <v>3598.5</v>
      </c>
      <c r="AE485" s="44">
        <v>94658.000000113694</v>
      </c>
    </row>
    <row r="486" spans="8:31" x14ac:dyDescent="0.3">
      <c r="H486" s="45">
        <v>1</v>
      </c>
      <c r="I486" s="44" t="s">
        <v>177</v>
      </c>
      <c r="J486" s="25">
        <v>2010</v>
      </c>
      <c r="K486" s="44">
        <v>3633.66</v>
      </c>
      <c r="L486" s="47">
        <f t="shared" ca="1" si="116"/>
        <v>114210.37160000228</v>
      </c>
      <c r="M486" s="47">
        <f t="shared" ca="1" si="118"/>
        <v>114337.68540004396</v>
      </c>
      <c r="N486" s="39">
        <f t="shared" ca="1" si="117"/>
        <v>81.751445061060707</v>
      </c>
      <c r="O486" s="47">
        <f t="shared" ca="1" si="119"/>
        <v>18304.899999994996</v>
      </c>
      <c r="P486" s="47">
        <f t="shared" ca="1" si="120"/>
        <v>18308.049999994997</v>
      </c>
      <c r="Q486" s="39">
        <f t="shared" ca="1" si="121"/>
        <v>13.090255750001109</v>
      </c>
      <c r="R486" s="47">
        <f t="shared" ca="1" si="122"/>
        <v>3355.6075999952486</v>
      </c>
      <c r="S486" s="47">
        <f t="shared" ca="1" si="123"/>
        <v>3355.9981999951624</v>
      </c>
      <c r="T486" s="39">
        <f t="shared" ca="1" si="124"/>
        <v>1.90603917768682</v>
      </c>
      <c r="U486" s="47">
        <f t="shared" ca="1" si="125"/>
        <v>6083.6599999917253</v>
      </c>
      <c r="V486" s="47">
        <f t="shared" ca="1" si="126"/>
        <v>6083.8699999917044</v>
      </c>
      <c r="W486" s="39">
        <f t="shared" ca="1" si="127"/>
        <v>3.1101757418277458</v>
      </c>
      <c r="X486" s="7">
        <f t="shared" ca="1" si="128"/>
        <v>86589.76720006211</v>
      </c>
      <c r="Y486" s="39">
        <f t="shared" ca="1" si="129"/>
        <v>5.2675441713389963</v>
      </c>
      <c r="Z486" s="39">
        <f t="shared" ca="1" si="130"/>
        <v>23.37401484085467</v>
      </c>
      <c r="AA486" s="39">
        <f t="shared" ca="1" si="131"/>
        <v>58.377430220206037</v>
      </c>
      <c r="AD486" s="44">
        <v>3599</v>
      </c>
      <c r="AE486" s="44">
        <v>94900.999999954802</v>
      </c>
    </row>
    <row r="487" spans="8:31" x14ac:dyDescent="0.3">
      <c r="H487" s="45">
        <v>1</v>
      </c>
      <c r="I487" s="44" t="s">
        <v>178</v>
      </c>
      <c r="J487" s="25">
        <v>2010</v>
      </c>
      <c r="K487" s="44">
        <v>3634.08</v>
      </c>
      <c r="L487" s="47">
        <f t="shared" ca="1" si="116"/>
        <v>114464.99920008564</v>
      </c>
      <c r="M487" s="47">
        <f t="shared" ca="1" si="118"/>
        <v>113322.21680003533</v>
      </c>
      <c r="N487" s="39">
        <f t="shared" ca="1" si="117"/>
        <v>60.249645265373687</v>
      </c>
      <c r="O487" s="47">
        <f t="shared" ca="1" si="119"/>
        <v>18311.199999994999</v>
      </c>
      <c r="P487" s="47">
        <f t="shared" ca="1" si="120"/>
        <v>18282.924999995001</v>
      </c>
      <c r="Q487" s="39">
        <f t="shared" ca="1" si="121"/>
        <v>9.7204217916674889</v>
      </c>
      <c r="R487" s="47">
        <f t="shared" ca="1" si="122"/>
        <v>3356.3887999950762</v>
      </c>
      <c r="S487" s="47">
        <f t="shared" ca="1" si="123"/>
        <v>3352.8826999958515</v>
      </c>
      <c r="T487" s="39">
        <f t="shared" ca="1" si="124"/>
        <v>1.4674729357204745</v>
      </c>
      <c r="U487" s="47">
        <f t="shared" ca="1" si="125"/>
        <v>6084.0799999916835</v>
      </c>
      <c r="V487" s="47">
        <f t="shared" ca="1" si="126"/>
        <v>6082.1949999918697</v>
      </c>
      <c r="W487" s="39">
        <f t="shared" ca="1" si="127"/>
        <v>2.3961314052052383</v>
      </c>
      <c r="X487" s="7">
        <f t="shared" ca="1" si="128"/>
        <v>85604.214100052603</v>
      </c>
      <c r="Y487" s="39">
        <f t="shared" ca="1" si="129"/>
        <v>6.5629897476730479</v>
      </c>
      <c r="Z487" s="39">
        <f t="shared" ca="1" si="130"/>
        <v>20.147015880266249</v>
      </c>
      <c r="AA487" s="39">
        <f t="shared" ca="1" si="131"/>
        <v>40.102629385107434</v>
      </c>
      <c r="AD487" s="44">
        <v>3599.5</v>
      </c>
      <c r="AE487" s="44">
        <v>95144.000000043001</v>
      </c>
    </row>
    <row r="488" spans="8:31" x14ac:dyDescent="0.3">
      <c r="H488" s="45">
        <v>1</v>
      </c>
      <c r="I488" s="44" t="s">
        <v>179</v>
      </c>
      <c r="J488" s="25">
        <v>2010</v>
      </c>
      <c r="K488" s="44">
        <v>3630.31</v>
      </c>
      <c r="L488" s="47">
        <f t="shared" ca="1" si="116"/>
        <v>112179.43439998501</v>
      </c>
      <c r="M488" s="47">
        <f t="shared" ca="1" si="118"/>
        <v>111036.65240003297</v>
      </c>
      <c r="N488" s="39">
        <f t="shared" ca="1" si="117"/>
        <v>54.593020763369125</v>
      </c>
      <c r="O488" s="47">
        <f t="shared" ca="1" si="119"/>
        <v>18254.649999995003</v>
      </c>
      <c r="P488" s="47">
        <f t="shared" ca="1" si="120"/>
        <v>18226.374999995001</v>
      </c>
      <c r="Q488" s="39">
        <f t="shared" ca="1" si="121"/>
        <v>8.9613010416674221</v>
      </c>
      <c r="R488" s="47">
        <f t="shared" ca="1" si="122"/>
        <v>3349.3765999966267</v>
      </c>
      <c r="S488" s="47">
        <f t="shared" ca="1" si="123"/>
        <v>3345.8704999974016</v>
      </c>
      <c r="T488" s="39">
        <f t="shared" ca="1" si="124"/>
        <v>0.99202272099528055</v>
      </c>
      <c r="U488" s="47">
        <f t="shared" ca="1" si="125"/>
        <v>6080.309999992056</v>
      </c>
      <c r="V488" s="47">
        <f t="shared" ca="1" si="126"/>
        <v>6078.4249999922422</v>
      </c>
      <c r="W488" s="39">
        <f t="shared" ca="1" si="127"/>
        <v>1.6212679081232499</v>
      </c>
      <c r="X488" s="7">
        <f t="shared" ca="1" si="128"/>
        <v>83385.981900048326</v>
      </c>
      <c r="Y488" s="39">
        <f t="shared" ca="1" si="129"/>
        <v>5.3506005052550139</v>
      </c>
      <c r="Z488" s="39">
        <f t="shared" ca="1" si="130"/>
        <v>16.925192176040966</v>
      </c>
      <c r="AA488" s="39">
        <f t="shared" ca="1" si="131"/>
        <v>37.66782858732816</v>
      </c>
      <c r="AD488" s="44">
        <v>3600</v>
      </c>
      <c r="AE488" s="44">
        <v>95386.999999884007</v>
      </c>
    </row>
    <row r="489" spans="8:31" x14ac:dyDescent="0.3">
      <c r="H489" s="45">
        <v>1</v>
      </c>
      <c r="I489" s="44" t="s">
        <v>180</v>
      </c>
      <c r="J489" s="25">
        <v>2010</v>
      </c>
      <c r="K489" s="44">
        <v>3626.54</v>
      </c>
      <c r="L489" s="47">
        <f t="shared" ca="1" si="116"/>
        <v>109893.87040008092</v>
      </c>
      <c r="M489" s="47">
        <f t="shared" ca="1" si="118"/>
        <v>108078.15170001541</v>
      </c>
      <c r="N489" s="39">
        <f t="shared" ca="1" si="117"/>
        <v>41.339893025270698</v>
      </c>
      <c r="O489" s="47">
        <f t="shared" ca="1" si="119"/>
        <v>18198.099999995</v>
      </c>
      <c r="P489" s="47">
        <f t="shared" ca="1" si="120"/>
        <v>18153.174999995001</v>
      </c>
      <c r="Q489" s="39">
        <f t="shared" ca="1" si="121"/>
        <v>6.9435894375005747</v>
      </c>
      <c r="R489" s="47">
        <f t="shared" ca="1" si="122"/>
        <v>3342.3643999981764</v>
      </c>
      <c r="S489" s="47">
        <f t="shared" ca="1" si="123"/>
        <v>3336.7936999994081</v>
      </c>
      <c r="T489" s="39">
        <f t="shared" ca="1" si="124"/>
        <v>0.75722971698667951</v>
      </c>
      <c r="U489" s="47">
        <f t="shared" ca="1" si="125"/>
        <v>6076.5399999924284</v>
      </c>
      <c r="V489" s="47">
        <f t="shared" ca="1" si="126"/>
        <v>6073.5449999927241</v>
      </c>
      <c r="W489" s="39">
        <f t="shared" ca="1" si="127"/>
        <v>1.1629320288740188</v>
      </c>
      <c r="X489" s="7">
        <f t="shared" ca="1" si="128"/>
        <v>80514.638000028281</v>
      </c>
      <c r="Y489" s="39">
        <f t="shared" ca="1" si="129"/>
        <v>3.287681051668994</v>
      </c>
      <c r="Z489" s="39">
        <f t="shared" ca="1" si="130"/>
        <v>12.151432235030267</v>
      </c>
      <c r="AA489" s="39">
        <f t="shared" ca="1" si="131"/>
        <v>29.18846079024043</v>
      </c>
      <c r="AD489" s="44">
        <v>3600.5</v>
      </c>
      <c r="AE489" s="44">
        <v>95650.5500001006</v>
      </c>
    </row>
    <row r="490" spans="8:31" x14ac:dyDescent="0.3">
      <c r="H490" s="45">
        <v>1</v>
      </c>
      <c r="I490" s="44" t="s">
        <v>170</v>
      </c>
      <c r="J490" s="25">
        <v>2011</v>
      </c>
      <c r="K490" s="44">
        <v>3620.55</v>
      </c>
      <c r="L490" s="47">
        <f t="shared" ca="1" si="116"/>
        <v>106262.4329999499</v>
      </c>
      <c r="M490" s="47">
        <f t="shared" ca="1" si="118"/>
        <v>104764.78899995494</v>
      </c>
      <c r="N490" s="39">
        <f t="shared" ca="1" si="117"/>
        <v>18.159230093331985</v>
      </c>
      <c r="O490" s="47">
        <f t="shared" ca="1" si="119"/>
        <v>18108.249999995001</v>
      </c>
      <c r="P490" s="47">
        <f t="shared" ca="1" si="120"/>
        <v>18066.249999995001</v>
      </c>
      <c r="Q490" s="39">
        <f t="shared" ca="1" si="121"/>
        <v>3.1314833333335814</v>
      </c>
      <c r="R490" s="47">
        <f t="shared" ca="1" si="122"/>
        <v>3331.2230000006398</v>
      </c>
      <c r="S490" s="47">
        <f t="shared" ca="1" si="123"/>
        <v>3326.0150000017911</v>
      </c>
      <c r="T490" s="39">
        <f t="shared" ca="1" si="124"/>
        <v>0.78042170295841318</v>
      </c>
      <c r="U490" s="47">
        <f t="shared" ca="1" si="125"/>
        <v>6070.5499999930198</v>
      </c>
      <c r="V490" s="47">
        <f t="shared" ca="1" si="126"/>
        <v>6067.7499999932961</v>
      </c>
      <c r="W490" s="39">
        <f t="shared" ca="1" si="127"/>
        <v>1.1655642104153248</v>
      </c>
      <c r="X490" s="7">
        <f t="shared" ca="1" si="128"/>
        <v>77304.773999964862</v>
      </c>
      <c r="Y490" s="39">
        <f t="shared" ca="1" si="129"/>
        <v>4.2517625699995909</v>
      </c>
      <c r="Z490" s="39">
        <f t="shared" ca="1" si="130"/>
        <v>9.3292318167069102</v>
      </c>
      <c r="AA490" s="39">
        <f t="shared" ca="1" si="131"/>
        <v>8.8299982766250746</v>
      </c>
      <c r="AD490" s="44">
        <v>3601</v>
      </c>
      <c r="AE490" s="44">
        <v>95914.100000070102</v>
      </c>
    </row>
    <row r="491" spans="8:31" x14ac:dyDescent="0.3">
      <c r="H491" s="45">
        <v>1</v>
      </c>
      <c r="I491" s="44" t="s">
        <v>171</v>
      </c>
      <c r="J491" s="25">
        <v>2011</v>
      </c>
      <c r="K491" s="44">
        <v>3614.95</v>
      </c>
      <c r="L491" s="47">
        <f t="shared" ca="1" si="116"/>
        <v>103267.14499995997</v>
      </c>
      <c r="M491" s="47">
        <f t="shared" ca="1" si="118"/>
        <v>102154.96399996511</v>
      </c>
      <c r="N491" s="39">
        <f t="shared" ca="1" si="117"/>
        <v>18.047376973333641</v>
      </c>
      <c r="O491" s="47">
        <f t="shared" ca="1" si="119"/>
        <v>18024.249999995001</v>
      </c>
      <c r="P491" s="47">
        <f t="shared" ca="1" si="120"/>
        <v>17992.599999995</v>
      </c>
      <c r="Q491" s="39">
        <f t="shared" ca="1" si="121"/>
        <v>3.1786926666669229</v>
      </c>
      <c r="R491" s="47">
        <f t="shared" ca="1" si="122"/>
        <v>3320.8070000029425</v>
      </c>
      <c r="S491" s="47">
        <f t="shared" ca="1" si="123"/>
        <v>3316.8824000038103</v>
      </c>
      <c r="T491" s="39">
        <f t="shared" ca="1" si="124"/>
        <v>0.87764708304073313</v>
      </c>
      <c r="U491" s="47">
        <f t="shared" ca="1" si="125"/>
        <v>6064.9499999935724</v>
      </c>
      <c r="V491" s="47">
        <f t="shared" ca="1" si="126"/>
        <v>6062.839999993781</v>
      </c>
      <c r="W491" s="39">
        <f t="shared" ca="1" si="127"/>
        <v>1.3113922919987946</v>
      </c>
      <c r="X491" s="7">
        <f t="shared" ca="1" si="128"/>
        <v>74782.641599972514</v>
      </c>
      <c r="Y491" s="39">
        <f t="shared" ca="1" si="129"/>
        <v>3.4275377399999645</v>
      </c>
      <c r="Z491" s="39">
        <f t="shared" ca="1" si="130"/>
        <v>8.7952697817064163</v>
      </c>
      <c r="AA491" s="39">
        <f t="shared" ca="1" si="131"/>
        <v>9.2521071916272248</v>
      </c>
      <c r="AD491" s="44">
        <v>3601.5</v>
      </c>
      <c r="AE491" s="44">
        <v>96177.650000039604</v>
      </c>
    </row>
    <row r="492" spans="8:31" x14ac:dyDescent="0.3">
      <c r="H492" s="45">
        <v>1</v>
      </c>
      <c r="I492" s="44" t="s">
        <v>172</v>
      </c>
      <c r="J492" s="25">
        <v>2011</v>
      </c>
      <c r="K492" s="44">
        <v>3610.73</v>
      </c>
      <c r="L492" s="47">
        <f t="shared" ca="1" si="116"/>
        <v>101042.78299997025</v>
      </c>
      <c r="M492" s="47">
        <f t="shared" ca="1" si="118"/>
        <v>101359.04299993371</v>
      </c>
      <c r="N492" s="39">
        <f t="shared" ca="1" si="117"/>
        <v>27.535873348325186</v>
      </c>
      <c r="O492" s="47">
        <f t="shared" ca="1" si="119"/>
        <v>17960.949999994999</v>
      </c>
      <c r="P492" s="47">
        <f t="shared" ca="1" si="120"/>
        <v>17969.949999994999</v>
      </c>
      <c r="Q492" s="39">
        <f t="shared" ca="1" si="121"/>
        <v>4.8818364166670563</v>
      </c>
      <c r="R492" s="47">
        <f t="shared" ca="1" si="122"/>
        <v>3312.9578000046781</v>
      </c>
      <c r="S492" s="47">
        <f t="shared" ca="1" si="123"/>
        <v>3314.0738000044312</v>
      </c>
      <c r="T492" s="39">
        <f t="shared" ca="1" si="124"/>
        <v>1.2662523644187589</v>
      </c>
      <c r="U492" s="47">
        <f t="shared" ca="1" si="125"/>
        <v>6060.7299999939896</v>
      </c>
      <c r="V492" s="47">
        <f t="shared" ca="1" si="126"/>
        <v>6061.32999999393</v>
      </c>
      <c r="W492" s="39">
        <f t="shared" ca="1" si="127"/>
        <v>1.8941656249993912</v>
      </c>
      <c r="X492" s="7">
        <f t="shared" ca="1" si="128"/>
        <v>74013.689199940331</v>
      </c>
      <c r="Y492" s="39">
        <f t="shared" ca="1" si="129"/>
        <v>3.8857186829982586</v>
      </c>
      <c r="Z492" s="39">
        <f t="shared" ca="1" si="130"/>
        <v>11.927973089083466</v>
      </c>
      <c r="AA492" s="39">
        <f t="shared" ca="1" si="131"/>
        <v>15.60790025924172</v>
      </c>
      <c r="AD492" s="44">
        <v>3602</v>
      </c>
      <c r="AE492" s="44">
        <v>96441.200000009005</v>
      </c>
    </row>
    <row r="493" spans="8:31" x14ac:dyDescent="0.3">
      <c r="H493" s="45">
        <v>1</v>
      </c>
      <c r="I493" s="44" t="s">
        <v>173</v>
      </c>
      <c r="J493" s="25">
        <v>2011</v>
      </c>
      <c r="K493" s="44">
        <v>3611.93</v>
      </c>
      <c r="L493" s="47">
        <f t="shared" ca="1" si="116"/>
        <v>101675.30299989716</v>
      </c>
      <c r="M493" s="47">
        <f t="shared" ca="1" si="118"/>
        <v>104750.93209996738</v>
      </c>
      <c r="N493" s="39">
        <f t="shared" ca="1" si="117"/>
        <v>39.281599537501805</v>
      </c>
      <c r="O493" s="47">
        <f t="shared" ca="1" si="119"/>
        <v>17978.949999994999</v>
      </c>
      <c r="P493" s="47">
        <f t="shared" ca="1" si="120"/>
        <v>18062.949999995002</v>
      </c>
      <c r="Q493" s="39">
        <f t="shared" ca="1" si="121"/>
        <v>6.7736062500005465</v>
      </c>
      <c r="R493" s="47">
        <f t="shared" ca="1" si="122"/>
        <v>3315.1898000041842</v>
      </c>
      <c r="S493" s="47">
        <f t="shared" ca="1" si="123"/>
        <v>3325.6058000018816</v>
      </c>
      <c r="T493" s="39">
        <f t="shared" ca="1" si="124"/>
        <v>1.594212280376641</v>
      </c>
      <c r="U493" s="47">
        <f t="shared" ca="1" si="125"/>
        <v>6061.9299999938712</v>
      </c>
      <c r="V493" s="47">
        <f t="shared" ca="1" si="126"/>
        <v>6067.5299999933177</v>
      </c>
      <c r="W493" s="39">
        <f t="shared" ca="1" si="127"/>
        <v>2.3805953954968055</v>
      </c>
      <c r="X493" s="7">
        <f t="shared" ca="1" si="128"/>
        <v>77294.846299977173</v>
      </c>
      <c r="Y493" s="39">
        <f t="shared" ca="1" si="129"/>
        <v>2.640907248583499</v>
      </c>
      <c r="Z493" s="39">
        <f t="shared" ca="1" si="130"/>
        <v>13.389321174457493</v>
      </c>
      <c r="AA493" s="39">
        <f t="shared" ca="1" si="131"/>
        <v>25.892278363044312</v>
      </c>
      <c r="AD493" s="44">
        <v>3602.5</v>
      </c>
      <c r="AE493" s="44">
        <v>96704.749999978507</v>
      </c>
    </row>
    <row r="494" spans="8:31" x14ac:dyDescent="0.3">
      <c r="H494" s="45">
        <v>1</v>
      </c>
      <c r="I494" s="44" t="s">
        <v>164</v>
      </c>
      <c r="J494" s="25">
        <v>2011</v>
      </c>
      <c r="K494" s="44">
        <v>3623.13</v>
      </c>
      <c r="L494" s="47">
        <f t="shared" ca="1" si="116"/>
        <v>107826.5612000376</v>
      </c>
      <c r="M494" s="47">
        <f t="shared" ca="1" si="118"/>
        <v>115823.98300006916</v>
      </c>
      <c r="N494" s="39">
        <f t="shared" ca="1" si="117"/>
        <v>50.962552520048618</v>
      </c>
      <c r="O494" s="47">
        <f t="shared" ca="1" si="119"/>
        <v>18146.949999995006</v>
      </c>
      <c r="P494" s="47">
        <f t="shared" ca="1" si="120"/>
        <v>18340.824999995002</v>
      </c>
      <c r="Q494" s="39">
        <f t="shared" ca="1" si="121"/>
        <v>8.0699630000006799</v>
      </c>
      <c r="R494" s="47">
        <f t="shared" ca="1" si="122"/>
        <v>3336.0217999995789</v>
      </c>
      <c r="S494" s="47">
        <f t="shared" ca="1" si="123"/>
        <v>3360.0622999942643</v>
      </c>
      <c r="T494" s="39">
        <f t="shared" ca="1" si="124"/>
        <v>2.0923947957714244</v>
      </c>
      <c r="U494" s="47">
        <f t="shared" ca="1" si="125"/>
        <v>6073.1299999927651</v>
      </c>
      <c r="V494" s="47">
        <f t="shared" ca="1" si="126"/>
        <v>6086.0549999914883</v>
      </c>
      <c r="W494" s="39">
        <f t="shared" ca="1" si="127"/>
        <v>3.1005407197472596</v>
      </c>
      <c r="X494" s="7">
        <f t="shared" ca="1" si="128"/>
        <v>88037.040700088401</v>
      </c>
      <c r="Y494" s="39">
        <f t="shared" ca="1" si="129"/>
        <v>2.7144754215870335</v>
      </c>
      <c r="Z494" s="39">
        <f t="shared" ca="1" si="130"/>
        <v>15.977373937106398</v>
      </c>
      <c r="AA494" s="39">
        <f t="shared" ca="1" si="131"/>
        <v>34.985178582942218</v>
      </c>
      <c r="AD494" s="44">
        <v>3603</v>
      </c>
      <c r="AE494" s="44">
        <v>96968.299999947994</v>
      </c>
    </row>
    <row r="495" spans="8:31" x14ac:dyDescent="0.3">
      <c r="H495" s="45">
        <v>1</v>
      </c>
      <c r="I495" s="44" t="s">
        <v>174</v>
      </c>
      <c r="J495" s="25">
        <v>2011</v>
      </c>
      <c r="K495" s="44">
        <v>3648.98</v>
      </c>
      <c r="L495" s="47">
        <f t="shared" ca="1" si="116"/>
        <v>123821.40480010072</v>
      </c>
      <c r="M495" s="47">
        <f t="shared" ca="1" si="118"/>
        <v>127677.2844000957</v>
      </c>
      <c r="N495" s="39">
        <f t="shared" ca="1" si="117"/>
        <v>80.436689172089032</v>
      </c>
      <c r="O495" s="47">
        <f t="shared" ca="1" si="119"/>
        <v>18534.699999994999</v>
      </c>
      <c r="P495" s="47">
        <f t="shared" ca="1" si="120"/>
        <v>18591.219999995548</v>
      </c>
      <c r="Q495" s="39">
        <f t="shared" ca="1" si="121"/>
        <v>11.71246860000138</v>
      </c>
      <c r="R495" s="47">
        <f t="shared" ca="1" si="122"/>
        <v>3384.1027999889498</v>
      </c>
      <c r="S495" s="47">
        <f t="shared" ca="1" si="123"/>
        <v>3395.2597999912732</v>
      </c>
      <c r="T495" s="39">
        <f t="shared" ca="1" si="124"/>
        <v>2.4626951082498119</v>
      </c>
      <c r="U495" s="47">
        <f t="shared" ca="1" si="125"/>
        <v>6098.9799999902116</v>
      </c>
      <c r="V495" s="47">
        <f t="shared" ca="1" si="126"/>
        <v>6115.779999991234</v>
      </c>
      <c r="W495" s="39">
        <f t="shared" ca="1" si="127"/>
        <v>3.6286961333279613</v>
      </c>
      <c r="X495" s="7">
        <f t="shared" ca="1" si="128"/>
        <v>99575.024600117642</v>
      </c>
      <c r="Y495" s="39">
        <f t="shared" ca="1" si="129"/>
        <v>1.742562930502686</v>
      </c>
      <c r="Z495" s="39">
        <f t="shared" ca="1" si="130"/>
        <v>19.546422772081836</v>
      </c>
      <c r="AA495" s="39">
        <f t="shared" ca="1" si="131"/>
        <v>60.890266400007192</v>
      </c>
      <c r="AD495" s="44">
        <v>3603.5</v>
      </c>
      <c r="AE495" s="44">
        <v>97231.849999917496</v>
      </c>
    </row>
    <row r="496" spans="8:31" x14ac:dyDescent="0.3">
      <c r="H496" s="45">
        <v>1</v>
      </c>
      <c r="I496" s="44" t="s">
        <v>175</v>
      </c>
      <c r="J496" s="25">
        <v>2011</v>
      </c>
      <c r="K496" s="44">
        <v>3660.86</v>
      </c>
      <c r="L496" s="47">
        <f t="shared" ca="1" si="116"/>
        <v>131533.16400009068</v>
      </c>
      <c r="M496" s="47">
        <f t="shared" ca="1" si="118"/>
        <v>129719.63780006114</v>
      </c>
      <c r="N496" s="39">
        <f t="shared" ca="1" si="117"/>
        <v>99.66792170974928</v>
      </c>
      <c r="O496" s="47">
        <f t="shared" ca="1" si="119"/>
        <v>18647.739999996094</v>
      </c>
      <c r="P496" s="47">
        <f t="shared" ca="1" si="120"/>
        <v>18622.899999995818</v>
      </c>
      <c r="Q496" s="39">
        <f t="shared" ca="1" si="121"/>
        <v>14.308594833335235</v>
      </c>
      <c r="R496" s="47">
        <f t="shared" ca="1" si="122"/>
        <v>3406.4167999935971</v>
      </c>
      <c r="S496" s="47">
        <f t="shared" ca="1" si="123"/>
        <v>3401.2279999923094</v>
      </c>
      <c r="T496" s="39">
        <f t="shared" ca="1" si="124"/>
        <v>2.6934891403326056</v>
      </c>
      <c r="U496" s="47">
        <f t="shared" ca="1" si="125"/>
        <v>6132.5799999922565</v>
      </c>
      <c r="V496" s="47">
        <f t="shared" ca="1" si="126"/>
        <v>6124.299999991711</v>
      </c>
      <c r="W496" s="39">
        <f t="shared" ca="1" si="127"/>
        <v>3.967729826662723</v>
      </c>
      <c r="X496" s="7">
        <f t="shared" ca="1" si="128"/>
        <v>101571.20980008131</v>
      </c>
      <c r="Y496" s="39">
        <f t="shared" ca="1" si="129"/>
        <v>4.4860617661718658</v>
      </c>
      <c r="Z496" s="39">
        <f t="shared" ca="1" si="130"/>
        <v>25.455875566502428</v>
      </c>
      <c r="AA496" s="39">
        <f t="shared" ca="1" si="131"/>
        <v>74.212046143246852</v>
      </c>
      <c r="AD496" s="44">
        <v>3604</v>
      </c>
      <c r="AE496" s="44">
        <v>97495.399999886897</v>
      </c>
    </row>
    <row r="497" spans="8:31" x14ac:dyDescent="0.3">
      <c r="H497" s="45">
        <v>1</v>
      </c>
      <c r="I497" s="44" t="s">
        <v>176</v>
      </c>
      <c r="J497" s="25">
        <v>2011</v>
      </c>
      <c r="K497" s="44">
        <v>3655.34</v>
      </c>
      <c r="L497" s="47">
        <f t="shared" ca="1" si="116"/>
        <v>127906.11160003161</v>
      </c>
      <c r="M497" s="47">
        <f t="shared" ca="1" si="118"/>
        <v>127157.89200004796</v>
      </c>
      <c r="N497" s="39">
        <f t="shared" ca="1" si="117"/>
        <v>97.275787380071534</v>
      </c>
      <c r="O497" s="47">
        <f t="shared" ca="1" si="119"/>
        <v>18598.059999995541</v>
      </c>
      <c r="P497" s="47">
        <f t="shared" ca="1" si="120"/>
        <v>18587.574999995424</v>
      </c>
      <c r="Q497" s="39">
        <f t="shared" ca="1" si="121"/>
        <v>14.219494875001592</v>
      </c>
      <c r="R497" s="47">
        <f t="shared" ca="1" si="122"/>
        <v>3396.0391999910216</v>
      </c>
      <c r="S497" s="47">
        <f t="shared" ca="1" si="123"/>
        <v>3393.8489999904782</v>
      </c>
      <c r="T497" s="39">
        <f t="shared" ca="1" si="124"/>
        <v>2.4272242406430959</v>
      </c>
      <c r="U497" s="47">
        <f t="shared" ca="1" si="125"/>
        <v>6116.0199999911656</v>
      </c>
      <c r="V497" s="47">
        <f t="shared" ca="1" si="126"/>
        <v>6112.5249999909356</v>
      </c>
      <c r="W497" s="39">
        <f t="shared" ca="1" si="127"/>
        <v>3.5936553229099171</v>
      </c>
      <c r="X497" s="7">
        <f t="shared" ca="1" si="128"/>
        <v>99063.9430000711</v>
      </c>
      <c r="Y497" s="39">
        <f t="shared" ca="1" si="129"/>
        <v>4.8706438641718997</v>
      </c>
      <c r="Z497" s="39">
        <f t="shared" ca="1" si="130"/>
        <v>25.111018302726507</v>
      </c>
      <c r="AA497" s="39">
        <f t="shared" ca="1" si="131"/>
        <v>72.164769077345028</v>
      </c>
      <c r="AD497" s="44">
        <v>3604.5</v>
      </c>
      <c r="AE497" s="44">
        <v>97758.950000103505</v>
      </c>
    </row>
    <row r="498" spans="8:31" x14ac:dyDescent="0.3">
      <c r="H498" s="45">
        <v>1</v>
      </c>
      <c r="I498" s="44" t="s">
        <v>177</v>
      </c>
      <c r="J498" s="25">
        <v>2011</v>
      </c>
      <c r="K498" s="44">
        <v>3653.01</v>
      </c>
      <c r="L498" s="47">
        <f t="shared" ca="1" si="116"/>
        <v>126409.6724000643</v>
      </c>
      <c r="M498" s="47">
        <f t="shared" ca="1" si="118"/>
        <v>125529.7886000236</v>
      </c>
      <c r="N498" s="39">
        <f t="shared" ca="1" si="117"/>
        <v>89.753798849049005</v>
      </c>
      <c r="O498" s="47">
        <f t="shared" ca="1" si="119"/>
        <v>18577.089999995307</v>
      </c>
      <c r="P498" s="47">
        <f t="shared" ca="1" si="120"/>
        <v>18564.759999995171</v>
      </c>
      <c r="Q498" s="39">
        <f t="shared" ca="1" si="121"/>
        <v>13.273803400001299</v>
      </c>
      <c r="R498" s="47">
        <f t="shared" ca="1" si="122"/>
        <v>3391.6587999899348</v>
      </c>
      <c r="S498" s="47">
        <f t="shared" ca="1" si="123"/>
        <v>3389.0831999892953</v>
      </c>
      <c r="T498" s="39">
        <f t="shared" ca="1" si="124"/>
        <v>1.9248298034334836</v>
      </c>
      <c r="U498" s="47">
        <f t="shared" ca="1" si="125"/>
        <v>6109.0299999907056</v>
      </c>
      <c r="V498" s="47">
        <f t="shared" ca="1" si="126"/>
        <v>6104.9199999904349</v>
      </c>
      <c r="W498" s="39">
        <f t="shared" ca="1" si="127"/>
        <v>3.1209368526604253</v>
      </c>
      <c r="X498" s="7">
        <f t="shared" ca="1" si="128"/>
        <v>97471.025400048689</v>
      </c>
      <c r="Y498" s="39">
        <f t="shared" ca="1" si="129"/>
        <v>5.9294873785050832</v>
      </c>
      <c r="Z498" s="39">
        <f t="shared" ca="1" si="130"/>
        <v>24.249057434600292</v>
      </c>
      <c r="AA498" s="39">
        <f t="shared" ca="1" si="131"/>
        <v>65.504741414448716</v>
      </c>
      <c r="AD498" s="44">
        <v>3605</v>
      </c>
      <c r="AE498" s="44">
        <v>98022.500000073007</v>
      </c>
    </row>
    <row r="499" spans="8:31" x14ac:dyDescent="0.3">
      <c r="H499" s="45">
        <v>1</v>
      </c>
      <c r="I499" s="44" t="s">
        <v>178</v>
      </c>
      <c r="J499" s="25">
        <v>2011</v>
      </c>
      <c r="K499" s="44">
        <v>3650.27</v>
      </c>
      <c r="L499" s="47">
        <f t="shared" ca="1" si="116"/>
        <v>124649.90479998291</v>
      </c>
      <c r="M499" s="47">
        <f t="shared" ca="1" si="118"/>
        <v>123172.72950001899</v>
      </c>
      <c r="N499" s="39">
        <f t="shared" ca="1" si="117"/>
        <v>65.486834517533538</v>
      </c>
      <c r="O499" s="47">
        <f t="shared" ca="1" si="119"/>
        <v>18552.429999995034</v>
      </c>
      <c r="P499" s="47">
        <f t="shared" ca="1" si="120"/>
        <v>18518.739999995021</v>
      </c>
      <c r="Q499" s="39">
        <f t="shared" ca="1" si="121"/>
        <v>9.8457967666675454</v>
      </c>
      <c r="R499" s="47">
        <f t="shared" ca="1" si="122"/>
        <v>3386.5075999886558</v>
      </c>
      <c r="S499" s="47">
        <f t="shared" ca="1" si="123"/>
        <v>3382.2268999894832</v>
      </c>
      <c r="T499" s="39">
        <f t="shared" ca="1" si="124"/>
        <v>1.4803161584526856</v>
      </c>
      <c r="U499" s="47">
        <f t="shared" ca="1" si="125"/>
        <v>6100.8099999901642</v>
      </c>
      <c r="V499" s="47">
        <f t="shared" ca="1" si="126"/>
        <v>6098.2399999903519</v>
      </c>
      <c r="W499" s="39">
        <f t="shared" ca="1" si="127"/>
        <v>2.4024524666629743</v>
      </c>
      <c r="X499" s="7">
        <f t="shared" ca="1" si="128"/>
        <v>95173.522600044133</v>
      </c>
      <c r="Y499" s="39">
        <f t="shared" ca="1" si="129"/>
        <v>7.2966367326726607</v>
      </c>
      <c r="Z499" s="39">
        <f t="shared" ca="1" si="130"/>
        <v>21.025202124455866</v>
      </c>
      <c r="AA499" s="39">
        <f t="shared" ca="1" si="131"/>
        <v>44.461632393077672</v>
      </c>
      <c r="AD499" s="44">
        <v>3605.5</v>
      </c>
      <c r="AE499" s="44">
        <v>98286.050000042495</v>
      </c>
    </row>
    <row r="500" spans="8:31" x14ac:dyDescent="0.3">
      <c r="H500" s="45">
        <v>1</v>
      </c>
      <c r="I500" s="44" t="s">
        <v>179</v>
      </c>
      <c r="J500" s="25">
        <v>2011</v>
      </c>
      <c r="K500" s="44">
        <v>3645.67</v>
      </c>
      <c r="L500" s="47">
        <f t="shared" ca="1" si="116"/>
        <v>121695.55420005508</v>
      </c>
      <c r="M500" s="47">
        <f t="shared" ca="1" si="118"/>
        <v>119798.99460004608</v>
      </c>
      <c r="N500" s="39">
        <f t="shared" ca="1" si="117"/>
        <v>58.901172345043776</v>
      </c>
      <c r="O500" s="47">
        <f t="shared" ca="1" si="119"/>
        <v>18485.049999995004</v>
      </c>
      <c r="P500" s="47">
        <f t="shared" ca="1" si="120"/>
        <v>18440.649999995003</v>
      </c>
      <c r="Q500" s="39">
        <f t="shared" ca="1" si="121"/>
        <v>9.0666529166674614</v>
      </c>
      <c r="R500" s="47">
        <f t="shared" ca="1" si="122"/>
        <v>3377.9461999903101</v>
      </c>
      <c r="S500" s="47">
        <f t="shared" ca="1" si="123"/>
        <v>3372.4405999915275</v>
      </c>
      <c r="T500" s="39">
        <f t="shared" ca="1" si="124"/>
        <v>0.99990053422604064</v>
      </c>
      <c r="U500" s="47">
        <f t="shared" ca="1" si="125"/>
        <v>6095.6699999905386</v>
      </c>
      <c r="V500" s="47">
        <f t="shared" ca="1" si="126"/>
        <v>6092.7099999908314</v>
      </c>
      <c r="W500" s="39">
        <f t="shared" ca="1" si="127"/>
        <v>1.6250780747478744</v>
      </c>
      <c r="X500" s="7">
        <f t="shared" ca="1" si="128"/>
        <v>91893.194000068703</v>
      </c>
      <c r="Y500" s="39">
        <f t="shared" ca="1" si="129"/>
        <v>5.8964799483398496</v>
      </c>
      <c r="Z500" s="39">
        <f t="shared" ca="1" si="130"/>
        <v>17.588111473981225</v>
      </c>
      <c r="AA500" s="39">
        <f t="shared" ca="1" si="131"/>
        <v>41.313060871062547</v>
      </c>
      <c r="AD500" s="44">
        <v>3606</v>
      </c>
      <c r="AE500" s="44">
        <v>98549.600000011997</v>
      </c>
    </row>
    <row r="501" spans="8:31" x14ac:dyDescent="0.3">
      <c r="H501" s="45">
        <v>1</v>
      </c>
      <c r="I501" s="44" t="s">
        <v>180</v>
      </c>
      <c r="J501" s="25">
        <v>2011</v>
      </c>
      <c r="K501" s="44">
        <v>3639.75</v>
      </c>
      <c r="L501" s="47">
        <f t="shared" ca="1" si="116"/>
        <v>117902.43500003708</v>
      </c>
      <c r="M501" s="47">
        <f t="shared" ca="1" si="118"/>
        <v>117041.56080003188</v>
      </c>
      <c r="N501" s="39">
        <f t="shared" ca="1" si="117"/>
        <v>44.768397006028231</v>
      </c>
      <c r="O501" s="47">
        <f t="shared" ca="1" si="119"/>
        <v>18396.249999995001</v>
      </c>
      <c r="P501" s="47">
        <f t="shared" ca="1" si="120"/>
        <v>18374.949999994999</v>
      </c>
      <c r="Q501" s="39">
        <f t="shared" ca="1" si="121"/>
        <v>7.0284183750006042</v>
      </c>
      <c r="R501" s="47">
        <f t="shared" ca="1" si="122"/>
        <v>3366.9349999927449</v>
      </c>
      <c r="S501" s="47">
        <f t="shared" ca="1" si="123"/>
        <v>3364.2937999933288</v>
      </c>
      <c r="T501" s="39">
        <f t="shared" ca="1" si="124"/>
        <v>0.76347040634530106</v>
      </c>
      <c r="U501" s="47">
        <f t="shared" ca="1" si="125"/>
        <v>6089.7499999911233</v>
      </c>
      <c r="V501" s="47">
        <f t="shared" ca="1" si="126"/>
        <v>6088.3299999912633</v>
      </c>
      <c r="W501" s="39">
        <f t="shared" ca="1" si="127"/>
        <v>1.16576298674874</v>
      </c>
      <c r="X501" s="7">
        <f t="shared" ca="1" si="128"/>
        <v>89213.987000052264</v>
      </c>
      <c r="Y501" s="39">
        <f t="shared" ca="1" si="129"/>
        <v>3.6429044691701002</v>
      </c>
      <c r="Z501" s="39">
        <f t="shared" ca="1" si="130"/>
        <v>12.600556237264746</v>
      </c>
      <c r="AA501" s="39">
        <f t="shared" ca="1" si="131"/>
        <v>32.167840768763483</v>
      </c>
      <c r="AD501" s="44">
        <v>3606.5</v>
      </c>
      <c r="AE501" s="44">
        <v>98813.149999981397</v>
      </c>
    </row>
    <row r="502" spans="8:31" x14ac:dyDescent="0.3">
      <c r="H502" s="45">
        <v>1</v>
      </c>
      <c r="I502" s="44" t="s">
        <v>170</v>
      </c>
      <c r="J502" s="25">
        <v>2012</v>
      </c>
      <c r="K502" s="44">
        <v>3636.91</v>
      </c>
      <c r="L502" s="47">
        <f t="shared" ca="1" si="116"/>
        <v>116180.68660002667</v>
      </c>
      <c r="M502" s="47">
        <f t="shared" ca="1" si="118"/>
        <v>115686.59190000896</v>
      </c>
      <c r="N502" s="39">
        <f t="shared" ca="1" si="117"/>
        <v>20.052342596008689</v>
      </c>
      <c r="O502" s="47">
        <f t="shared" ca="1" si="119"/>
        <v>18353.649999994996</v>
      </c>
      <c r="P502" s="47">
        <f t="shared" ca="1" si="120"/>
        <v>18341.424999995001</v>
      </c>
      <c r="Q502" s="39">
        <f t="shared" ca="1" si="121"/>
        <v>3.1791803333335977</v>
      </c>
      <c r="R502" s="47">
        <f t="shared" ca="1" si="122"/>
        <v>3361.6525999939126</v>
      </c>
      <c r="S502" s="47">
        <f t="shared" ca="1" si="123"/>
        <v>3360.1366999942479</v>
      </c>
      <c r="T502" s="39">
        <f t="shared" ca="1" si="124"/>
        <v>0.78842807551413974</v>
      </c>
      <c r="U502" s="47">
        <f t="shared" ca="1" si="125"/>
        <v>6086.9099999914033</v>
      </c>
      <c r="V502" s="47">
        <f t="shared" ca="1" si="126"/>
        <v>6086.0949999914847</v>
      </c>
      <c r="W502" s="39">
        <f t="shared" ca="1" si="127"/>
        <v>1.1690881320399766</v>
      </c>
      <c r="X502" s="7">
        <f t="shared" ca="1" si="128"/>
        <v>87898.935200028223</v>
      </c>
      <c r="Y502" s="39">
        <f t="shared" ca="1" si="129"/>
        <v>4.8344414360032841</v>
      </c>
      <c r="Z502" s="39">
        <f t="shared" ca="1" si="130"/>
        <v>9.9711379768909971</v>
      </c>
      <c r="AA502" s="39">
        <f t="shared" ca="1" si="131"/>
        <v>10.081204619117692</v>
      </c>
      <c r="AD502" s="44">
        <v>3607</v>
      </c>
      <c r="AE502" s="44">
        <v>99076.699999950899</v>
      </c>
    </row>
    <row r="503" spans="8:31" x14ac:dyDescent="0.3">
      <c r="H503" s="45">
        <v>1</v>
      </c>
      <c r="I503" s="44" t="s">
        <v>171</v>
      </c>
      <c r="J503" s="25">
        <v>2012</v>
      </c>
      <c r="K503" s="44">
        <v>3635.28</v>
      </c>
      <c r="L503" s="47">
        <f t="shared" ca="1" si="116"/>
        <v>115192.49719999125</v>
      </c>
      <c r="M503" s="47">
        <f t="shared" ca="1" si="118"/>
        <v>115207.6531999819</v>
      </c>
      <c r="N503" s="39">
        <f t="shared" ca="1" si="117"/>
        <v>20.353352065337432</v>
      </c>
      <c r="O503" s="47">
        <f t="shared" ca="1" si="119"/>
        <v>18329.199999995006</v>
      </c>
      <c r="P503" s="47">
        <f t="shared" ca="1" si="120"/>
        <v>18329.574999995002</v>
      </c>
      <c r="Q503" s="39">
        <f t="shared" ca="1" si="121"/>
        <v>3.2382249166669448</v>
      </c>
      <c r="R503" s="47">
        <f t="shared" ca="1" si="122"/>
        <v>3358.6207999945832</v>
      </c>
      <c r="S503" s="47">
        <f t="shared" ca="1" si="123"/>
        <v>3358.6672999945727</v>
      </c>
      <c r="T503" s="39">
        <f t="shared" ca="1" si="124"/>
        <v>0.88870336757828539</v>
      </c>
      <c r="U503" s="47">
        <f t="shared" ca="1" si="125"/>
        <v>6085.2799999915651</v>
      </c>
      <c r="V503" s="47">
        <f t="shared" ca="1" si="126"/>
        <v>6085.304999991562</v>
      </c>
      <c r="W503" s="39">
        <f t="shared" ca="1" si="127"/>
        <v>1.3162514714983153</v>
      </c>
      <c r="X503" s="7">
        <f t="shared" ca="1" si="128"/>
        <v>87434.105900000752</v>
      </c>
      <c r="Y503" s="39">
        <f t="shared" ca="1" si="129"/>
        <v>4.0073965204181325</v>
      </c>
      <c r="Z503" s="39">
        <f t="shared" ca="1" si="130"/>
        <v>9.4505762761616783</v>
      </c>
      <c r="AA503" s="39">
        <f t="shared" ca="1" si="131"/>
        <v>10.902775789175754</v>
      </c>
      <c r="AD503" s="44">
        <v>3607.5</v>
      </c>
      <c r="AE503" s="44">
        <v>99340.249999920401</v>
      </c>
    </row>
    <row r="504" spans="8:31" x14ac:dyDescent="0.3">
      <c r="H504" s="45">
        <v>1</v>
      </c>
      <c r="I504" s="44" t="s">
        <v>172</v>
      </c>
      <c r="J504" s="25">
        <v>2012</v>
      </c>
      <c r="K504" s="44">
        <v>3635.33</v>
      </c>
      <c r="L504" s="47">
        <f t="shared" ca="1" si="116"/>
        <v>115222.80919997254</v>
      </c>
      <c r="M504" s="47">
        <f t="shared" ca="1" si="118"/>
        <v>115353.15339998459</v>
      </c>
      <c r="N504" s="39">
        <f t="shared" ca="1" si="117"/>
        <v>31.337606673673704</v>
      </c>
      <c r="O504" s="47">
        <f t="shared" ca="1" si="119"/>
        <v>18329.949999994999</v>
      </c>
      <c r="P504" s="47">
        <f t="shared" ca="1" si="120"/>
        <v>18333.174999995001</v>
      </c>
      <c r="Q504" s="39">
        <f t="shared" ca="1" si="121"/>
        <v>4.9805125416670926</v>
      </c>
      <c r="R504" s="47">
        <f t="shared" ca="1" si="122"/>
        <v>3358.7137999945621</v>
      </c>
      <c r="S504" s="47">
        <f t="shared" ca="1" si="123"/>
        <v>3359.1136999944738</v>
      </c>
      <c r="T504" s="39">
        <f t="shared" ca="1" si="124"/>
        <v>1.2834613595399595</v>
      </c>
      <c r="U504" s="47">
        <f t="shared" ca="1" si="125"/>
        <v>6085.3299999915598</v>
      </c>
      <c r="V504" s="47">
        <f t="shared" ca="1" si="126"/>
        <v>6085.544999991539</v>
      </c>
      <c r="W504" s="39">
        <f t="shared" ca="1" si="127"/>
        <v>1.901732812498649</v>
      </c>
      <c r="X504" s="7">
        <f t="shared" ca="1" si="128"/>
        <v>87575.319700003573</v>
      </c>
      <c r="Y504" s="39">
        <f t="shared" ca="1" si="129"/>
        <v>4.5977042842518339</v>
      </c>
      <c r="Z504" s="39">
        <f t="shared" ca="1" si="130"/>
        <v>12.763410997957536</v>
      </c>
      <c r="AA504" s="39">
        <f t="shared" ca="1" si="131"/>
        <v>18.574195675716169</v>
      </c>
      <c r="AD504" s="44">
        <v>3608</v>
      </c>
      <c r="AE504" s="44">
        <v>99603.799999889903</v>
      </c>
    </row>
    <row r="505" spans="8:31" x14ac:dyDescent="0.3">
      <c r="H505" s="45">
        <v>1</v>
      </c>
      <c r="I505" s="44" t="s">
        <v>173</v>
      </c>
      <c r="J505" s="25">
        <v>2012</v>
      </c>
      <c r="K505" s="44">
        <v>3635.76</v>
      </c>
      <c r="L505" s="47">
        <f t="shared" ca="1" si="116"/>
        <v>115483.49759999663</v>
      </c>
      <c r="M505" s="47">
        <f t="shared" ca="1" si="118"/>
        <v>115807.84169999813</v>
      </c>
      <c r="N505" s="39">
        <f t="shared" ca="1" si="117"/>
        <v>43.427940637514816</v>
      </c>
      <c r="O505" s="47">
        <f t="shared" ca="1" si="119"/>
        <v>18336.399999995003</v>
      </c>
      <c r="P505" s="47">
        <f t="shared" ca="1" si="120"/>
        <v>18344.424999995001</v>
      </c>
      <c r="Q505" s="39">
        <f t="shared" ca="1" si="121"/>
        <v>6.8791593750005831</v>
      </c>
      <c r="R505" s="47">
        <f t="shared" ca="1" si="122"/>
        <v>3359.5135999943855</v>
      </c>
      <c r="S505" s="47">
        <f t="shared" ca="1" si="123"/>
        <v>3360.5086999941655</v>
      </c>
      <c r="T505" s="39">
        <f t="shared" ca="1" si="124"/>
        <v>1.6109438580604498</v>
      </c>
      <c r="U505" s="47">
        <f t="shared" ca="1" si="125"/>
        <v>6085.7599999915183</v>
      </c>
      <c r="V505" s="47">
        <f t="shared" ca="1" si="126"/>
        <v>6086.2949999914654</v>
      </c>
      <c r="W505" s="39">
        <f t="shared" ca="1" si="127"/>
        <v>2.3879578432460771</v>
      </c>
      <c r="X505" s="7">
        <f t="shared" ca="1" si="128"/>
        <v>88016.613000017489</v>
      </c>
      <c r="Y505" s="39">
        <f t="shared" ca="1" si="129"/>
        <v>3.007234277501674</v>
      </c>
      <c r="Z505" s="39">
        <f t="shared" ca="1" si="130"/>
        <v>13.885295353808784</v>
      </c>
      <c r="AA505" s="39">
        <f t="shared" ca="1" si="131"/>
        <v>29.54264528370603</v>
      </c>
      <c r="AD505" s="44">
        <v>3608.5</v>
      </c>
      <c r="AE505" s="44">
        <v>99867.350000106497</v>
      </c>
    </row>
    <row r="506" spans="8:31" x14ac:dyDescent="0.3">
      <c r="H506" s="45">
        <v>1</v>
      </c>
      <c r="I506" s="44" t="s">
        <v>164</v>
      </c>
      <c r="J506" s="25">
        <v>2012</v>
      </c>
      <c r="K506" s="44">
        <v>3636.83</v>
      </c>
      <c r="L506" s="47">
        <f t="shared" ca="1" si="116"/>
        <v>116132.18579999963</v>
      </c>
      <c r="M506" s="47">
        <f t="shared" ca="1" si="118"/>
        <v>115244.02990004106</v>
      </c>
      <c r="N506" s="39">
        <f t="shared" ca="1" si="117"/>
        <v>50.707373156036155</v>
      </c>
      <c r="O506" s="47">
        <f t="shared" ca="1" si="119"/>
        <v>18352.449999994999</v>
      </c>
      <c r="P506" s="47">
        <f t="shared" ca="1" si="120"/>
        <v>18330.474999995</v>
      </c>
      <c r="Q506" s="39">
        <f t="shared" ca="1" si="121"/>
        <v>8.0654090000006775</v>
      </c>
      <c r="R506" s="47">
        <f t="shared" ca="1" si="122"/>
        <v>3361.5037999939454</v>
      </c>
      <c r="S506" s="47">
        <f t="shared" ca="1" si="123"/>
        <v>3358.7788999945478</v>
      </c>
      <c r="T506" s="39">
        <f t="shared" ca="1" si="124"/>
        <v>2.0915955905065982</v>
      </c>
      <c r="U506" s="47">
        <f t="shared" ca="1" si="125"/>
        <v>6086.8299999914116</v>
      </c>
      <c r="V506" s="47">
        <f t="shared" ca="1" si="126"/>
        <v>6085.364999991556</v>
      </c>
      <c r="W506" s="39">
        <f t="shared" ca="1" si="127"/>
        <v>3.1001891992472936</v>
      </c>
      <c r="X506" s="7">
        <f t="shared" ca="1" si="128"/>
        <v>87469.411000059961</v>
      </c>
      <c r="Y506" s="39">
        <f t="shared" ca="1" si="129"/>
        <v>2.6969735058361501</v>
      </c>
      <c r="Z506" s="39">
        <f t="shared" ca="1" si="130"/>
        <v>15.95416729559072</v>
      </c>
      <c r="AA506" s="39">
        <f t="shared" ca="1" si="131"/>
        <v>34.753205860445433</v>
      </c>
      <c r="AD506" s="44">
        <v>3609</v>
      </c>
      <c r="AE506" s="44">
        <v>100130.900000076</v>
      </c>
    </row>
    <row r="507" spans="8:31" x14ac:dyDescent="0.3">
      <c r="H507" s="45">
        <v>1</v>
      </c>
      <c r="I507" s="44" t="s">
        <v>174</v>
      </c>
      <c r="J507" s="25">
        <v>2012</v>
      </c>
      <c r="K507" s="44">
        <v>3633.9</v>
      </c>
      <c r="L507" s="47">
        <f t="shared" ca="1" si="116"/>
        <v>114355.87400008249</v>
      </c>
      <c r="M507" s="47">
        <f t="shared" ca="1" si="118"/>
        <v>112703.84100006195</v>
      </c>
      <c r="N507" s="39">
        <f t="shared" ca="1" si="117"/>
        <v>71.003419830064388</v>
      </c>
      <c r="O507" s="47">
        <f t="shared" ca="1" si="119"/>
        <v>18308.499999995001</v>
      </c>
      <c r="P507" s="47">
        <f t="shared" ca="1" si="120"/>
        <v>18267.624999995001</v>
      </c>
      <c r="Q507" s="39">
        <f t="shared" ca="1" si="121"/>
        <v>11.508603750000962</v>
      </c>
      <c r="R507" s="47">
        <f t="shared" ca="1" si="122"/>
        <v>3356.0539999951502</v>
      </c>
      <c r="S507" s="47">
        <f t="shared" ca="1" si="123"/>
        <v>3350.9854999962704</v>
      </c>
      <c r="T507" s="39">
        <f t="shared" ca="1" si="124"/>
        <v>2.4305814826535737</v>
      </c>
      <c r="U507" s="47">
        <f t="shared" ca="1" si="125"/>
        <v>6083.8999999917014</v>
      </c>
      <c r="V507" s="47">
        <f t="shared" ca="1" si="126"/>
        <v>6081.1749999919703</v>
      </c>
      <c r="W507" s="39">
        <f t="shared" ca="1" si="127"/>
        <v>3.608163833328399</v>
      </c>
      <c r="X507" s="7">
        <f t="shared" ca="1" si="128"/>
        <v>85004.055500078714</v>
      </c>
      <c r="Y507" s="39">
        <f t="shared" ca="1" si="129"/>
        <v>1.487570971251913</v>
      </c>
      <c r="Z507" s="39">
        <f t="shared" ca="1" si="130"/>
        <v>19.034920037234848</v>
      </c>
      <c r="AA507" s="39">
        <f t="shared" ca="1" si="131"/>
        <v>51.96849979282954</v>
      </c>
      <c r="AD507" s="44">
        <v>3609.5</v>
      </c>
      <c r="AE507" s="44">
        <v>100394.45000004501</v>
      </c>
    </row>
    <row r="508" spans="8:31" x14ac:dyDescent="0.3">
      <c r="H508" s="45">
        <v>1</v>
      </c>
      <c r="I508" s="44" t="s">
        <v>175</v>
      </c>
      <c r="J508" s="25">
        <v>2012</v>
      </c>
      <c r="K508" s="44">
        <v>3628.45</v>
      </c>
      <c r="L508" s="47">
        <f t="shared" ca="1" si="116"/>
        <v>111051.8080000414</v>
      </c>
      <c r="M508" s="47">
        <f t="shared" ca="1" si="118"/>
        <v>109587.71459999052</v>
      </c>
      <c r="N508" s="39">
        <f t="shared" ca="1" si="117"/>
        <v>84.19989405102281</v>
      </c>
      <c r="O508" s="47">
        <f t="shared" ca="1" si="119"/>
        <v>18226.749999995001</v>
      </c>
      <c r="P508" s="47">
        <f t="shared" ca="1" si="120"/>
        <v>18190.524999994999</v>
      </c>
      <c r="Q508" s="39">
        <f t="shared" ca="1" si="121"/>
        <v>13.976386708334486</v>
      </c>
      <c r="R508" s="47">
        <f t="shared" ca="1" si="122"/>
        <v>3345.9169999973906</v>
      </c>
      <c r="S508" s="47">
        <f t="shared" ca="1" si="123"/>
        <v>3341.4250999983838</v>
      </c>
      <c r="T508" s="39">
        <f t="shared" ca="1" si="124"/>
        <v>2.6461302271123217</v>
      </c>
      <c r="U508" s="47">
        <f t="shared" ca="1" si="125"/>
        <v>6078.4499999922391</v>
      </c>
      <c r="V508" s="47">
        <f t="shared" ca="1" si="126"/>
        <v>6076.0349999924783</v>
      </c>
      <c r="W508" s="39">
        <f t="shared" ca="1" si="127"/>
        <v>3.9364605419965422</v>
      </c>
      <c r="X508" s="7">
        <f t="shared" ca="1" si="128"/>
        <v>81979.729500004658</v>
      </c>
      <c r="Y508" s="39">
        <f t="shared" ca="1" si="129"/>
        <v>3.6207713862515036</v>
      </c>
      <c r="Z508" s="39">
        <f t="shared" ca="1" si="130"/>
        <v>24.179748863694854</v>
      </c>
      <c r="AA508" s="39">
        <f t="shared" ca="1" si="131"/>
        <v>60.020145187327955</v>
      </c>
      <c r="AD508" s="44">
        <v>3610</v>
      </c>
      <c r="AE508" s="44">
        <v>100658.000000015</v>
      </c>
    </row>
    <row r="509" spans="8:31" x14ac:dyDescent="0.3">
      <c r="H509" s="45">
        <v>1</v>
      </c>
      <c r="I509" s="44" t="s">
        <v>176</v>
      </c>
      <c r="J509" s="25">
        <v>2012</v>
      </c>
      <c r="K509" s="44">
        <v>3623.62</v>
      </c>
      <c r="L509" s="47">
        <f t="shared" ca="1" si="116"/>
        <v>108123.62119993963</v>
      </c>
      <c r="M509" s="47">
        <f t="shared" ca="1" si="118"/>
        <v>107499.18339994934</v>
      </c>
      <c r="N509" s="39">
        <f t="shared" ca="1" si="117"/>
        <v>82.23687530099069</v>
      </c>
      <c r="O509" s="47">
        <f t="shared" ca="1" si="119"/>
        <v>18154.299999994997</v>
      </c>
      <c r="P509" s="47">
        <f t="shared" ca="1" si="120"/>
        <v>18138.849999995</v>
      </c>
      <c r="Q509" s="39">
        <f t="shared" ca="1" si="121"/>
        <v>13.876220250001145</v>
      </c>
      <c r="R509" s="47">
        <f t="shared" ca="1" si="122"/>
        <v>3336.9331999993769</v>
      </c>
      <c r="S509" s="47">
        <f t="shared" ca="1" si="123"/>
        <v>3335.0173999998005</v>
      </c>
      <c r="T509" s="39">
        <f t="shared" ca="1" si="124"/>
        <v>2.385148860856432</v>
      </c>
      <c r="U509" s="47">
        <f t="shared" ca="1" si="125"/>
        <v>6073.6199999927167</v>
      </c>
      <c r="V509" s="47">
        <f t="shared" ca="1" si="126"/>
        <v>6072.5899999928188</v>
      </c>
      <c r="W509" s="39">
        <f t="shared" ca="1" si="127"/>
        <v>3.5701768708277002</v>
      </c>
      <c r="X509" s="7">
        <f t="shared" ca="1" si="128"/>
        <v>79952.725999961709</v>
      </c>
      <c r="Y509" s="39">
        <f t="shared" ca="1" si="129"/>
        <v>3.9310090283328525</v>
      </c>
      <c r="Z509" s="39">
        <f t="shared" ca="1" si="130"/>
        <v>23.762555010018129</v>
      </c>
      <c r="AA509" s="39">
        <f t="shared" ca="1" si="131"/>
        <v>58.474320290972557</v>
      </c>
      <c r="AD509" s="44">
        <v>3610.5</v>
      </c>
      <c r="AE509" s="44">
        <v>100921.549999984</v>
      </c>
    </row>
    <row r="510" spans="8:31" x14ac:dyDescent="0.3">
      <c r="H510" s="45">
        <v>1</v>
      </c>
      <c r="I510" s="44" t="s">
        <v>177</v>
      </c>
      <c r="J510" s="25">
        <v>2012</v>
      </c>
      <c r="K510" s="44">
        <v>3621.56</v>
      </c>
      <c r="L510" s="47">
        <f t="shared" ca="1" si="116"/>
        <v>106874.74559995905</v>
      </c>
      <c r="M510" s="47">
        <f t="shared" ca="1" si="118"/>
        <v>106259.55579994514</v>
      </c>
      <c r="N510" s="39">
        <f t="shared" ca="1" si="117"/>
        <v>75.975582396987974</v>
      </c>
      <c r="O510" s="47">
        <f t="shared" ca="1" si="119"/>
        <v>18123.399999995003</v>
      </c>
      <c r="P510" s="47">
        <f t="shared" ca="1" si="120"/>
        <v>18107.649999995003</v>
      </c>
      <c r="Q510" s="39">
        <f t="shared" ca="1" si="121"/>
        <v>12.946969750001063</v>
      </c>
      <c r="R510" s="47">
        <f t="shared" ca="1" si="122"/>
        <v>3333.1016000002242</v>
      </c>
      <c r="S510" s="47">
        <f t="shared" ca="1" si="123"/>
        <v>3331.1486000006562</v>
      </c>
      <c r="T510" s="39">
        <f t="shared" ca="1" si="124"/>
        <v>1.8919258473699436</v>
      </c>
      <c r="U510" s="47">
        <f t="shared" ca="1" si="125"/>
        <v>6071.55999999292</v>
      </c>
      <c r="V510" s="47">
        <f t="shared" ca="1" si="126"/>
        <v>6070.5099999930244</v>
      </c>
      <c r="W510" s="39">
        <f t="shared" ca="1" si="127"/>
        <v>3.103345887161757</v>
      </c>
      <c r="X510" s="7">
        <f t="shared" ca="1" si="128"/>
        <v>78750.247199956459</v>
      </c>
      <c r="Y510" s="39">
        <f t="shared" ca="1" si="129"/>
        <v>4.7906400379990659</v>
      </c>
      <c r="Z510" s="39">
        <f t="shared" ca="1" si="130"/>
        <v>22.73288152253183</v>
      </c>
      <c r="AA510" s="39">
        <f t="shared" ca="1" si="131"/>
        <v>53.242700874456148</v>
      </c>
      <c r="AD510" s="44">
        <v>3611</v>
      </c>
      <c r="AE510" s="44">
        <v>101185.09999995401</v>
      </c>
    </row>
    <row r="511" spans="8:31" x14ac:dyDescent="0.3">
      <c r="H511" s="45">
        <v>1</v>
      </c>
      <c r="I511" s="44" t="s">
        <v>178</v>
      </c>
      <c r="J511" s="25">
        <v>2012</v>
      </c>
      <c r="K511" s="44">
        <v>3619.46</v>
      </c>
      <c r="L511" s="47">
        <f t="shared" ca="1" si="116"/>
        <v>105644.36599993124</v>
      </c>
      <c r="M511" s="47">
        <f t="shared" ca="1" si="118"/>
        <v>104495.28799994104</v>
      </c>
      <c r="N511" s="39">
        <f t="shared" ca="1" si="117"/>
        <v>55.556661453321873</v>
      </c>
      <c r="O511" s="47">
        <f t="shared" ca="1" si="119"/>
        <v>18091.899999995003</v>
      </c>
      <c r="P511" s="47">
        <f t="shared" ca="1" si="120"/>
        <v>18059.199999995002</v>
      </c>
      <c r="Q511" s="39">
        <f t="shared" ca="1" si="121"/>
        <v>9.601474666667448</v>
      </c>
      <c r="R511" s="47">
        <f t="shared" ca="1" si="122"/>
        <v>3329.1956000010882</v>
      </c>
      <c r="S511" s="47">
        <f t="shared" ca="1" si="123"/>
        <v>3325.1408000019846</v>
      </c>
      <c r="T511" s="39">
        <f t="shared" ca="1" si="124"/>
        <v>1.4553309996406609</v>
      </c>
      <c r="U511" s="47">
        <f t="shared" ca="1" si="125"/>
        <v>6069.4599999931279</v>
      </c>
      <c r="V511" s="47">
        <f t="shared" ca="1" si="126"/>
        <v>6067.2799999933432</v>
      </c>
      <c r="W511" s="39">
        <f t="shared" ca="1" si="127"/>
        <v>2.3902555166641517</v>
      </c>
      <c r="X511" s="7">
        <f t="shared" ca="1" si="128"/>
        <v>77043.667199950694</v>
      </c>
      <c r="Y511" s="39">
        <f t="shared" ca="1" si="129"/>
        <v>5.9066811519983329</v>
      </c>
      <c r="Z511" s="39">
        <f t="shared" ca="1" si="130"/>
        <v>19.35374233497059</v>
      </c>
      <c r="AA511" s="39">
        <f t="shared" ca="1" si="131"/>
        <v>36.202919118351282</v>
      </c>
      <c r="AD511" s="44">
        <v>3611.5</v>
      </c>
      <c r="AE511" s="44">
        <v>101448.649999923</v>
      </c>
    </row>
    <row r="512" spans="8:31" x14ac:dyDescent="0.3">
      <c r="H512" s="45">
        <v>1</v>
      </c>
      <c r="I512" s="44" t="s">
        <v>179</v>
      </c>
      <c r="J512" s="25">
        <v>2012</v>
      </c>
      <c r="K512" s="44">
        <v>3615.1</v>
      </c>
      <c r="L512" s="47">
        <f t="shared" ca="1" si="116"/>
        <v>103346.20999995084</v>
      </c>
      <c r="M512" s="47">
        <f t="shared" ca="1" si="118"/>
        <v>101954.66599998844</v>
      </c>
      <c r="N512" s="39">
        <f t="shared" ca="1" si="117"/>
        <v>50.127710783345634</v>
      </c>
      <c r="O512" s="47">
        <f t="shared" ca="1" si="119"/>
        <v>18026.499999995001</v>
      </c>
      <c r="P512" s="47">
        <f t="shared" ca="1" si="120"/>
        <v>17986.899999995003</v>
      </c>
      <c r="Q512" s="39">
        <f t="shared" ca="1" si="121"/>
        <v>8.8435591666673812</v>
      </c>
      <c r="R512" s="47">
        <f t="shared" ca="1" si="122"/>
        <v>3321.0860000028811</v>
      </c>
      <c r="S512" s="47">
        <f t="shared" ca="1" si="123"/>
        <v>3316.1756000039668</v>
      </c>
      <c r="T512" s="39">
        <f t="shared" ca="1" si="124"/>
        <v>0.98321843060472525</v>
      </c>
      <c r="U512" s="47">
        <f t="shared" ca="1" si="125"/>
        <v>6065.0999999935584</v>
      </c>
      <c r="V512" s="47">
        <f t="shared" ca="1" si="126"/>
        <v>6062.45999999382</v>
      </c>
      <c r="W512" s="39">
        <f t="shared" ca="1" si="127"/>
        <v>1.6170096434986698</v>
      </c>
      <c r="X512" s="7">
        <f t="shared" ca="1" si="128"/>
        <v>74589.130399995658</v>
      </c>
      <c r="Y512" s="39">
        <f t="shared" ca="1" si="129"/>
        <v>4.7861358673347656</v>
      </c>
      <c r="Z512" s="39">
        <f t="shared" ca="1" si="130"/>
        <v>16.229923108105545</v>
      </c>
      <c r="AA512" s="39">
        <f t="shared" ca="1" si="131"/>
        <v>33.897787675240089</v>
      </c>
      <c r="AD512" s="44">
        <v>3612</v>
      </c>
      <c r="AE512" s="44">
        <v>101712.199999893</v>
      </c>
    </row>
    <row r="513" spans="8:31" x14ac:dyDescent="0.3">
      <c r="H513" s="45">
        <v>1</v>
      </c>
      <c r="I513" s="44" t="s">
        <v>180</v>
      </c>
      <c r="J513" s="25">
        <v>2012</v>
      </c>
      <c r="K513" s="44">
        <v>3609.82</v>
      </c>
      <c r="L513" s="47">
        <f t="shared" ca="1" si="116"/>
        <v>100563.12200002605</v>
      </c>
      <c r="M513" s="47">
        <f t="shared" ca="1" si="118"/>
        <v>99139.952000047429</v>
      </c>
      <c r="N513" s="39">
        <f t="shared" ca="1" si="117"/>
        <v>37.921031640031721</v>
      </c>
      <c r="O513" s="47">
        <f t="shared" ca="1" si="119"/>
        <v>17947.299999995004</v>
      </c>
      <c r="P513" s="47">
        <f t="shared" ca="1" si="120"/>
        <v>17906.799999995004</v>
      </c>
      <c r="Q513" s="39">
        <f t="shared" ca="1" si="121"/>
        <v>6.8493510000005422</v>
      </c>
      <c r="R513" s="47">
        <f t="shared" ca="1" si="122"/>
        <v>3311.2652000050525</v>
      </c>
      <c r="S513" s="47">
        <f t="shared" ca="1" si="123"/>
        <v>3306.2432000061626</v>
      </c>
      <c r="T513" s="39">
        <f t="shared" ca="1" si="124"/>
        <v>0.75029679018821094</v>
      </c>
      <c r="U513" s="47">
        <f t="shared" ca="1" si="125"/>
        <v>6059.8199999940807</v>
      </c>
      <c r="V513" s="47">
        <f t="shared" ca="1" si="126"/>
        <v>6057.1199999943474</v>
      </c>
      <c r="W513" s="39">
        <f t="shared" ca="1" si="127"/>
        <v>1.1597870519993287</v>
      </c>
      <c r="X513" s="7">
        <f t="shared" ca="1" si="128"/>
        <v>71869.788800051901</v>
      </c>
      <c r="Y513" s="39">
        <f t="shared" ca="1" si="129"/>
        <v>2.9346830426698327</v>
      </c>
      <c r="Z513" s="39">
        <f t="shared" ca="1" si="130"/>
        <v>11.694117884857913</v>
      </c>
      <c r="AA513" s="39">
        <f t="shared" ca="1" si="131"/>
        <v>26.226913755173808</v>
      </c>
      <c r="AD513" s="44">
        <v>3612.5</v>
      </c>
      <c r="AE513" s="44">
        <v>101975.75000010899</v>
      </c>
    </row>
    <row r="514" spans="8:31" x14ac:dyDescent="0.3">
      <c r="H514" s="45">
        <v>1</v>
      </c>
      <c r="I514" s="44" t="s">
        <v>170</v>
      </c>
      <c r="J514" s="25">
        <v>2013</v>
      </c>
      <c r="K514" s="44">
        <v>3604.42</v>
      </c>
      <c r="L514" s="47">
        <f t="shared" ca="1" si="116"/>
        <v>97716.782000068808</v>
      </c>
      <c r="M514" s="47">
        <f t="shared" ca="1" si="118"/>
        <v>96939.309500055038</v>
      </c>
      <c r="N514" s="39">
        <f t="shared" ca="1" si="117"/>
        <v>16.802813646682186</v>
      </c>
      <c r="O514" s="47">
        <f t="shared" ca="1" si="119"/>
        <v>17866.299999995004</v>
      </c>
      <c r="P514" s="47">
        <f t="shared" ca="1" si="120"/>
        <v>17844.174999995001</v>
      </c>
      <c r="Q514" s="39">
        <f t="shared" ca="1" si="121"/>
        <v>3.0929903333335673</v>
      </c>
      <c r="R514" s="47">
        <f t="shared" ca="1" si="122"/>
        <v>3301.2212000072727</v>
      </c>
      <c r="S514" s="47">
        <f t="shared" ca="1" si="123"/>
        <v>3298.4777000078789</v>
      </c>
      <c r="T514" s="39">
        <f t="shared" ca="1" si="124"/>
        <v>0.77396030499234447</v>
      </c>
      <c r="U514" s="47">
        <f t="shared" ca="1" si="125"/>
        <v>6054.419999994614</v>
      </c>
      <c r="V514" s="47">
        <f t="shared" ca="1" si="126"/>
        <v>6052.9449999947592</v>
      </c>
      <c r="W514" s="39">
        <f t="shared" ca="1" si="127"/>
        <v>1.162720293290606</v>
      </c>
      <c r="X514" s="7">
        <f t="shared" ca="1" si="128"/>
        <v>69743.711800057412</v>
      </c>
      <c r="Y514" s="39">
        <f t="shared" ca="1" si="129"/>
        <v>3.8359041490045316</v>
      </c>
      <c r="Z514" s="39">
        <f t="shared" ca="1" si="130"/>
        <v>8.8655750806210492</v>
      </c>
      <c r="AA514" s="39">
        <f t="shared" ca="1" si="131"/>
        <v>7.9372385660611364</v>
      </c>
      <c r="AD514" s="44">
        <v>3613</v>
      </c>
      <c r="AE514" s="44">
        <v>102239.30000007901</v>
      </c>
    </row>
    <row r="515" spans="8:31" x14ac:dyDescent="0.3">
      <c r="H515" s="45">
        <v>1</v>
      </c>
      <c r="I515" s="44" t="s">
        <v>171</v>
      </c>
      <c r="J515" s="25">
        <v>2013</v>
      </c>
      <c r="K515" s="44">
        <v>3601.47</v>
      </c>
      <c r="L515" s="47">
        <f t="shared" ca="1" si="116"/>
        <v>96161.837000041269</v>
      </c>
      <c r="M515" s="47">
        <f t="shared" ca="1" si="118"/>
        <v>95521.698500004364</v>
      </c>
      <c r="N515" s="39">
        <f t="shared" ca="1" si="117"/>
        <v>16.875500068340155</v>
      </c>
      <c r="O515" s="47">
        <f t="shared" ca="1" si="119"/>
        <v>17822.049999994997</v>
      </c>
      <c r="P515" s="47">
        <f t="shared" ca="1" si="120"/>
        <v>17797.50499999505</v>
      </c>
      <c r="Q515" s="39">
        <f t="shared" ca="1" si="121"/>
        <v>3.1442258833335859</v>
      </c>
      <c r="R515" s="47">
        <f t="shared" ca="1" si="122"/>
        <v>3295.734200008485</v>
      </c>
      <c r="S515" s="47">
        <f t="shared" ca="1" si="123"/>
        <v>3293.3895000088014</v>
      </c>
      <c r="T515" s="39">
        <f t="shared" ca="1" si="124"/>
        <v>0.87143086170205575</v>
      </c>
      <c r="U515" s="47">
        <f t="shared" ca="1" si="125"/>
        <v>6051.4699999949044</v>
      </c>
      <c r="V515" s="47">
        <f t="shared" ca="1" si="126"/>
        <v>6049.6949999950793</v>
      </c>
      <c r="W515" s="39">
        <f t="shared" ca="1" si="127"/>
        <v>1.3085490284990753</v>
      </c>
      <c r="X515" s="7">
        <f t="shared" ca="1" si="128"/>
        <v>68381.109000005425</v>
      </c>
      <c r="Y515" s="39">
        <f t="shared" ca="1" si="129"/>
        <v>3.1341341625013679</v>
      </c>
      <c r="Z515" s="39">
        <f t="shared" ca="1" si="130"/>
        <v>8.4583399360360847</v>
      </c>
      <c r="AA515" s="39">
        <f t="shared" ca="1" si="131"/>
        <v>8.4171601323040708</v>
      </c>
      <c r="AD515" s="44">
        <v>3613.5</v>
      </c>
      <c r="AE515" s="44">
        <v>102502.850000048</v>
      </c>
    </row>
    <row r="516" spans="8:31" x14ac:dyDescent="0.3">
      <c r="H516" s="45">
        <v>1</v>
      </c>
      <c r="I516" s="44" t="s">
        <v>172</v>
      </c>
      <c r="J516" s="25">
        <v>2013</v>
      </c>
      <c r="K516" s="44">
        <v>3598.96</v>
      </c>
      <c r="L516" s="47">
        <f t="shared" ca="1" si="116"/>
        <v>94881.55999996746</v>
      </c>
      <c r="M516" s="47">
        <f t="shared" ca="1" si="118"/>
        <v>94291.069999990403</v>
      </c>
      <c r="N516" s="39">
        <f t="shared" ca="1" si="117"/>
        <v>25.615740683339901</v>
      </c>
      <c r="O516" s="47">
        <f t="shared" ca="1" si="119"/>
        <v>17772.959999995102</v>
      </c>
      <c r="P516" s="47">
        <f t="shared" ca="1" si="120"/>
        <v>17741.36999999523</v>
      </c>
      <c r="Q516" s="39">
        <f t="shared" ca="1" si="121"/>
        <v>4.819738850000431</v>
      </c>
      <c r="R516" s="47">
        <f t="shared" ca="1" si="122"/>
        <v>3291.0448000091183</v>
      </c>
      <c r="S516" s="47">
        <f t="shared" ca="1" si="123"/>
        <v>3288.7606000091519</v>
      </c>
      <c r="T516" s="39">
        <f t="shared" ca="1" si="124"/>
        <v>1.2565806125872261</v>
      </c>
      <c r="U516" s="47">
        <f t="shared" ca="1" si="125"/>
        <v>6047.9199999952552</v>
      </c>
      <c r="V516" s="47">
        <f t="shared" ca="1" si="126"/>
        <v>6045.489999995496</v>
      </c>
      <c r="W516" s="39">
        <f t="shared" ca="1" si="127"/>
        <v>1.8892156249998771</v>
      </c>
      <c r="X516" s="7">
        <f t="shared" ca="1" si="128"/>
        <v>67215.449399990539</v>
      </c>
      <c r="Y516" s="39">
        <f t="shared" ca="1" si="129"/>
        <v>3.5288110935007673</v>
      </c>
      <c r="Z516" s="39">
        <f t="shared" ca="1" si="130"/>
        <v>11.4943461810883</v>
      </c>
      <c r="AA516" s="39">
        <f t="shared" ca="1" si="131"/>
        <v>14.121394502251601</v>
      </c>
      <c r="AD516" s="44">
        <v>3614</v>
      </c>
      <c r="AE516" s="44">
        <v>102766.40000001799</v>
      </c>
    </row>
    <row r="517" spans="8:31" x14ac:dyDescent="0.3">
      <c r="H517" s="45">
        <v>1</v>
      </c>
      <c r="I517" s="44" t="s">
        <v>173</v>
      </c>
      <c r="J517" s="25">
        <v>2013</v>
      </c>
      <c r="K517" s="44">
        <v>3596.53</v>
      </c>
      <c r="L517" s="47">
        <f t="shared" ca="1" si="116"/>
        <v>93700.580000013346</v>
      </c>
      <c r="M517" s="47">
        <f t="shared" ca="1" si="118"/>
        <v>94407.71000002278</v>
      </c>
      <c r="N517" s="39">
        <f t="shared" ca="1" si="117"/>
        <v>35.402891250021199</v>
      </c>
      <c r="O517" s="47">
        <f t="shared" ca="1" si="119"/>
        <v>17709.779999995357</v>
      </c>
      <c r="P517" s="47">
        <f t="shared" ca="1" si="120"/>
        <v>17747.609999995206</v>
      </c>
      <c r="Q517" s="39">
        <f t="shared" ca="1" si="121"/>
        <v>6.6553537500005806</v>
      </c>
      <c r="R517" s="47">
        <f t="shared" ca="1" si="122"/>
        <v>3286.4764000091855</v>
      </c>
      <c r="S517" s="47">
        <f t="shared" ca="1" si="123"/>
        <v>3289.2118000091455</v>
      </c>
      <c r="T517" s="39">
        <f t="shared" ca="1" si="124"/>
        <v>1.5767659066301152</v>
      </c>
      <c r="U517" s="47">
        <f t="shared" ca="1" si="125"/>
        <v>6043.0599999957358</v>
      </c>
      <c r="V517" s="47">
        <f t="shared" ca="1" si="126"/>
        <v>6045.9699999954482</v>
      </c>
      <c r="W517" s="39">
        <f t="shared" ca="1" si="127"/>
        <v>2.3721363294976436</v>
      </c>
      <c r="X517" s="7">
        <f t="shared" ca="1" si="128"/>
        <v>67324.918200022978</v>
      </c>
      <c r="Y517" s="39">
        <f t="shared" ca="1" si="129"/>
        <v>2.3002680385016081</v>
      </c>
      <c r="Z517" s="39">
        <f t="shared" ca="1" si="130"/>
        <v>12.904524024629948</v>
      </c>
      <c r="AA517" s="39">
        <f t="shared" ca="1" si="131"/>
        <v>22.498367225391249</v>
      </c>
      <c r="AD517" s="44">
        <v>3614.5</v>
      </c>
      <c r="AE517" s="44">
        <v>103029.949999987</v>
      </c>
    </row>
    <row r="518" spans="8:31" x14ac:dyDescent="0.3">
      <c r="H518" s="45">
        <v>1</v>
      </c>
      <c r="I518" s="44" t="s">
        <v>164</v>
      </c>
      <c r="J518" s="25">
        <v>2013</v>
      </c>
      <c r="K518" s="44">
        <v>3599.44</v>
      </c>
      <c r="L518" s="47">
        <f t="shared" ca="1" si="116"/>
        <v>95114.840000032214</v>
      </c>
      <c r="M518" s="47">
        <f t="shared" ca="1" si="118"/>
        <v>95269.368499973207</v>
      </c>
      <c r="N518" s="39">
        <f t="shared" ca="1" si="117"/>
        <v>41.918522140003169</v>
      </c>
      <c r="O518" s="47">
        <f t="shared" ca="1" si="119"/>
        <v>17785.439999995055</v>
      </c>
      <c r="P518" s="47">
        <f t="shared" ca="1" si="120"/>
        <v>17793.24499999503</v>
      </c>
      <c r="Q518" s="39">
        <f t="shared" ca="1" si="121"/>
        <v>7.8290278000006062</v>
      </c>
      <c r="R518" s="47">
        <f t="shared" ca="1" si="122"/>
        <v>3291.9472000091055</v>
      </c>
      <c r="S518" s="47">
        <f t="shared" ca="1" si="123"/>
        <v>3292.5387000090832</v>
      </c>
      <c r="T518" s="39">
        <f t="shared" ca="1" si="124"/>
        <v>2.0503461619705017</v>
      </c>
      <c r="U518" s="47">
        <f t="shared" ca="1" si="125"/>
        <v>6048.8799999951607</v>
      </c>
      <c r="V518" s="47">
        <f t="shared" ca="1" si="126"/>
        <v>6049.4749999951018</v>
      </c>
      <c r="W518" s="39">
        <f t="shared" ca="1" si="127"/>
        <v>3.0819050387490905</v>
      </c>
      <c r="X518" s="7">
        <f t="shared" ca="1" si="128"/>
        <v>68134.109799973987</v>
      </c>
      <c r="Y518" s="39">
        <f t="shared" ca="1" si="129"/>
        <v>2.1008017188332855</v>
      </c>
      <c r="Z518" s="39">
        <f t="shared" ca="1" si="130"/>
        <v>15.062080719553483</v>
      </c>
      <c r="AA518" s="39">
        <f t="shared" ca="1" si="131"/>
        <v>26.856441420449684</v>
      </c>
      <c r="AD518" s="44">
        <v>3615</v>
      </c>
      <c r="AE518" s="44">
        <v>103293.499999957</v>
      </c>
    </row>
    <row r="519" spans="8:31" x14ac:dyDescent="0.3">
      <c r="H519" s="45">
        <v>1</v>
      </c>
      <c r="I519" s="44" t="s">
        <v>174</v>
      </c>
      <c r="J519" s="25">
        <v>2013</v>
      </c>
      <c r="K519" s="44">
        <v>3600.07</v>
      </c>
      <c r="L519" s="47">
        <f t="shared" ca="1" si="116"/>
        <v>95423.896999914199</v>
      </c>
      <c r="M519" s="47">
        <f t="shared" ca="1" si="118"/>
        <v>93988.758499960881</v>
      </c>
      <c r="N519" s="39">
        <f t="shared" ca="1" si="117"/>
        <v>59.212917854996505</v>
      </c>
      <c r="O519" s="47">
        <f t="shared" ca="1" si="119"/>
        <v>17801.049999995004</v>
      </c>
      <c r="P519" s="47">
        <f t="shared" ca="1" si="120"/>
        <v>17724.734999995297</v>
      </c>
      <c r="Q519" s="39">
        <f t="shared" ca="1" si="121"/>
        <v>11.166583050001025</v>
      </c>
      <c r="R519" s="47">
        <f t="shared" ca="1" si="122"/>
        <v>3293.1302000090614</v>
      </c>
      <c r="S519" s="47">
        <f t="shared" ca="1" si="123"/>
        <v>3287.5849000091557</v>
      </c>
      <c r="T519" s="39">
        <f t="shared" ca="1" si="124"/>
        <v>2.3845949141297829</v>
      </c>
      <c r="U519" s="47">
        <f t="shared" ca="1" si="125"/>
        <v>6050.069999995043</v>
      </c>
      <c r="V519" s="47">
        <f t="shared" ca="1" si="126"/>
        <v>6044.2049999956225</v>
      </c>
      <c r="W519" s="39">
        <f t="shared" ca="1" si="127"/>
        <v>3.5862282999972339</v>
      </c>
      <c r="X519" s="7">
        <f t="shared" ca="1" si="128"/>
        <v>66932.233599960804</v>
      </c>
      <c r="Y519" s="39">
        <f t="shared" ca="1" si="129"/>
        <v>1.1713140879997357</v>
      </c>
      <c r="Z519" s="39">
        <f t="shared" ca="1" si="130"/>
        <v>18.308720352127779</v>
      </c>
      <c r="AA519" s="39">
        <f t="shared" ca="1" si="131"/>
        <v>40.904197502868726</v>
      </c>
      <c r="AD519" s="44">
        <v>3615.5</v>
      </c>
      <c r="AE519" s="44">
        <v>103557.04999992601</v>
      </c>
    </row>
    <row r="520" spans="8:31" x14ac:dyDescent="0.3">
      <c r="H520" s="45">
        <v>1</v>
      </c>
      <c r="I520" s="44" t="s">
        <v>175</v>
      </c>
      <c r="J520" s="25">
        <v>2013</v>
      </c>
      <c r="K520" s="44">
        <v>3594.17</v>
      </c>
      <c r="L520" s="47">
        <f t="shared" ca="1" si="116"/>
        <v>92553.620000007562</v>
      </c>
      <c r="M520" s="47">
        <f t="shared" ca="1" si="118"/>
        <v>91452.830000020913</v>
      </c>
      <c r="N520" s="39">
        <f t="shared" ca="1" si="117"/>
        <v>70.266257716707855</v>
      </c>
      <c r="O520" s="47">
        <f t="shared" ca="1" si="119"/>
        <v>17648.419999995589</v>
      </c>
      <c r="P520" s="47">
        <f t="shared" ca="1" si="120"/>
        <v>17589.529999995815</v>
      </c>
      <c r="Q520" s="39">
        <f t="shared" ca="1" si="121"/>
        <v>13.514622216668283</v>
      </c>
      <c r="R520" s="47">
        <f t="shared" ca="1" si="122"/>
        <v>3282.0396000092505</v>
      </c>
      <c r="S520" s="47">
        <f t="shared" ca="1" si="123"/>
        <v>3277.7814000093131</v>
      </c>
      <c r="T520" s="39">
        <f t="shared" ca="1" si="124"/>
        <v>2.5957297203625429</v>
      </c>
      <c r="U520" s="47">
        <f t="shared" ca="1" si="125"/>
        <v>6038.3399999962021</v>
      </c>
      <c r="V520" s="47">
        <f t="shared" ca="1" si="126"/>
        <v>6033.8099999966489</v>
      </c>
      <c r="W520" s="39">
        <f t="shared" ca="1" si="127"/>
        <v>3.9091043719992347</v>
      </c>
      <c r="X520" s="7">
        <f t="shared" ca="1" si="128"/>
        <v>64551.708600019134</v>
      </c>
      <c r="Y520" s="39">
        <f t="shared" ca="1" si="129"/>
        <v>2.8510337965018673</v>
      </c>
      <c r="Z520" s="39">
        <f t="shared" ca="1" si="130"/>
        <v>22.870490105531925</v>
      </c>
      <c r="AA520" s="39">
        <f t="shared" ca="1" si="131"/>
        <v>47.395767611175927</v>
      </c>
      <c r="AD520" s="44">
        <v>3616</v>
      </c>
      <c r="AE520" s="44">
        <v>103820.599999896</v>
      </c>
    </row>
    <row r="521" spans="8:31" x14ac:dyDescent="0.3">
      <c r="H521" s="45">
        <v>1</v>
      </c>
      <c r="I521" s="44" t="s">
        <v>176</v>
      </c>
      <c r="J521" s="25">
        <v>2013</v>
      </c>
      <c r="K521" s="44">
        <v>3589.64</v>
      </c>
      <c r="L521" s="47">
        <f t="shared" ca="1" si="116"/>
        <v>90352.040000034263</v>
      </c>
      <c r="M521" s="47">
        <f t="shared" ca="1" si="118"/>
        <v>90743.270000052522</v>
      </c>
      <c r="N521" s="39">
        <f t="shared" ca="1" si="117"/>
        <v>69.418601550065034</v>
      </c>
      <c r="O521" s="47">
        <f t="shared" ca="1" si="119"/>
        <v>17530.639999996041</v>
      </c>
      <c r="P521" s="47">
        <f t="shared" ca="1" si="120"/>
        <v>17551.569999995962</v>
      </c>
      <c r="Q521" s="39">
        <f t="shared" ca="1" si="121"/>
        <v>13.426951050001721</v>
      </c>
      <c r="R521" s="47">
        <f t="shared" ca="1" si="122"/>
        <v>3273.5232000093756</v>
      </c>
      <c r="S521" s="47">
        <f t="shared" ca="1" si="123"/>
        <v>3275.0366000093532</v>
      </c>
      <c r="T521" s="39">
        <f t="shared" ca="1" si="124"/>
        <v>2.3422515923832652</v>
      </c>
      <c r="U521" s="47">
        <f t="shared" ca="1" si="125"/>
        <v>6029.2799999970966</v>
      </c>
      <c r="V521" s="47">
        <f t="shared" ca="1" si="126"/>
        <v>6030.8899999969381</v>
      </c>
      <c r="W521" s="39">
        <f t="shared" ca="1" si="127"/>
        <v>3.5456607458301312</v>
      </c>
      <c r="X521" s="7">
        <f t="shared" ca="1" si="128"/>
        <v>63885.773400050275</v>
      </c>
      <c r="Y521" s="39">
        <f t="shared" ca="1" si="129"/>
        <v>3.1410505255035917</v>
      </c>
      <c r="Z521" s="39">
        <f t="shared" ca="1" si="130"/>
        <v>22.455913913718707</v>
      </c>
      <c r="AA521" s="39">
        <f t="shared" ca="1" si="131"/>
        <v>46.962687636346331</v>
      </c>
      <c r="AD521" s="44">
        <v>3616.5</v>
      </c>
      <c r="AE521" s="44">
        <v>104084.150000112</v>
      </c>
    </row>
    <row r="522" spans="8:31" x14ac:dyDescent="0.3">
      <c r="H522" s="45">
        <v>1</v>
      </c>
      <c r="I522" s="44" t="s">
        <v>177</v>
      </c>
      <c r="J522" s="25">
        <v>2013</v>
      </c>
      <c r="K522" s="44">
        <v>3591.25</v>
      </c>
      <c r="L522" s="47">
        <f t="shared" ref="L522:L553" ca="1" si="132">FORECAST(K522,OFFSET($AE$28:$AE$712,MATCH(K522,$AD$28:$AD$712,1)-1,0,2), OFFSET($AD$28:$AD$712,MATCH(K522,$AD$28:$AD$712,1)-1,0,2))</f>
        <v>91134.500000070781</v>
      </c>
      <c r="M522" s="47">
        <f t="shared" ca="1" si="118"/>
        <v>91044.590000038268</v>
      </c>
      <c r="N522" s="39">
        <f t="shared" ref="N522:N585" ca="1" si="133">VLOOKUP(I522,$AD$10:$AE$21,2,FALSE)*M522/1000</f>
        <v>65.096881850050664</v>
      </c>
      <c r="O522" s="47">
        <f t="shared" ca="1" si="119"/>
        <v>17572.499999995882</v>
      </c>
      <c r="P522" s="47">
        <f t="shared" ca="1" si="120"/>
        <v>17567.689999995899</v>
      </c>
      <c r="Q522" s="39">
        <f t="shared" ca="1" si="121"/>
        <v>12.560898350001564</v>
      </c>
      <c r="R522" s="47">
        <f t="shared" ca="1" si="122"/>
        <v>3276.5500000093307</v>
      </c>
      <c r="S522" s="47">
        <f t="shared" ca="1" si="123"/>
        <v>3276.2022000093361</v>
      </c>
      <c r="T522" s="39">
        <f t="shared" ca="1" si="124"/>
        <v>1.8607190394948805</v>
      </c>
      <c r="U522" s="47">
        <f t="shared" ca="1" si="125"/>
        <v>6032.4999999967786</v>
      </c>
      <c r="V522" s="47">
        <f t="shared" ca="1" si="126"/>
        <v>6032.1299999968151</v>
      </c>
      <c r="W522" s="39">
        <f t="shared" ca="1" si="127"/>
        <v>3.0837253914970364</v>
      </c>
      <c r="X522" s="7">
        <f t="shared" ca="1" si="128"/>
        <v>64168.56780003621</v>
      </c>
      <c r="Y522" s="39">
        <f t="shared" ca="1" si="129"/>
        <v>3.9035878745035992</v>
      </c>
      <c r="Z522" s="39">
        <f t="shared" ca="1" si="130"/>
        <v>21.40893065549708</v>
      </c>
      <c r="AA522" s="39">
        <f t="shared" ca="1" si="131"/>
        <v>43.687951194553584</v>
      </c>
      <c r="AD522" s="44">
        <v>3617</v>
      </c>
      <c r="AE522" s="44">
        <v>104347.700000082</v>
      </c>
    </row>
    <row r="523" spans="8:31" x14ac:dyDescent="0.3">
      <c r="H523" s="45">
        <v>1</v>
      </c>
      <c r="I523" s="44" t="s">
        <v>178</v>
      </c>
      <c r="J523" s="25">
        <v>2013</v>
      </c>
      <c r="K523" s="44">
        <v>3590.88</v>
      </c>
      <c r="L523" s="47">
        <f t="shared" ca="1" si="132"/>
        <v>90954.680000005756</v>
      </c>
      <c r="M523" s="47">
        <f t="shared" ref="M523:M585" ca="1" si="134">(L523+L524)/2</f>
        <v>90230.539999990026</v>
      </c>
      <c r="N523" s="39">
        <f t="shared" ca="1" si="133"/>
        <v>47.972570433345211</v>
      </c>
      <c r="O523" s="47">
        <f t="shared" ref="O523:O554" ca="1" si="135">FORECAST(K523,OFFSET($AH$28:$AH$37,MATCH(K523,$AG$28:$AG$37,1)-1,0,2), OFFSET($AG$28:$AG$37,MATCH(K523,$AG$28:$AG$37,1)-1,0,2))</f>
        <v>17562.879999995916</v>
      </c>
      <c r="P523" s="47">
        <f t="shared" ref="P523:P585" ca="1" si="136">(O523+O524)/2</f>
        <v>17524.139999996063</v>
      </c>
      <c r="Q523" s="39">
        <f t="shared" ref="Q523:Q554" ca="1" si="137">VLOOKUP(I523,$AD$10:$AF$21,3,FALSE)*P523/1000</f>
        <v>9.3170011000012423</v>
      </c>
      <c r="R523" s="47">
        <f t="shared" ref="R523:R586" ca="1" si="138">FORECAST(K523,OFFSET($AK$28:$AK$37,MATCH(K523,$AJ$28:$AJ$37,1)-1,0,2), OFFSET($AJ$28:$AJ$37,MATCH(K523,$AJ$28:$AJ$37,1)-1,0,2))</f>
        <v>3275.8544000093416</v>
      </c>
      <c r="S523" s="47">
        <f t="shared" ref="S523:S585" ca="1" si="139">(R523+R524)/2</f>
        <v>3273.0532000093826</v>
      </c>
      <c r="T523" s="39">
        <f t="shared" ref="T523:T554" ca="1" si="140">VLOOKUP(I523,$AD$10:$AH$21,4,FALSE)*VLOOKUP(I523,$AD$10:$AH$21,5,FALSE)*S523/1000</f>
        <v>1.4325335593139019</v>
      </c>
      <c r="U523" s="47">
        <f t="shared" ref="U523:U586" ca="1" si="141">FORECAST(K523,OFFSET($AN$28:$AN$37,MATCH(K523,$AM$28:$AM$37,1)-1,0,2), OFFSET($AM$28:$AM$37,MATCH(K523,$AM$28:$AM$37,1)-1,0,2))</f>
        <v>6031.7599999968515</v>
      </c>
      <c r="V523" s="47">
        <f t="shared" ref="V523:V585" ca="1" si="142">(U523+U524)/2</f>
        <v>6028.7799999971467</v>
      </c>
      <c r="W523" s="39">
        <f t="shared" ref="W523:W554" ca="1" si="143">VLOOKUP(I523,$AD$10:$AI$21,5,FALSE)*VLOOKUP(I523,$AD$10:$AI$21,6,FALSE)*V523/1000</f>
        <v>2.375088120832316</v>
      </c>
      <c r="X523" s="7">
        <f t="shared" ref="X523:X585" ca="1" si="144">M523-P523-S523-V523</f>
        <v>63404.566799987442</v>
      </c>
      <c r="Y523" s="39">
        <f t="shared" ref="Y523:Y554" ca="1" si="145">VLOOKUP(I523,$AD$10:$AJ$21,7,FALSE)*X523/1000</f>
        <v>4.8610167880007769</v>
      </c>
      <c r="Z523" s="39">
        <f t="shared" ref="Z523:Z585" ca="1" si="146">Q523+T523+W523+Y523</f>
        <v>17.985639568148237</v>
      </c>
      <c r="AA523" s="39">
        <f t="shared" ref="AA523:AA585" ca="1" si="147">N523-Z523</f>
        <v>29.986930865196975</v>
      </c>
      <c r="AD523" s="44">
        <v>3617.5</v>
      </c>
      <c r="AE523" s="44">
        <v>104611.250000051</v>
      </c>
    </row>
    <row r="524" spans="8:31" x14ac:dyDescent="0.3">
      <c r="H524" s="45">
        <v>1</v>
      </c>
      <c r="I524" s="44" t="s">
        <v>179</v>
      </c>
      <c r="J524" s="25">
        <v>2013</v>
      </c>
      <c r="K524" s="44">
        <v>3587.9</v>
      </c>
      <c r="L524" s="47">
        <f t="shared" ca="1" si="132"/>
        <v>89506.399999974295</v>
      </c>
      <c r="M524" s="47">
        <f t="shared" ca="1" si="134"/>
        <v>88663.190000038943</v>
      </c>
      <c r="N524" s="39">
        <f t="shared" ca="1" si="133"/>
        <v>43.592735083368112</v>
      </c>
      <c r="O524" s="47">
        <f t="shared" ca="1" si="135"/>
        <v>17485.399999996211</v>
      </c>
      <c r="P524" s="47">
        <f t="shared" ca="1" si="136"/>
        <v>17440.289999996385</v>
      </c>
      <c r="Q524" s="39">
        <f t="shared" ca="1" si="137"/>
        <v>8.574809250001298</v>
      </c>
      <c r="R524" s="47">
        <f t="shared" ca="1" si="138"/>
        <v>3270.2520000094237</v>
      </c>
      <c r="S524" s="47">
        <f t="shared" ca="1" si="139"/>
        <v>3266.9902000094712</v>
      </c>
      <c r="T524" s="39">
        <f t="shared" ca="1" si="140"/>
        <v>0.96863536938468731</v>
      </c>
      <c r="U524" s="47">
        <f t="shared" ca="1" si="141"/>
        <v>6025.7999999974409</v>
      </c>
      <c r="V524" s="47">
        <f t="shared" ca="1" si="142"/>
        <v>6022.3299999977835</v>
      </c>
      <c r="W524" s="39">
        <f t="shared" ca="1" si="143"/>
        <v>1.606305969249725</v>
      </c>
      <c r="X524" s="7">
        <f t="shared" ca="1" si="144"/>
        <v>61933.579800035302</v>
      </c>
      <c r="Y524" s="39">
        <f t="shared" ca="1" si="145"/>
        <v>3.9740713705036859</v>
      </c>
      <c r="Z524" s="39">
        <f t="shared" ca="1" si="146"/>
        <v>15.123821959139395</v>
      </c>
      <c r="AA524" s="39">
        <f t="shared" ca="1" si="147"/>
        <v>28.468913124228717</v>
      </c>
      <c r="AD524" s="44">
        <v>3618</v>
      </c>
      <c r="AE524" s="44">
        <v>104874.800000021</v>
      </c>
    </row>
    <row r="525" spans="8:31" x14ac:dyDescent="0.3">
      <c r="H525" s="45">
        <v>1</v>
      </c>
      <c r="I525" s="44" t="s">
        <v>180</v>
      </c>
      <c r="J525" s="25">
        <v>2013</v>
      </c>
      <c r="K525" s="44">
        <v>3584.43</v>
      </c>
      <c r="L525" s="47">
        <f t="shared" ca="1" si="132"/>
        <v>87819.980000103591</v>
      </c>
      <c r="M525" s="47">
        <f t="shared" ca="1" si="134"/>
        <v>86426.273500058101</v>
      </c>
      <c r="N525" s="39">
        <f t="shared" ca="1" si="133"/>
        <v>33.058049613784064</v>
      </c>
      <c r="O525" s="47">
        <f t="shared" ca="1" si="135"/>
        <v>17395.179999996559</v>
      </c>
      <c r="P525" s="47">
        <f t="shared" ca="1" si="136"/>
        <v>17320.559999996847</v>
      </c>
      <c r="Q525" s="39">
        <f t="shared" ca="1" si="137"/>
        <v>6.6251142000011667</v>
      </c>
      <c r="R525" s="47">
        <f t="shared" ca="1" si="138"/>
        <v>3263.7284000095187</v>
      </c>
      <c r="S525" s="47">
        <f t="shared" ca="1" si="139"/>
        <v>3258.3328000095985</v>
      </c>
      <c r="T525" s="39">
        <f t="shared" ca="1" si="140"/>
        <v>0.73942432341565523</v>
      </c>
      <c r="U525" s="47">
        <f t="shared" ca="1" si="141"/>
        <v>6018.8599999981261</v>
      </c>
      <c r="V525" s="47">
        <f t="shared" ca="1" si="142"/>
        <v>6013.1199999986929</v>
      </c>
      <c r="W525" s="39">
        <f t="shared" ca="1" si="143"/>
        <v>1.1513621520001578</v>
      </c>
      <c r="X525" s="7">
        <f t="shared" ca="1" si="144"/>
        <v>59834.260700052961</v>
      </c>
      <c r="Y525" s="39">
        <f t="shared" ca="1" si="145"/>
        <v>2.4432323119197008</v>
      </c>
      <c r="Z525" s="39">
        <f t="shared" ca="1" si="146"/>
        <v>10.95913298733668</v>
      </c>
      <c r="AA525" s="39">
        <f t="shared" ca="1" si="147"/>
        <v>22.098916626447384</v>
      </c>
      <c r="AD525" s="44">
        <v>3618.5</v>
      </c>
      <c r="AE525" s="44">
        <v>105138.34999998999</v>
      </c>
    </row>
    <row r="526" spans="8:31" x14ac:dyDescent="0.3">
      <c r="H526" s="45">
        <v>1</v>
      </c>
      <c r="I526" s="44" t="s">
        <v>170</v>
      </c>
      <c r="J526" s="25">
        <v>2014</v>
      </c>
      <c r="K526" s="44">
        <v>3578.69</v>
      </c>
      <c r="L526" s="47">
        <f t="shared" ca="1" si="132"/>
        <v>85032.567000012612</v>
      </c>
      <c r="M526" s="47">
        <f t="shared" ca="1" si="134"/>
        <v>84272.216000049259</v>
      </c>
      <c r="N526" s="39">
        <f t="shared" ca="1" si="133"/>
        <v>14.607184106680403</v>
      </c>
      <c r="O526" s="47">
        <f t="shared" ca="1" si="135"/>
        <v>17245.939999997136</v>
      </c>
      <c r="P526" s="47">
        <f t="shared" ca="1" si="136"/>
        <v>17205.119999997296</v>
      </c>
      <c r="Q526" s="39">
        <f t="shared" ca="1" si="137"/>
        <v>2.9822208000005928</v>
      </c>
      <c r="R526" s="47">
        <f t="shared" ca="1" si="138"/>
        <v>3252.9372000096782</v>
      </c>
      <c r="S526" s="47">
        <f t="shared" ca="1" si="139"/>
        <v>3249.9856000097216</v>
      </c>
      <c r="T526" s="39">
        <f t="shared" ca="1" si="140"/>
        <v>0.76258203782861522</v>
      </c>
      <c r="U526" s="47">
        <f t="shared" ca="1" si="141"/>
        <v>6007.3799999992607</v>
      </c>
      <c r="V526" s="47">
        <f t="shared" ca="1" si="142"/>
        <v>6004.2399999995705</v>
      </c>
      <c r="W526" s="39">
        <f t="shared" ca="1" si="143"/>
        <v>1.1533644686665308</v>
      </c>
      <c r="X526" s="7">
        <f t="shared" ca="1" si="144"/>
        <v>57812.870400042681</v>
      </c>
      <c r="Y526" s="39">
        <f t="shared" ca="1" si="145"/>
        <v>3.1797078720034864</v>
      </c>
      <c r="Z526" s="39">
        <f t="shared" ca="1" si="146"/>
        <v>8.0778751784992249</v>
      </c>
      <c r="AA526" s="39">
        <f t="shared" ca="1" si="147"/>
        <v>6.5293089281811785</v>
      </c>
      <c r="AD526" s="44">
        <v>3619</v>
      </c>
      <c r="AE526" s="44">
        <v>105401.89999996001</v>
      </c>
    </row>
    <row r="527" spans="8:31" x14ac:dyDescent="0.3">
      <c r="H527" s="45">
        <v>1</v>
      </c>
      <c r="I527" s="44" t="s">
        <v>171</v>
      </c>
      <c r="J527" s="25">
        <v>2014</v>
      </c>
      <c r="K527" s="44">
        <v>3575.55</v>
      </c>
      <c r="L527" s="47">
        <f t="shared" ca="1" si="132"/>
        <v>83511.865000085905</v>
      </c>
      <c r="M527" s="47">
        <f t="shared" ca="1" si="134"/>
        <v>83320.566500036744</v>
      </c>
      <c r="N527" s="39">
        <f t="shared" ca="1" si="133"/>
        <v>14.719966748345103</v>
      </c>
      <c r="O527" s="47">
        <f t="shared" ca="1" si="135"/>
        <v>17164.299999997456</v>
      </c>
      <c r="P527" s="47">
        <f t="shared" ca="1" si="136"/>
        <v>17154.029999997496</v>
      </c>
      <c r="Q527" s="39">
        <f t="shared" ca="1" si="137"/>
        <v>3.0305453000006439</v>
      </c>
      <c r="R527" s="47">
        <f t="shared" ca="1" si="138"/>
        <v>3247.0340000097649</v>
      </c>
      <c r="S527" s="47">
        <f t="shared" ca="1" si="139"/>
        <v>3246.2914000097758</v>
      </c>
      <c r="T527" s="39">
        <f t="shared" ca="1" si="140"/>
        <v>0.85896870444231743</v>
      </c>
      <c r="U527" s="47">
        <f t="shared" ca="1" si="141"/>
        <v>6001.0999999998812</v>
      </c>
      <c r="V527" s="47">
        <f t="shared" ca="1" si="142"/>
        <v>6000.3099999999595</v>
      </c>
      <c r="W527" s="39">
        <f t="shared" ca="1" si="143"/>
        <v>1.2978670530001297</v>
      </c>
      <c r="X527" s="7">
        <f t="shared" ca="1" si="144"/>
        <v>56919.935100029514</v>
      </c>
      <c r="Y527" s="39">
        <f t="shared" ca="1" si="145"/>
        <v>2.6088303587522841</v>
      </c>
      <c r="Z527" s="39">
        <f t="shared" ca="1" si="146"/>
        <v>7.7962114161953746</v>
      </c>
      <c r="AA527" s="39">
        <f t="shared" ca="1" si="147"/>
        <v>6.923755332149728</v>
      </c>
      <c r="AD527" s="44">
        <v>3619.5</v>
      </c>
      <c r="AE527" s="44">
        <v>105665.449999929</v>
      </c>
    </row>
    <row r="528" spans="8:31" x14ac:dyDescent="0.3">
      <c r="H528" s="45">
        <v>1</v>
      </c>
      <c r="I528" s="44" t="s">
        <v>172</v>
      </c>
      <c r="J528" s="25">
        <v>2014</v>
      </c>
      <c r="K528" s="44">
        <v>3574.76</v>
      </c>
      <c r="L528" s="47">
        <f t="shared" ca="1" si="132"/>
        <v>83129.267999987584</v>
      </c>
      <c r="M528" s="47">
        <f t="shared" ca="1" si="134"/>
        <v>83807.287999958848</v>
      </c>
      <c r="N528" s="39">
        <f t="shared" ca="1" si="133"/>
        <v>22.767646573330307</v>
      </c>
      <c r="O528" s="47">
        <f t="shared" ca="1" si="135"/>
        <v>17143.759999997535</v>
      </c>
      <c r="P528" s="47">
        <f t="shared" ca="1" si="136"/>
        <v>17180.159999997391</v>
      </c>
      <c r="Q528" s="39">
        <f t="shared" ca="1" si="137"/>
        <v>4.6672768000009626</v>
      </c>
      <c r="R528" s="47">
        <f t="shared" ca="1" si="138"/>
        <v>3245.5488000097866</v>
      </c>
      <c r="S528" s="47">
        <f t="shared" ca="1" si="139"/>
        <v>3248.1808000097476</v>
      </c>
      <c r="T528" s="39">
        <f t="shared" ca="1" si="140"/>
        <v>1.2410757473374487</v>
      </c>
      <c r="U528" s="47">
        <f t="shared" ca="1" si="141"/>
        <v>5999.5200000000377</v>
      </c>
      <c r="V528" s="47">
        <f t="shared" ca="1" si="142"/>
        <v>6002.3199999997614</v>
      </c>
      <c r="W528" s="39">
        <f t="shared" ca="1" si="143"/>
        <v>1.8757250000012009</v>
      </c>
      <c r="X528" s="7">
        <f t="shared" ca="1" si="144"/>
        <v>57376.627199951959</v>
      </c>
      <c r="Y528" s="39">
        <f t="shared" ca="1" si="145"/>
        <v>3.0122729279985565</v>
      </c>
      <c r="Z528" s="39">
        <f t="shared" ca="1" si="146"/>
        <v>10.796350475338169</v>
      </c>
      <c r="AA528" s="39">
        <f t="shared" ca="1" si="147"/>
        <v>11.971296097992138</v>
      </c>
      <c r="AD528" s="44">
        <v>3620</v>
      </c>
      <c r="AE528" s="44">
        <v>105928.999999899</v>
      </c>
    </row>
    <row r="529" spans="8:31" x14ac:dyDescent="0.3">
      <c r="H529" s="45">
        <v>1</v>
      </c>
      <c r="I529" s="44" t="s">
        <v>173</v>
      </c>
      <c r="J529" s="25">
        <v>2014</v>
      </c>
      <c r="K529" s="44">
        <v>3577.56</v>
      </c>
      <c r="L529" s="47">
        <f t="shared" ca="1" si="132"/>
        <v>84485.307999930112</v>
      </c>
      <c r="M529" s="47">
        <f t="shared" ca="1" si="134"/>
        <v>87355.493999959202</v>
      </c>
      <c r="N529" s="39">
        <f t="shared" ca="1" si="133"/>
        <v>32.758310249996406</v>
      </c>
      <c r="O529" s="47">
        <f t="shared" ca="1" si="135"/>
        <v>17216.559999997247</v>
      </c>
      <c r="P529" s="47">
        <f t="shared" ca="1" si="136"/>
        <v>17370.219999996654</v>
      </c>
      <c r="Q529" s="39">
        <f t="shared" ca="1" si="137"/>
        <v>6.5138325000010724</v>
      </c>
      <c r="R529" s="47">
        <f t="shared" ca="1" si="138"/>
        <v>3250.8128000097086</v>
      </c>
      <c r="S529" s="47">
        <f t="shared" ca="1" si="139"/>
        <v>3261.9236000095457</v>
      </c>
      <c r="T529" s="39">
        <f t="shared" ca="1" si="140"/>
        <v>1.563684625755301</v>
      </c>
      <c r="U529" s="47">
        <f t="shared" ca="1" si="141"/>
        <v>6005.1199999994842</v>
      </c>
      <c r="V529" s="47">
        <f t="shared" ca="1" si="142"/>
        <v>6016.9399999983161</v>
      </c>
      <c r="W529" s="39">
        <f t="shared" ca="1" si="143"/>
        <v>2.3607464089987715</v>
      </c>
      <c r="X529" s="7">
        <f t="shared" ca="1" si="144"/>
        <v>60706.410399954693</v>
      </c>
      <c r="Y529" s="39">
        <f t="shared" ca="1" si="145"/>
        <v>2.0741356886658613</v>
      </c>
      <c r="Z529" s="39">
        <f t="shared" ca="1" si="146"/>
        <v>12.512399223421006</v>
      </c>
      <c r="AA529" s="39">
        <f t="shared" ca="1" si="147"/>
        <v>20.245911026575399</v>
      </c>
      <c r="AD529" s="44">
        <v>3620.5</v>
      </c>
      <c r="AE529" s="44">
        <v>106232.119999958</v>
      </c>
    </row>
    <row r="530" spans="8:31" x14ac:dyDescent="0.3">
      <c r="H530" s="45">
        <v>1</v>
      </c>
      <c r="I530" s="44" t="s">
        <v>164</v>
      </c>
      <c r="J530" s="25">
        <v>2014</v>
      </c>
      <c r="K530" s="44">
        <v>3589.38</v>
      </c>
      <c r="L530" s="47">
        <f t="shared" ca="1" si="132"/>
        <v>90225.679999988293</v>
      </c>
      <c r="M530" s="47">
        <f t="shared" ca="1" si="134"/>
        <v>95228.364500026335</v>
      </c>
      <c r="N530" s="39">
        <f t="shared" ca="1" si="133"/>
        <v>41.900480380026536</v>
      </c>
      <c r="O530" s="47">
        <f t="shared" ca="1" si="135"/>
        <v>17523.879999996061</v>
      </c>
      <c r="P530" s="47">
        <f t="shared" ca="1" si="136"/>
        <v>17730.864999995531</v>
      </c>
      <c r="Q530" s="39">
        <f t="shared" ca="1" si="137"/>
        <v>7.8015806000008165</v>
      </c>
      <c r="R530" s="47">
        <f t="shared" ca="1" si="138"/>
        <v>3273.0344000093828</v>
      </c>
      <c r="S530" s="47">
        <f t="shared" ca="1" si="139"/>
        <v>3291.563900007347</v>
      </c>
      <c r="T530" s="39">
        <f t="shared" ca="1" si="140"/>
        <v>2.0497391296394185</v>
      </c>
      <c r="U530" s="47">
        <f t="shared" ca="1" si="141"/>
        <v>6028.759999997148</v>
      </c>
      <c r="V530" s="47">
        <f t="shared" ca="1" si="142"/>
        <v>6043.9749999956457</v>
      </c>
      <c r="W530" s="39">
        <f t="shared" ca="1" si="143"/>
        <v>3.0791030637493662</v>
      </c>
      <c r="X530" s="7">
        <f t="shared" ca="1" si="144"/>
        <v>68161.960600027815</v>
      </c>
      <c r="Y530" s="39">
        <f t="shared" ca="1" si="145"/>
        <v>2.1016604518349453</v>
      </c>
      <c r="Z530" s="39">
        <f t="shared" ca="1" si="146"/>
        <v>15.032083245224547</v>
      </c>
      <c r="AA530" s="39">
        <f t="shared" ca="1" si="147"/>
        <v>26.868397134801988</v>
      </c>
      <c r="AD530" s="44">
        <v>3621</v>
      </c>
      <c r="AE530" s="44">
        <v>106535.249999879</v>
      </c>
    </row>
    <row r="531" spans="8:31" x14ac:dyDescent="0.3">
      <c r="H531" s="45">
        <v>1</v>
      </c>
      <c r="I531" s="44" t="s">
        <v>174</v>
      </c>
      <c r="J531" s="25">
        <v>2014</v>
      </c>
      <c r="K531" s="44">
        <v>3609.19</v>
      </c>
      <c r="L531" s="47">
        <f t="shared" ca="1" si="132"/>
        <v>100231.04900006438</v>
      </c>
      <c r="M531" s="47">
        <f t="shared" ca="1" si="134"/>
        <v>99930.601999987965</v>
      </c>
      <c r="N531" s="39">
        <f t="shared" ca="1" si="133"/>
        <v>62.956279260014902</v>
      </c>
      <c r="O531" s="47">
        <f t="shared" ca="1" si="135"/>
        <v>17937.849999995</v>
      </c>
      <c r="P531" s="47">
        <f t="shared" ca="1" si="136"/>
        <v>17929.299999995001</v>
      </c>
      <c r="Q531" s="39">
        <f t="shared" ca="1" si="137"/>
        <v>11.295459000000886</v>
      </c>
      <c r="R531" s="47">
        <f t="shared" ca="1" si="138"/>
        <v>3310.0934000053107</v>
      </c>
      <c r="S531" s="47">
        <f t="shared" ca="1" si="139"/>
        <v>3309.0332000055455</v>
      </c>
      <c r="T531" s="39">
        <f t="shared" ca="1" si="140"/>
        <v>2.4001520810604311</v>
      </c>
      <c r="U531" s="47">
        <f t="shared" ca="1" si="141"/>
        <v>6059.1899999941425</v>
      </c>
      <c r="V531" s="47">
        <f t="shared" ca="1" si="142"/>
        <v>6058.6199999941982</v>
      </c>
      <c r="W531" s="39">
        <f t="shared" ca="1" si="143"/>
        <v>3.5947811999963881</v>
      </c>
      <c r="X531" s="7">
        <f t="shared" ca="1" si="144"/>
        <v>72633.648799993214</v>
      </c>
      <c r="Y531" s="39">
        <f t="shared" ca="1" si="145"/>
        <v>1.2710888540003387</v>
      </c>
      <c r="Z531" s="39">
        <f t="shared" ca="1" si="146"/>
        <v>18.561481135058045</v>
      </c>
      <c r="AA531" s="39">
        <f t="shared" ca="1" si="147"/>
        <v>44.394798124956857</v>
      </c>
      <c r="AD531" s="44">
        <v>3621.5</v>
      </c>
      <c r="AE531" s="44">
        <v>106838.36999993899</v>
      </c>
    </row>
    <row r="532" spans="8:31" x14ac:dyDescent="0.3">
      <c r="H532" s="45">
        <v>1</v>
      </c>
      <c r="I532" s="44" t="s">
        <v>175</v>
      </c>
      <c r="J532" s="25">
        <v>2014</v>
      </c>
      <c r="K532" s="44">
        <v>3608.05</v>
      </c>
      <c r="L532" s="47">
        <f t="shared" ca="1" si="132"/>
        <v>99630.154999911552</v>
      </c>
      <c r="M532" s="47">
        <f t="shared" ca="1" si="134"/>
        <v>99042.438499967218</v>
      </c>
      <c r="N532" s="39">
        <f t="shared" ca="1" si="133"/>
        <v>76.097606914168679</v>
      </c>
      <c r="O532" s="47">
        <f t="shared" ca="1" si="135"/>
        <v>17920.749999995001</v>
      </c>
      <c r="P532" s="47">
        <f t="shared" ca="1" si="136"/>
        <v>17904.024999995003</v>
      </c>
      <c r="Q532" s="39">
        <f t="shared" ca="1" si="137"/>
        <v>13.756259208334411</v>
      </c>
      <c r="R532" s="47">
        <f t="shared" ca="1" si="138"/>
        <v>3307.9730000057802</v>
      </c>
      <c r="S532" s="47">
        <f t="shared" ca="1" si="139"/>
        <v>3305.8991000062388</v>
      </c>
      <c r="T532" s="39">
        <f t="shared" ca="1" si="140"/>
        <v>2.6179965956184859</v>
      </c>
      <c r="U532" s="47">
        <f t="shared" ca="1" si="141"/>
        <v>6058.0499999942549</v>
      </c>
      <c r="V532" s="47">
        <f t="shared" ca="1" si="142"/>
        <v>6056.9349999943652</v>
      </c>
      <c r="W532" s="39">
        <f t="shared" ca="1" si="143"/>
        <v>3.9240862886644274</v>
      </c>
      <c r="X532" s="7">
        <f t="shared" ca="1" si="144"/>
        <v>71775.579399971612</v>
      </c>
      <c r="Y532" s="39">
        <f t="shared" ca="1" si="145"/>
        <v>3.1700880901665496</v>
      </c>
      <c r="Z532" s="39">
        <f t="shared" ca="1" si="146"/>
        <v>23.468430182783877</v>
      </c>
      <c r="AA532" s="39">
        <f t="shared" ca="1" si="147"/>
        <v>52.629176731384803</v>
      </c>
      <c r="AD532" s="44">
        <v>3622</v>
      </c>
      <c r="AE532" s="44">
        <v>107141.500000106</v>
      </c>
    </row>
    <row r="533" spans="8:31" x14ac:dyDescent="0.3">
      <c r="H533" s="45">
        <v>1</v>
      </c>
      <c r="I533" s="44" t="s">
        <v>176</v>
      </c>
      <c r="J533" s="25">
        <v>2014</v>
      </c>
      <c r="K533" s="44">
        <v>3605.82</v>
      </c>
      <c r="L533" s="47">
        <f t="shared" ca="1" si="132"/>
        <v>98454.722000022884</v>
      </c>
      <c r="M533" s="47">
        <f t="shared" ca="1" si="134"/>
        <v>98378.292500031763</v>
      </c>
      <c r="N533" s="39">
        <f t="shared" ca="1" si="133"/>
        <v>75.259393762551269</v>
      </c>
      <c r="O533" s="47">
        <f t="shared" ca="1" si="135"/>
        <v>17887.299999995004</v>
      </c>
      <c r="P533" s="47">
        <f t="shared" ca="1" si="136"/>
        <v>17885.124999995005</v>
      </c>
      <c r="Q533" s="39">
        <f t="shared" ca="1" si="137"/>
        <v>13.68212062500108</v>
      </c>
      <c r="R533" s="47">
        <f t="shared" ca="1" si="138"/>
        <v>3303.8252000066973</v>
      </c>
      <c r="S533" s="47">
        <f t="shared" ca="1" si="139"/>
        <v>3303.555500006757</v>
      </c>
      <c r="T533" s="39">
        <f t="shared" ca="1" si="140"/>
        <v>2.3626478343464079</v>
      </c>
      <c r="U533" s="47">
        <f t="shared" ca="1" si="141"/>
        <v>6055.8199999944754</v>
      </c>
      <c r="V533" s="47">
        <f t="shared" ca="1" si="142"/>
        <v>6055.6749999944896</v>
      </c>
      <c r="W533" s="39">
        <f t="shared" ca="1" si="143"/>
        <v>3.5602322604120196</v>
      </c>
      <c r="X533" s="7">
        <f t="shared" ca="1" si="144"/>
        <v>71133.937000035512</v>
      </c>
      <c r="Y533" s="39">
        <f t="shared" ca="1" si="145"/>
        <v>3.49741856916966</v>
      </c>
      <c r="Z533" s="39">
        <f t="shared" ca="1" si="146"/>
        <v>23.102419288929166</v>
      </c>
      <c r="AA533" s="39">
        <f t="shared" ca="1" si="147"/>
        <v>52.1569744736221</v>
      </c>
      <c r="AD533" s="44">
        <v>3622.5</v>
      </c>
      <c r="AE533" s="44">
        <v>107444.619999919</v>
      </c>
    </row>
    <row r="534" spans="8:31" x14ac:dyDescent="0.3">
      <c r="H534" s="45">
        <v>1</v>
      </c>
      <c r="I534" s="44" t="s">
        <v>177</v>
      </c>
      <c r="J534" s="25">
        <v>2014</v>
      </c>
      <c r="K534" s="44">
        <v>3605.53</v>
      </c>
      <c r="L534" s="47">
        <f t="shared" ca="1" si="132"/>
        <v>98301.863000040641</v>
      </c>
      <c r="M534" s="47">
        <f t="shared" ca="1" si="134"/>
        <v>98312.405000039376</v>
      </c>
      <c r="N534" s="39">
        <f t="shared" ca="1" si="133"/>
        <v>70.293369575053319</v>
      </c>
      <c r="O534" s="47">
        <f t="shared" ca="1" si="135"/>
        <v>17882.949999995006</v>
      </c>
      <c r="P534" s="47">
        <f t="shared" ca="1" si="136"/>
        <v>17883.249999995005</v>
      </c>
      <c r="Q534" s="39">
        <f t="shared" ca="1" si="137"/>
        <v>12.786523750001006</v>
      </c>
      <c r="R534" s="47">
        <f t="shared" ca="1" si="138"/>
        <v>3303.2858000068168</v>
      </c>
      <c r="S534" s="47">
        <f t="shared" ca="1" si="139"/>
        <v>3303.3230000068083</v>
      </c>
      <c r="T534" s="39">
        <f t="shared" ca="1" si="140"/>
        <v>1.8761222978534413</v>
      </c>
      <c r="U534" s="47">
        <f t="shared" ca="1" si="141"/>
        <v>6055.5299999945037</v>
      </c>
      <c r="V534" s="47">
        <f t="shared" ca="1" si="142"/>
        <v>6055.5499999945023</v>
      </c>
      <c r="W534" s="39">
        <f t="shared" ca="1" si="143"/>
        <v>3.095698085829182</v>
      </c>
      <c r="X534" s="7">
        <f t="shared" ca="1" si="144"/>
        <v>71070.282000043051</v>
      </c>
      <c r="Y534" s="39">
        <f t="shared" ca="1" si="145"/>
        <v>4.323442155004166</v>
      </c>
      <c r="Z534" s="39">
        <f t="shared" ca="1" si="146"/>
        <v>22.081786288687795</v>
      </c>
      <c r="AA534" s="39">
        <f t="shared" ca="1" si="147"/>
        <v>48.211583286365524</v>
      </c>
      <c r="AD534" s="44">
        <v>3623</v>
      </c>
      <c r="AE534" s="44">
        <v>107747.750000086</v>
      </c>
    </row>
    <row r="535" spans="8:31" x14ac:dyDescent="0.3">
      <c r="H535" s="45">
        <v>1</v>
      </c>
      <c r="I535" s="44" t="s">
        <v>178</v>
      </c>
      <c r="J535" s="25">
        <v>2014</v>
      </c>
      <c r="K535" s="44">
        <v>3605.57</v>
      </c>
      <c r="L535" s="47">
        <f t="shared" ca="1" si="132"/>
        <v>98322.947000038112</v>
      </c>
      <c r="M535" s="47">
        <f t="shared" ca="1" si="134"/>
        <v>97347.812000027508</v>
      </c>
      <c r="N535" s="39">
        <f t="shared" ca="1" si="133"/>
        <v>51.756586713366488</v>
      </c>
      <c r="O535" s="47">
        <f t="shared" ca="1" si="135"/>
        <v>17883.549999995004</v>
      </c>
      <c r="P535" s="47">
        <f t="shared" ca="1" si="136"/>
        <v>17855.799999995001</v>
      </c>
      <c r="Q535" s="39">
        <f t="shared" ca="1" si="137"/>
        <v>9.4933336666674073</v>
      </c>
      <c r="R535" s="47">
        <f t="shared" ca="1" si="138"/>
        <v>3303.3602000067999</v>
      </c>
      <c r="S535" s="47">
        <f t="shared" ca="1" si="139"/>
        <v>3299.9192000075604</v>
      </c>
      <c r="T535" s="39">
        <f t="shared" ca="1" si="140"/>
        <v>1.4442921358631027</v>
      </c>
      <c r="U535" s="47">
        <f t="shared" ca="1" si="141"/>
        <v>6055.5699999945</v>
      </c>
      <c r="V535" s="47">
        <f t="shared" ca="1" si="142"/>
        <v>6053.7199999946824</v>
      </c>
      <c r="W535" s="39">
        <f t="shared" ca="1" si="143"/>
        <v>2.3849134416646796</v>
      </c>
      <c r="X535" s="7">
        <f t="shared" ca="1" si="144"/>
        <v>70138.37280003028</v>
      </c>
      <c r="Y535" s="39">
        <f t="shared" ca="1" si="145"/>
        <v>5.3772752480042456</v>
      </c>
      <c r="Z535" s="39">
        <f t="shared" ca="1" si="146"/>
        <v>18.699814492199437</v>
      </c>
      <c r="AA535" s="39">
        <f t="shared" ca="1" si="147"/>
        <v>33.056772221167051</v>
      </c>
      <c r="AD535" s="44">
        <v>3623.5</v>
      </c>
      <c r="AE535" s="44">
        <v>108050.86999989901</v>
      </c>
    </row>
    <row r="536" spans="8:31" x14ac:dyDescent="0.3">
      <c r="H536" s="45">
        <v>1</v>
      </c>
      <c r="I536" s="44" t="s">
        <v>179</v>
      </c>
      <c r="J536" s="25">
        <v>2014</v>
      </c>
      <c r="K536" s="44">
        <v>3601.87</v>
      </c>
      <c r="L536" s="47">
        <f t="shared" ca="1" si="132"/>
        <v>96372.677000016905</v>
      </c>
      <c r="M536" s="47">
        <f t="shared" ca="1" si="134"/>
        <v>95333.088499999256</v>
      </c>
      <c r="N536" s="39">
        <f t="shared" ca="1" si="133"/>
        <v>46.872101845849777</v>
      </c>
      <c r="O536" s="47">
        <f t="shared" ca="1" si="135"/>
        <v>17828.049999994997</v>
      </c>
      <c r="P536" s="47">
        <f t="shared" ca="1" si="136"/>
        <v>17784.774999995112</v>
      </c>
      <c r="Q536" s="39">
        <f t="shared" ca="1" si="137"/>
        <v>8.7441810416673995</v>
      </c>
      <c r="R536" s="47">
        <f t="shared" ca="1" si="138"/>
        <v>3296.478200008321</v>
      </c>
      <c r="S536" s="47">
        <f t="shared" ca="1" si="139"/>
        <v>3292.6241000087366</v>
      </c>
      <c r="T536" s="39">
        <f t="shared" ca="1" si="140"/>
        <v>0.97623560711863788</v>
      </c>
      <c r="U536" s="47">
        <f t="shared" ca="1" si="141"/>
        <v>6051.8699999948658</v>
      </c>
      <c r="V536" s="47">
        <f t="shared" ca="1" si="142"/>
        <v>6048.6849999951801</v>
      </c>
      <c r="W536" s="39">
        <f t="shared" ca="1" si="143"/>
        <v>1.613335506624032</v>
      </c>
      <c r="X536" s="7">
        <f t="shared" ca="1" si="144"/>
        <v>68207.004400000238</v>
      </c>
      <c r="Y536" s="39">
        <f t="shared" ca="1" si="145"/>
        <v>4.3766161156682468</v>
      </c>
      <c r="Z536" s="39">
        <f t="shared" ca="1" si="146"/>
        <v>15.710368271078316</v>
      </c>
      <c r="AA536" s="39">
        <f t="shared" ca="1" si="147"/>
        <v>31.161733574771461</v>
      </c>
      <c r="AD536" s="44">
        <v>3624</v>
      </c>
      <c r="AE536" s="44">
        <v>108354.000000067</v>
      </c>
    </row>
    <row r="537" spans="8:31" x14ac:dyDescent="0.3">
      <c r="H537" s="45">
        <v>1</v>
      </c>
      <c r="I537" s="44" t="s">
        <v>180</v>
      </c>
      <c r="J537" s="25">
        <v>2014</v>
      </c>
      <c r="K537" s="44">
        <v>3597.75</v>
      </c>
      <c r="L537" s="47">
        <f t="shared" ca="1" si="132"/>
        <v>94293.499999981606</v>
      </c>
      <c r="M537" s="47">
        <f t="shared" ca="1" si="134"/>
        <v>93277.759999983711</v>
      </c>
      <c r="N537" s="39">
        <f t="shared" ca="1" si="133"/>
        <v>35.678743200006551</v>
      </c>
      <c r="O537" s="47">
        <f t="shared" ca="1" si="135"/>
        <v>17741.499999995227</v>
      </c>
      <c r="P537" s="47">
        <f t="shared" ca="1" si="136"/>
        <v>17687.159999995441</v>
      </c>
      <c r="Q537" s="39">
        <f t="shared" ca="1" si="137"/>
        <v>6.7653387000006795</v>
      </c>
      <c r="R537" s="47">
        <f t="shared" ca="1" si="138"/>
        <v>3288.7700000091518</v>
      </c>
      <c r="S537" s="47">
        <f t="shared" ca="1" si="139"/>
        <v>3284.8408000092095</v>
      </c>
      <c r="T537" s="39">
        <f t="shared" ca="1" si="140"/>
        <v>0.74543987221556818</v>
      </c>
      <c r="U537" s="47">
        <f t="shared" ca="1" si="141"/>
        <v>6045.4999999954944</v>
      </c>
      <c r="V537" s="47">
        <f t="shared" ca="1" si="142"/>
        <v>6041.319999995907</v>
      </c>
      <c r="W537" s="39">
        <f t="shared" ca="1" si="143"/>
        <v>1.1567617469996263</v>
      </c>
      <c r="X537" s="7">
        <f t="shared" ca="1" si="144"/>
        <v>66264.439199983171</v>
      </c>
      <c r="Y537" s="39">
        <f t="shared" ca="1" si="145"/>
        <v>2.705797934000278</v>
      </c>
      <c r="Z537" s="39">
        <f t="shared" ca="1" si="146"/>
        <v>11.373338253216152</v>
      </c>
      <c r="AA537" s="39">
        <f t="shared" ca="1" si="147"/>
        <v>24.305404946790397</v>
      </c>
      <c r="AD537" s="44">
        <v>3624.5</v>
      </c>
      <c r="AE537" s="44">
        <v>108657.119999879</v>
      </c>
    </row>
    <row r="538" spans="8:31" x14ac:dyDescent="0.3">
      <c r="H538" s="45">
        <v>1</v>
      </c>
      <c r="I538" s="44" t="s">
        <v>170</v>
      </c>
      <c r="J538" s="25">
        <v>2015</v>
      </c>
      <c r="K538" s="44">
        <v>3593.57</v>
      </c>
      <c r="L538" s="47">
        <f t="shared" ca="1" si="132"/>
        <v>92262.019999985816</v>
      </c>
      <c r="M538" s="47">
        <f t="shared" ca="1" si="134"/>
        <v>91936.399999991176</v>
      </c>
      <c r="N538" s="39">
        <f t="shared" ca="1" si="133"/>
        <v>15.935642666670809</v>
      </c>
      <c r="O538" s="47">
        <f t="shared" ca="1" si="135"/>
        <v>17632.819999995656</v>
      </c>
      <c r="P538" s="47">
        <f t="shared" ca="1" si="136"/>
        <v>17615.399999995716</v>
      </c>
      <c r="Q538" s="39">
        <f t="shared" ca="1" si="137"/>
        <v>3.053336000000344</v>
      </c>
      <c r="R538" s="47">
        <f t="shared" ca="1" si="138"/>
        <v>3280.9116000092672</v>
      </c>
      <c r="S538" s="47">
        <f t="shared" ca="1" si="139"/>
        <v>3279.6520000092855</v>
      </c>
      <c r="T538" s="39">
        <f t="shared" ca="1" si="140"/>
        <v>0.76954301136850989</v>
      </c>
      <c r="U538" s="47">
        <f t="shared" ca="1" si="141"/>
        <v>6037.1399999963205</v>
      </c>
      <c r="V538" s="47">
        <f t="shared" ca="1" si="142"/>
        <v>6035.7999999964522</v>
      </c>
      <c r="W538" s="39">
        <f t="shared" ca="1" si="143"/>
        <v>1.1594268816659314</v>
      </c>
      <c r="X538" s="7">
        <f t="shared" ca="1" si="144"/>
        <v>65005.547999989722</v>
      </c>
      <c r="Y538" s="39">
        <f t="shared" ca="1" si="145"/>
        <v>3.5753051400007152</v>
      </c>
      <c r="Z538" s="39">
        <f t="shared" ca="1" si="146"/>
        <v>8.5576110330354993</v>
      </c>
      <c r="AA538" s="39">
        <f t="shared" ca="1" si="147"/>
        <v>7.3780316336353096</v>
      </c>
      <c r="AD538" s="44">
        <v>3625</v>
      </c>
      <c r="AE538" s="44">
        <v>108960.250000047</v>
      </c>
    </row>
    <row r="539" spans="8:31" x14ac:dyDescent="0.3">
      <c r="H539" s="45">
        <v>1</v>
      </c>
      <c r="I539" s="44" t="s">
        <v>171</v>
      </c>
      <c r="J539" s="25">
        <v>2015</v>
      </c>
      <c r="K539" s="44">
        <v>3592.23</v>
      </c>
      <c r="L539" s="47">
        <f t="shared" ca="1" si="132"/>
        <v>91610.779999996535</v>
      </c>
      <c r="M539" s="47">
        <f t="shared" ca="1" si="134"/>
        <v>91316.750000013388</v>
      </c>
      <c r="N539" s="39">
        <f t="shared" ca="1" si="133"/>
        <v>16.132625833341482</v>
      </c>
      <c r="O539" s="47">
        <f t="shared" ca="1" si="135"/>
        <v>17597.979999995776</v>
      </c>
      <c r="P539" s="47">
        <f t="shared" ca="1" si="136"/>
        <v>17582.249999995838</v>
      </c>
      <c r="Q539" s="39">
        <f t="shared" ca="1" si="137"/>
        <v>3.1061975000003788</v>
      </c>
      <c r="R539" s="47">
        <f t="shared" ca="1" si="138"/>
        <v>3278.3924000093039</v>
      </c>
      <c r="S539" s="47">
        <f t="shared" ca="1" si="139"/>
        <v>3277.2550000093206</v>
      </c>
      <c r="T539" s="39">
        <f t="shared" ca="1" si="140"/>
        <v>0.86716167300219449</v>
      </c>
      <c r="U539" s="47">
        <f t="shared" ca="1" si="141"/>
        <v>6034.4599999965849</v>
      </c>
      <c r="V539" s="47">
        <f t="shared" ca="1" si="142"/>
        <v>6033.249999996704</v>
      </c>
      <c r="W539" s="39">
        <f t="shared" ca="1" si="143"/>
        <v>1.3049919749994263</v>
      </c>
      <c r="X539" s="7">
        <f t="shared" ca="1" si="144"/>
        <v>64423.995000011528</v>
      </c>
      <c r="Y539" s="39">
        <f t="shared" ca="1" si="145"/>
        <v>2.952766437501583</v>
      </c>
      <c r="Z539" s="39">
        <f t="shared" ca="1" si="146"/>
        <v>8.2311175855035827</v>
      </c>
      <c r="AA539" s="39">
        <f t="shared" ca="1" si="147"/>
        <v>7.9015082478378993</v>
      </c>
      <c r="AD539" s="44">
        <v>3625.5</v>
      </c>
      <c r="AE539" s="44">
        <v>109263.370000107</v>
      </c>
    </row>
    <row r="540" spans="8:31" x14ac:dyDescent="0.3">
      <c r="H540" s="45">
        <v>1</v>
      </c>
      <c r="I540" s="44" t="s">
        <v>172</v>
      </c>
      <c r="J540" s="25">
        <v>2015</v>
      </c>
      <c r="K540" s="44">
        <v>3591.02</v>
      </c>
      <c r="L540" s="47">
        <f t="shared" ca="1" si="132"/>
        <v>91022.72000003024</v>
      </c>
      <c r="M540" s="47">
        <f t="shared" ca="1" si="134"/>
        <v>90818.600000035251</v>
      </c>
      <c r="N540" s="39">
        <f t="shared" ca="1" si="133"/>
        <v>24.672386333351746</v>
      </c>
      <c r="O540" s="47">
        <f t="shared" ca="1" si="135"/>
        <v>17566.5199999959</v>
      </c>
      <c r="P540" s="47">
        <f t="shared" ca="1" si="136"/>
        <v>17555.599999995939</v>
      </c>
      <c r="Q540" s="39">
        <f t="shared" ca="1" si="137"/>
        <v>4.769271333333938</v>
      </c>
      <c r="R540" s="47">
        <f t="shared" ca="1" si="138"/>
        <v>3276.1176000093374</v>
      </c>
      <c r="S540" s="47">
        <f t="shared" ca="1" si="139"/>
        <v>3275.3280000093487</v>
      </c>
      <c r="T540" s="39">
        <f t="shared" ca="1" si="140"/>
        <v>1.2514482400039662</v>
      </c>
      <c r="U540" s="47">
        <f t="shared" ca="1" si="141"/>
        <v>6032.039999996824</v>
      </c>
      <c r="V540" s="47">
        <f t="shared" ca="1" si="142"/>
        <v>6031.1999999969066</v>
      </c>
      <c r="W540" s="39">
        <f t="shared" ca="1" si="143"/>
        <v>1.884750000000315</v>
      </c>
      <c r="X540" s="7">
        <f t="shared" ca="1" si="144"/>
        <v>63956.472000033064</v>
      </c>
      <c r="Y540" s="39">
        <f t="shared" ca="1" si="145"/>
        <v>3.3577147800029383</v>
      </c>
      <c r="Z540" s="39">
        <f t="shared" ca="1" si="146"/>
        <v>11.263184353341156</v>
      </c>
      <c r="AA540" s="39">
        <f t="shared" ca="1" si="147"/>
        <v>13.409201980010589</v>
      </c>
      <c r="AD540" s="44">
        <v>3626</v>
      </c>
      <c r="AE540" s="44">
        <v>109566.50000002699</v>
      </c>
    </row>
    <row r="541" spans="8:31" x14ac:dyDescent="0.3">
      <c r="H541" s="45">
        <v>1</v>
      </c>
      <c r="I541" s="44" t="s">
        <v>173</v>
      </c>
      <c r="J541" s="25">
        <v>2015</v>
      </c>
      <c r="K541" s="44">
        <v>3590.18</v>
      </c>
      <c r="L541" s="47">
        <f t="shared" ca="1" si="132"/>
        <v>90614.480000040261</v>
      </c>
      <c r="M541" s="47">
        <f t="shared" ca="1" si="134"/>
        <v>92337.350000025355</v>
      </c>
      <c r="N541" s="39">
        <f t="shared" ca="1" si="133"/>
        <v>34.626506250021883</v>
      </c>
      <c r="O541" s="47">
        <f t="shared" ca="1" si="135"/>
        <v>17544.679999995977</v>
      </c>
      <c r="P541" s="47">
        <f t="shared" ca="1" si="136"/>
        <v>17636.849999995626</v>
      </c>
      <c r="Q541" s="39">
        <f t="shared" ca="1" si="137"/>
        <v>6.6138187500007231</v>
      </c>
      <c r="R541" s="47">
        <f t="shared" ca="1" si="138"/>
        <v>3274.53840000936</v>
      </c>
      <c r="S541" s="47">
        <f t="shared" ca="1" si="139"/>
        <v>3281.2030000092623</v>
      </c>
      <c r="T541" s="39">
        <f t="shared" ca="1" si="140"/>
        <v>1.5729266881301691</v>
      </c>
      <c r="U541" s="47">
        <f t="shared" ca="1" si="141"/>
        <v>6030.3599999969902</v>
      </c>
      <c r="V541" s="47">
        <f t="shared" ca="1" si="142"/>
        <v>6037.44999999629</v>
      </c>
      <c r="W541" s="39">
        <f t="shared" ca="1" si="143"/>
        <v>2.3687935074979745</v>
      </c>
      <c r="X541" s="7">
        <f t="shared" ca="1" si="144"/>
        <v>65381.84700002418</v>
      </c>
      <c r="Y541" s="39">
        <f t="shared" ca="1" si="145"/>
        <v>2.2338797725016257</v>
      </c>
      <c r="Z541" s="39">
        <f t="shared" ca="1" si="146"/>
        <v>12.789418718130491</v>
      </c>
      <c r="AA541" s="39">
        <f t="shared" ca="1" si="147"/>
        <v>21.837087531891392</v>
      </c>
      <c r="AD541" s="44">
        <v>3626.5</v>
      </c>
      <c r="AE541" s="44">
        <v>109869.620000087</v>
      </c>
    </row>
    <row r="542" spans="8:31" x14ac:dyDescent="0.3">
      <c r="H542" s="45">
        <v>1</v>
      </c>
      <c r="I542" s="44" t="s">
        <v>164</v>
      </c>
      <c r="J542" s="25">
        <v>2015</v>
      </c>
      <c r="K542" s="44">
        <v>3597.27</v>
      </c>
      <c r="L542" s="47">
        <f t="shared" ca="1" si="132"/>
        <v>94060.220000010449</v>
      </c>
      <c r="M542" s="47">
        <f t="shared" ca="1" si="134"/>
        <v>98292.077000028105</v>
      </c>
      <c r="N542" s="39">
        <f t="shared" ca="1" si="133"/>
        <v>43.248513880027801</v>
      </c>
      <c r="O542" s="47">
        <f t="shared" ca="1" si="135"/>
        <v>17729.019999995275</v>
      </c>
      <c r="P542" s="47">
        <f t="shared" ca="1" si="136"/>
        <v>17866.059999995137</v>
      </c>
      <c r="Q542" s="39">
        <f t="shared" ca="1" si="137"/>
        <v>7.8610664000006656</v>
      </c>
      <c r="R542" s="47">
        <f t="shared" ca="1" si="138"/>
        <v>3287.8676000091646</v>
      </c>
      <c r="S542" s="47">
        <f t="shared" ca="1" si="139"/>
        <v>3303.0260000063436</v>
      </c>
      <c r="T542" s="39">
        <f t="shared" ca="1" si="140"/>
        <v>2.0568768658613195</v>
      </c>
      <c r="U542" s="47">
        <f t="shared" ca="1" si="141"/>
        <v>6044.5399999955889</v>
      </c>
      <c r="V542" s="47">
        <f t="shared" ca="1" si="142"/>
        <v>6054.0399999946512</v>
      </c>
      <c r="W542" s="39">
        <f t="shared" ca="1" si="143"/>
        <v>3.0842306779988626</v>
      </c>
      <c r="X542" s="7">
        <f t="shared" ca="1" si="144"/>
        <v>71068.951000031971</v>
      </c>
      <c r="Y542" s="39">
        <f t="shared" ca="1" si="145"/>
        <v>2.191292655835106</v>
      </c>
      <c r="Z542" s="39">
        <f t="shared" ca="1" si="146"/>
        <v>15.193466599695954</v>
      </c>
      <c r="AA542" s="39">
        <f t="shared" ca="1" si="147"/>
        <v>28.055047280331848</v>
      </c>
      <c r="AD542" s="44">
        <v>3627</v>
      </c>
      <c r="AE542" s="44">
        <v>110172.750000007</v>
      </c>
    </row>
    <row r="543" spans="8:31" x14ac:dyDescent="0.3">
      <c r="H543" s="45">
        <v>1</v>
      </c>
      <c r="I543" s="44" t="s">
        <v>174</v>
      </c>
      <c r="J543" s="25">
        <v>2015</v>
      </c>
      <c r="K543" s="44">
        <v>3613.54</v>
      </c>
      <c r="L543" s="47">
        <f t="shared" ca="1" si="132"/>
        <v>102523.93400004576</v>
      </c>
      <c r="M543" s="47">
        <f t="shared" ca="1" si="134"/>
        <v>102281.46800007368</v>
      </c>
      <c r="N543" s="39">
        <f t="shared" ca="1" si="133"/>
        <v>64.437324840069437</v>
      </c>
      <c r="O543" s="47">
        <f t="shared" ca="1" si="135"/>
        <v>18003.099999995</v>
      </c>
      <c r="P543" s="47">
        <f t="shared" ca="1" si="136"/>
        <v>17996.199999994999</v>
      </c>
      <c r="Q543" s="39">
        <f t="shared" ca="1" si="137"/>
        <v>11.337606000000898</v>
      </c>
      <c r="R543" s="47">
        <f t="shared" ca="1" si="138"/>
        <v>3318.1844000035221</v>
      </c>
      <c r="S543" s="47">
        <f t="shared" ca="1" si="139"/>
        <v>3317.3288000037114</v>
      </c>
      <c r="T543" s="39">
        <f t="shared" ca="1" si="140"/>
        <v>2.4061691562590752</v>
      </c>
      <c r="U543" s="47">
        <f t="shared" ca="1" si="141"/>
        <v>6063.5399999937126</v>
      </c>
      <c r="V543" s="47">
        <f t="shared" ca="1" si="142"/>
        <v>6063.0799999937581</v>
      </c>
      <c r="W543" s="39">
        <f t="shared" ca="1" si="143"/>
        <v>3.5974274666627939</v>
      </c>
      <c r="X543" s="7">
        <f t="shared" ca="1" si="144"/>
        <v>74904.859200081206</v>
      </c>
      <c r="Y543" s="39">
        <f t="shared" ca="1" si="145"/>
        <v>1.3108350360018928</v>
      </c>
      <c r="Z543" s="39">
        <f t="shared" ca="1" si="146"/>
        <v>18.652037658924662</v>
      </c>
      <c r="AA543" s="39">
        <f t="shared" ca="1" si="147"/>
        <v>45.785287181144774</v>
      </c>
      <c r="AD543" s="44">
        <v>3627.5</v>
      </c>
      <c r="AE543" s="44">
        <v>110475.87000006701</v>
      </c>
    </row>
    <row r="544" spans="8:31" x14ac:dyDescent="0.3">
      <c r="H544" s="45">
        <v>1</v>
      </c>
      <c r="I544" s="44" t="s">
        <v>175</v>
      </c>
      <c r="J544" s="25">
        <v>2015</v>
      </c>
      <c r="K544" s="44">
        <v>3612.62</v>
      </c>
      <c r="L544" s="47">
        <f t="shared" ca="1" si="132"/>
        <v>102039.00200010161</v>
      </c>
      <c r="M544" s="47">
        <f t="shared" ca="1" si="134"/>
        <v>101103.39950008679</v>
      </c>
      <c r="N544" s="39">
        <f t="shared" ca="1" si="133"/>
        <v>77.681111949261123</v>
      </c>
      <c r="O544" s="47">
        <f t="shared" ca="1" si="135"/>
        <v>17989.299999994997</v>
      </c>
      <c r="P544" s="47">
        <f t="shared" ca="1" si="136"/>
        <v>17962.674999995001</v>
      </c>
      <c r="Q544" s="39">
        <f t="shared" ca="1" si="137"/>
        <v>13.801321958334425</v>
      </c>
      <c r="R544" s="47">
        <f t="shared" ca="1" si="138"/>
        <v>3316.4732000039007</v>
      </c>
      <c r="S544" s="47">
        <f t="shared" ca="1" si="139"/>
        <v>3313.1717000046306</v>
      </c>
      <c r="T544" s="39">
        <f t="shared" ca="1" si="140"/>
        <v>2.6237558887672239</v>
      </c>
      <c r="U544" s="47">
        <f t="shared" ca="1" si="141"/>
        <v>6062.6199999938035</v>
      </c>
      <c r="V544" s="47">
        <f t="shared" ca="1" si="142"/>
        <v>6060.8449999939785</v>
      </c>
      <c r="W544" s="39">
        <f t="shared" ca="1" si="143"/>
        <v>3.926619447330844</v>
      </c>
      <c r="X544" s="7">
        <f t="shared" ca="1" si="144"/>
        <v>73766.70780009318</v>
      </c>
      <c r="Y544" s="39">
        <f t="shared" ca="1" si="145"/>
        <v>3.2580295945052837</v>
      </c>
      <c r="Z544" s="39">
        <f t="shared" ca="1" si="146"/>
        <v>23.609726888937775</v>
      </c>
      <c r="AA544" s="39">
        <f t="shared" ca="1" si="147"/>
        <v>54.071385060323351</v>
      </c>
      <c r="AD544" s="44">
        <v>3628</v>
      </c>
      <c r="AE544" s="44">
        <v>110778.99999998799</v>
      </c>
    </row>
    <row r="545" spans="8:31" x14ac:dyDescent="0.3">
      <c r="H545" s="45">
        <v>1</v>
      </c>
      <c r="I545" s="44" t="s">
        <v>176</v>
      </c>
      <c r="J545" s="25">
        <v>2015</v>
      </c>
      <c r="K545" s="44">
        <v>3609.07</v>
      </c>
      <c r="L545" s="47">
        <f t="shared" ca="1" si="132"/>
        <v>100167.79700007197</v>
      </c>
      <c r="M545" s="47">
        <f t="shared" ca="1" si="134"/>
        <v>99361.334000041825</v>
      </c>
      <c r="N545" s="39">
        <f t="shared" ca="1" si="133"/>
        <v>76.011420510059224</v>
      </c>
      <c r="O545" s="47">
        <f t="shared" ca="1" si="135"/>
        <v>17936.049999995004</v>
      </c>
      <c r="P545" s="47">
        <f t="shared" ca="1" si="136"/>
        <v>17913.099999995004</v>
      </c>
      <c r="Q545" s="39">
        <f t="shared" ca="1" si="137"/>
        <v>13.703521500001086</v>
      </c>
      <c r="R545" s="47">
        <f t="shared" ca="1" si="138"/>
        <v>3309.8702000053604</v>
      </c>
      <c r="S545" s="47">
        <f t="shared" ca="1" si="139"/>
        <v>3307.0244000059897</v>
      </c>
      <c r="T545" s="39">
        <f t="shared" ca="1" si="140"/>
        <v>2.3651287338108586</v>
      </c>
      <c r="U545" s="47">
        <f t="shared" ca="1" si="141"/>
        <v>6059.0699999941544</v>
      </c>
      <c r="V545" s="47">
        <f t="shared" ca="1" si="142"/>
        <v>6057.5399999943056</v>
      </c>
      <c r="W545" s="39">
        <f t="shared" ca="1" si="143"/>
        <v>3.5613287249952448</v>
      </c>
      <c r="X545" s="7">
        <f t="shared" ca="1" si="144"/>
        <v>72083.669600046531</v>
      </c>
      <c r="Y545" s="39">
        <f t="shared" ca="1" si="145"/>
        <v>3.5441137553368849</v>
      </c>
      <c r="Z545" s="39">
        <f t="shared" ca="1" si="146"/>
        <v>23.174092714144074</v>
      </c>
      <c r="AA545" s="39">
        <f t="shared" ca="1" si="147"/>
        <v>52.837327795915151</v>
      </c>
      <c r="AD545" s="44">
        <v>3628.5</v>
      </c>
      <c r="AE545" s="44">
        <v>111082.120000047</v>
      </c>
    </row>
    <row r="546" spans="8:31" x14ac:dyDescent="0.3">
      <c r="H546" s="45">
        <v>1</v>
      </c>
      <c r="I546" s="44" t="s">
        <v>177</v>
      </c>
      <c r="J546" s="25">
        <v>2015</v>
      </c>
      <c r="K546" s="44">
        <v>3606.01</v>
      </c>
      <c r="L546" s="47">
        <f t="shared" ca="1" si="132"/>
        <v>98554.871000011684</v>
      </c>
      <c r="M546" s="47">
        <f t="shared" ca="1" si="134"/>
        <v>98668.197499998379</v>
      </c>
      <c r="N546" s="39">
        <f t="shared" ca="1" si="133"/>
        <v>70.547761212524094</v>
      </c>
      <c r="O546" s="47">
        <f t="shared" ca="1" si="135"/>
        <v>17890.149999995003</v>
      </c>
      <c r="P546" s="47">
        <f t="shared" ca="1" si="136"/>
        <v>17893.374999995001</v>
      </c>
      <c r="Q546" s="39">
        <f t="shared" ca="1" si="137"/>
        <v>12.793763125001007</v>
      </c>
      <c r="R546" s="47">
        <f t="shared" ca="1" si="138"/>
        <v>3304.178600006619</v>
      </c>
      <c r="S546" s="47">
        <f t="shared" ca="1" si="139"/>
        <v>3304.5785000065302</v>
      </c>
      <c r="T546" s="39">
        <f t="shared" ca="1" si="140"/>
        <v>1.8768353590782831</v>
      </c>
      <c r="U546" s="47">
        <f t="shared" ca="1" si="141"/>
        <v>6056.0099999944559</v>
      </c>
      <c r="V546" s="47">
        <f t="shared" ca="1" si="142"/>
        <v>6056.2249999944352</v>
      </c>
      <c r="W546" s="39">
        <f t="shared" ca="1" si="143"/>
        <v>3.0960431570791473</v>
      </c>
      <c r="X546" s="7">
        <f t="shared" ca="1" si="144"/>
        <v>71414.019000002416</v>
      </c>
      <c r="Y546" s="39">
        <f t="shared" ca="1" si="145"/>
        <v>4.3443528225017012</v>
      </c>
      <c r="Z546" s="39">
        <f t="shared" ca="1" si="146"/>
        <v>22.110994463660138</v>
      </c>
      <c r="AA546" s="39">
        <f t="shared" ca="1" si="147"/>
        <v>48.43676674886396</v>
      </c>
      <c r="AD546" s="44">
        <v>3629</v>
      </c>
      <c r="AE546" s="44">
        <v>111385.249999968</v>
      </c>
    </row>
    <row r="547" spans="8:31" x14ac:dyDescent="0.3">
      <c r="H547" s="45">
        <v>1</v>
      </c>
      <c r="I547" s="44" t="s">
        <v>178</v>
      </c>
      <c r="J547" s="25">
        <v>2015</v>
      </c>
      <c r="K547" s="44">
        <v>3606.44</v>
      </c>
      <c r="L547" s="47">
        <f t="shared" ca="1" si="132"/>
        <v>98781.523999985075</v>
      </c>
      <c r="M547" s="47">
        <f t="shared" ca="1" si="134"/>
        <v>98525.880500014639</v>
      </c>
      <c r="N547" s="39">
        <f t="shared" ca="1" si="133"/>
        <v>52.382926465859867</v>
      </c>
      <c r="O547" s="47">
        <f t="shared" ca="1" si="135"/>
        <v>17896.599999995</v>
      </c>
      <c r="P547" s="47">
        <f t="shared" ca="1" si="136"/>
        <v>17889.324999994999</v>
      </c>
      <c r="Q547" s="39">
        <f t="shared" ca="1" si="137"/>
        <v>9.5111577916674115</v>
      </c>
      <c r="R547" s="47">
        <f t="shared" ca="1" si="138"/>
        <v>3304.9784000064415</v>
      </c>
      <c r="S547" s="47">
        <f t="shared" ca="1" si="139"/>
        <v>3304.0763000066408</v>
      </c>
      <c r="T547" s="39">
        <f t="shared" ca="1" si="140"/>
        <v>1.4461115946052001</v>
      </c>
      <c r="U547" s="47">
        <f t="shared" ca="1" si="141"/>
        <v>6056.4399999944144</v>
      </c>
      <c r="V547" s="47">
        <f t="shared" ca="1" si="142"/>
        <v>6055.954999994462</v>
      </c>
      <c r="W547" s="39">
        <f t="shared" ca="1" si="143"/>
        <v>2.3857939385395928</v>
      </c>
      <c r="X547" s="7">
        <f t="shared" ca="1" si="144"/>
        <v>71276.524200018539</v>
      </c>
      <c r="Y547" s="39">
        <f t="shared" ca="1" si="145"/>
        <v>5.4645335220033768</v>
      </c>
      <c r="Z547" s="39">
        <f t="shared" ca="1" si="146"/>
        <v>18.807596846815581</v>
      </c>
      <c r="AA547" s="39">
        <f t="shared" ca="1" si="147"/>
        <v>33.575329619044282</v>
      </c>
      <c r="AD547" s="44">
        <v>3629.5</v>
      </c>
      <c r="AE547" s="44">
        <v>111688.37000002799</v>
      </c>
    </row>
    <row r="548" spans="8:31" x14ac:dyDescent="0.3">
      <c r="H548" s="45">
        <v>1</v>
      </c>
      <c r="I548" s="44" t="s">
        <v>179</v>
      </c>
      <c r="J548" s="25">
        <v>2015</v>
      </c>
      <c r="K548" s="44">
        <v>3605.47</v>
      </c>
      <c r="L548" s="47">
        <f t="shared" ca="1" si="132"/>
        <v>98270.237000044202</v>
      </c>
      <c r="M548" s="47">
        <f t="shared" ca="1" si="134"/>
        <v>97039.45850006328</v>
      </c>
      <c r="N548" s="39">
        <f t="shared" ca="1" si="133"/>
        <v>47.711067095881553</v>
      </c>
      <c r="O548" s="47">
        <f t="shared" ca="1" si="135"/>
        <v>17882.049999994997</v>
      </c>
      <c r="P548" s="47">
        <f t="shared" ca="1" si="136"/>
        <v>17847.024999994999</v>
      </c>
      <c r="Q548" s="39">
        <f t="shared" ca="1" si="137"/>
        <v>8.774787291667355</v>
      </c>
      <c r="R548" s="47">
        <f t="shared" ca="1" si="138"/>
        <v>3303.1742000068402</v>
      </c>
      <c r="S548" s="47">
        <f t="shared" ca="1" si="139"/>
        <v>3298.8311000078006</v>
      </c>
      <c r="T548" s="39">
        <f t="shared" ca="1" si="140"/>
        <v>0.97807593089336065</v>
      </c>
      <c r="U548" s="47">
        <f t="shared" ca="1" si="141"/>
        <v>6055.4699999945096</v>
      </c>
      <c r="V548" s="47">
        <f t="shared" ca="1" si="142"/>
        <v>6053.1349999947406</v>
      </c>
      <c r="W548" s="39">
        <f t="shared" ca="1" si="143"/>
        <v>1.6145224328739149</v>
      </c>
      <c r="X548" s="7">
        <f t="shared" ca="1" si="144"/>
        <v>69840.46740006574</v>
      </c>
      <c r="Y548" s="39">
        <f t="shared" ca="1" si="145"/>
        <v>4.48142999150582</v>
      </c>
      <c r="Z548" s="39">
        <f t="shared" ca="1" si="146"/>
        <v>15.848815646940452</v>
      </c>
      <c r="AA548" s="39">
        <f t="shared" ca="1" si="147"/>
        <v>31.862251448941102</v>
      </c>
      <c r="AD548" s="44">
        <v>3630</v>
      </c>
      <c r="AE548" s="44">
        <v>111991.49999994801</v>
      </c>
    </row>
    <row r="549" spans="8:31" x14ac:dyDescent="0.3">
      <c r="H549" s="45">
        <v>1</v>
      </c>
      <c r="I549" s="44" t="s">
        <v>180</v>
      </c>
      <c r="J549" s="25">
        <v>2015</v>
      </c>
      <c r="K549" s="44">
        <v>3600.8</v>
      </c>
      <c r="L549" s="47">
        <f t="shared" ca="1" si="132"/>
        <v>95808.680000082357</v>
      </c>
      <c r="M549" s="47">
        <f t="shared" ca="1" si="134"/>
        <v>94766.780000052182</v>
      </c>
      <c r="N549" s="39">
        <f t="shared" ca="1" si="133"/>
        <v>36.248293350032945</v>
      </c>
      <c r="O549" s="47">
        <f t="shared" ca="1" si="135"/>
        <v>17811.999999995001</v>
      </c>
      <c r="P549" s="47">
        <f t="shared" ca="1" si="136"/>
        <v>17761.539999995173</v>
      </c>
      <c r="Q549" s="39">
        <f t="shared" ca="1" si="137"/>
        <v>6.7937890500005871</v>
      </c>
      <c r="R549" s="47">
        <f t="shared" ca="1" si="138"/>
        <v>3294.488000008761</v>
      </c>
      <c r="S549" s="47">
        <f t="shared" ca="1" si="139"/>
        <v>3290.5292000089721</v>
      </c>
      <c r="T549" s="39">
        <f t="shared" ca="1" si="140"/>
        <v>0.74673075978884773</v>
      </c>
      <c r="U549" s="47">
        <f t="shared" ca="1" si="141"/>
        <v>6050.7999999949716</v>
      </c>
      <c r="V549" s="47">
        <f t="shared" ca="1" si="142"/>
        <v>6046.9799999953484</v>
      </c>
      <c r="W549" s="39">
        <f t="shared" ca="1" si="143"/>
        <v>1.1578454954995194</v>
      </c>
      <c r="X549" s="7">
        <f t="shared" ca="1" si="144"/>
        <v>67667.730800052683</v>
      </c>
      <c r="Y549" s="39">
        <f t="shared" ca="1" si="145"/>
        <v>2.7630990076698034</v>
      </c>
      <c r="Z549" s="39">
        <f t="shared" ca="1" si="146"/>
        <v>11.461464312958757</v>
      </c>
      <c r="AA549" s="39">
        <f t="shared" ca="1" si="147"/>
        <v>24.786829037074188</v>
      </c>
      <c r="AD549" s="44">
        <v>3630.5</v>
      </c>
      <c r="AE549" s="44">
        <v>112294.620000008</v>
      </c>
    </row>
    <row r="550" spans="8:31" x14ac:dyDescent="0.3">
      <c r="H550" s="45">
        <v>1</v>
      </c>
      <c r="I550" s="44" t="s">
        <v>170</v>
      </c>
      <c r="J550" s="25">
        <v>2016</v>
      </c>
      <c r="K550" s="44">
        <v>3596.58</v>
      </c>
      <c r="L550" s="47">
        <f t="shared" ca="1" si="132"/>
        <v>93724.880000022007</v>
      </c>
      <c r="M550" s="47">
        <f t="shared" ca="1" si="134"/>
        <v>93197.569999976549</v>
      </c>
      <c r="N550" s="39">
        <f t="shared" ca="1" si="133"/>
        <v>16.15424546666835</v>
      </c>
      <c r="O550" s="47">
        <f t="shared" ca="1" si="135"/>
        <v>17711.079999995345</v>
      </c>
      <c r="P550" s="47">
        <f t="shared" ca="1" si="136"/>
        <v>17682.869999995448</v>
      </c>
      <c r="Q550" s="39">
        <f t="shared" ca="1" si="137"/>
        <v>3.0650308000003017</v>
      </c>
      <c r="R550" s="47">
        <f t="shared" ca="1" si="138"/>
        <v>3286.5704000091837</v>
      </c>
      <c r="S550" s="47">
        <f t="shared" ca="1" si="139"/>
        <v>3284.5306000092137</v>
      </c>
      <c r="T550" s="39">
        <f t="shared" ca="1" si="140"/>
        <v>0.77068773420349246</v>
      </c>
      <c r="U550" s="47">
        <f t="shared" ca="1" si="141"/>
        <v>6043.1599999957252</v>
      </c>
      <c r="V550" s="47">
        <f t="shared" ca="1" si="142"/>
        <v>6040.9899999959398</v>
      </c>
      <c r="W550" s="39">
        <f t="shared" ca="1" si="143"/>
        <v>1.1604238374158329</v>
      </c>
      <c r="X550" s="7">
        <f t="shared" ca="1" si="144"/>
        <v>66189.179399975939</v>
      </c>
      <c r="Y550" s="39">
        <f t="shared" ca="1" si="145"/>
        <v>3.6404048669999804</v>
      </c>
      <c r="Z550" s="39">
        <f t="shared" ca="1" si="146"/>
        <v>8.636547238619606</v>
      </c>
      <c r="AA550" s="39">
        <f t="shared" ca="1" si="147"/>
        <v>7.5176982280487437</v>
      </c>
      <c r="AD550" s="44">
        <v>3631</v>
      </c>
      <c r="AE550" s="44">
        <v>112597.749999928</v>
      </c>
    </row>
    <row r="551" spans="8:31" x14ac:dyDescent="0.3">
      <c r="H551" s="45">
        <v>1</v>
      </c>
      <c r="I551" s="44" t="s">
        <v>171</v>
      </c>
      <c r="J551" s="25">
        <v>2016</v>
      </c>
      <c r="K551" s="44">
        <v>3594.41</v>
      </c>
      <c r="L551" s="47">
        <f t="shared" ca="1" si="132"/>
        <v>92670.259999931091</v>
      </c>
      <c r="M551" s="47">
        <f t="shared" ca="1" si="134"/>
        <v>92128.369999959366</v>
      </c>
      <c r="N551" s="39">
        <f t="shared" ca="1" si="133"/>
        <v>16.276012033331991</v>
      </c>
      <c r="O551" s="47">
        <f t="shared" ca="1" si="135"/>
        <v>17654.659999995551</v>
      </c>
      <c r="P551" s="47">
        <f t="shared" ca="1" si="136"/>
        <v>17625.669999995662</v>
      </c>
      <c r="Q551" s="39">
        <f t="shared" ca="1" si="137"/>
        <v>3.1138683666670168</v>
      </c>
      <c r="R551" s="47">
        <f t="shared" ca="1" si="138"/>
        <v>3282.4908000092437</v>
      </c>
      <c r="S551" s="47">
        <f t="shared" ca="1" si="139"/>
        <v>3280.3946000092742</v>
      </c>
      <c r="T551" s="39">
        <f t="shared" ca="1" si="140"/>
        <v>0.86799241116218195</v>
      </c>
      <c r="U551" s="47">
        <f t="shared" ca="1" si="141"/>
        <v>6038.8199999961535</v>
      </c>
      <c r="V551" s="47">
        <f t="shared" ca="1" si="142"/>
        <v>6036.589999996374</v>
      </c>
      <c r="W551" s="39">
        <f t="shared" ca="1" si="143"/>
        <v>1.3057144169993551</v>
      </c>
      <c r="X551" s="7">
        <f t="shared" ca="1" si="144"/>
        <v>65185.715399958062</v>
      </c>
      <c r="Y551" s="39">
        <f t="shared" ca="1" si="145"/>
        <v>2.9876786224991445</v>
      </c>
      <c r="Z551" s="39">
        <f t="shared" ca="1" si="146"/>
        <v>8.2752538173276982</v>
      </c>
      <c r="AA551" s="39">
        <f t="shared" ca="1" si="147"/>
        <v>8.0007582160042929</v>
      </c>
      <c r="AD551" s="44">
        <v>3631.5</v>
      </c>
      <c r="AE551" s="44">
        <v>112900.869999988</v>
      </c>
    </row>
    <row r="552" spans="8:31" x14ac:dyDescent="0.3">
      <c r="H552" s="45">
        <v>1</v>
      </c>
      <c r="I552" s="44" t="s">
        <v>172</v>
      </c>
      <c r="J552" s="25">
        <v>2016</v>
      </c>
      <c r="K552" s="44">
        <v>3592.18</v>
      </c>
      <c r="L552" s="47">
        <f t="shared" ca="1" si="132"/>
        <v>91586.479999987641</v>
      </c>
      <c r="M552" s="47">
        <f t="shared" ca="1" si="134"/>
        <v>91571.899999982328</v>
      </c>
      <c r="N552" s="39">
        <f t="shared" ca="1" si="133"/>
        <v>24.877032833337442</v>
      </c>
      <c r="O552" s="47">
        <f t="shared" ca="1" si="135"/>
        <v>17596.679999995773</v>
      </c>
      <c r="P552" s="47">
        <f t="shared" ca="1" si="136"/>
        <v>17595.899999995781</v>
      </c>
      <c r="Q552" s="39">
        <f t="shared" ca="1" si="137"/>
        <v>4.7802195000005661</v>
      </c>
      <c r="R552" s="47">
        <f t="shared" ca="1" si="138"/>
        <v>3278.2984000093047</v>
      </c>
      <c r="S552" s="47">
        <f t="shared" ca="1" si="139"/>
        <v>3278.2420000093057</v>
      </c>
      <c r="T552" s="39">
        <f t="shared" ca="1" si="140"/>
        <v>1.2525616308372836</v>
      </c>
      <c r="U552" s="47">
        <f t="shared" ca="1" si="141"/>
        <v>6034.3599999965945</v>
      </c>
      <c r="V552" s="47">
        <f t="shared" ca="1" si="142"/>
        <v>6034.2999999966005</v>
      </c>
      <c r="W552" s="39">
        <f t="shared" ca="1" si="143"/>
        <v>1.8857187500002199</v>
      </c>
      <c r="X552" s="7">
        <f t="shared" ca="1" si="144"/>
        <v>64663.457999980645</v>
      </c>
      <c r="Y552" s="39">
        <f t="shared" ca="1" si="145"/>
        <v>3.3948315450001996</v>
      </c>
      <c r="Z552" s="39">
        <f t="shared" ca="1" si="146"/>
        <v>11.313331425838269</v>
      </c>
      <c r="AA552" s="39">
        <f t="shared" ca="1" si="147"/>
        <v>13.563701407499172</v>
      </c>
      <c r="AD552" s="44">
        <v>3632</v>
      </c>
      <c r="AE552" s="44">
        <v>113203.99999990901</v>
      </c>
    </row>
    <row r="553" spans="8:31" x14ac:dyDescent="0.3">
      <c r="H553" s="45">
        <v>1</v>
      </c>
      <c r="I553" s="44" t="s">
        <v>173</v>
      </c>
      <c r="J553" s="25">
        <v>2016</v>
      </c>
      <c r="K553" s="44">
        <v>3592.12</v>
      </c>
      <c r="L553" s="47">
        <f t="shared" ca="1" si="132"/>
        <v>91557.319999977015</v>
      </c>
      <c r="M553" s="47">
        <f t="shared" ca="1" si="134"/>
        <v>94492.098499935935</v>
      </c>
      <c r="N553" s="39">
        <f t="shared" ca="1" si="133"/>
        <v>35.434536937488637</v>
      </c>
      <c r="O553" s="47">
        <f t="shared" ca="1" si="135"/>
        <v>17595.11999999579</v>
      </c>
      <c r="P553" s="47">
        <f t="shared" ca="1" si="136"/>
        <v>17726.584999995393</v>
      </c>
      <c r="Q553" s="39">
        <f t="shared" ca="1" si="137"/>
        <v>6.6474693750006484</v>
      </c>
      <c r="R553" s="47">
        <f t="shared" ca="1" si="138"/>
        <v>3278.1856000093067</v>
      </c>
      <c r="S553" s="47">
        <f t="shared" ca="1" si="139"/>
        <v>3289.1919000084026</v>
      </c>
      <c r="T553" s="39">
        <f t="shared" ca="1" si="140"/>
        <v>1.5767563670672589</v>
      </c>
      <c r="U553" s="47">
        <f t="shared" ca="1" si="141"/>
        <v>6034.2399999966065</v>
      </c>
      <c r="V553" s="47">
        <f t="shared" ca="1" si="142"/>
        <v>6044.0549999956365</v>
      </c>
      <c r="W553" s="39">
        <f t="shared" ca="1" si="143"/>
        <v>2.3713849792477175</v>
      </c>
      <c r="X553" s="7">
        <f t="shared" ca="1" si="144"/>
        <v>67432.266599936498</v>
      </c>
      <c r="Y553" s="39">
        <f t="shared" ca="1" si="145"/>
        <v>2.3039357754986551</v>
      </c>
      <c r="Z553" s="39">
        <f t="shared" ca="1" si="146"/>
        <v>12.899546496814281</v>
      </c>
      <c r="AA553" s="39">
        <f t="shared" ca="1" si="147"/>
        <v>22.534990440674356</v>
      </c>
      <c r="AD553" s="44">
        <v>3632.5</v>
      </c>
      <c r="AE553" s="44">
        <v>113507.119999968</v>
      </c>
    </row>
    <row r="554" spans="8:31" x14ac:dyDescent="0.3">
      <c r="H554" s="45">
        <v>1</v>
      </c>
      <c r="I554" s="44" t="s">
        <v>164</v>
      </c>
      <c r="J554" s="25">
        <v>2016</v>
      </c>
      <c r="K554" s="44">
        <v>3603.87</v>
      </c>
      <c r="L554" s="47">
        <f t="shared" ref="L554:L585" ca="1" si="148">FORECAST(K554,OFFSET($AE$28:$AE$712,MATCH(K554,$AD$28:$AD$712,1)-1,0,2), OFFSET($AD$28:$AD$712,MATCH(K554,$AD$28:$AD$712,1)-1,0,2))</f>
        <v>97426.876999894856</v>
      </c>
      <c r="M554" s="47">
        <f t="shared" ca="1" si="134"/>
        <v>101680.96969989757</v>
      </c>
      <c r="N554" s="39">
        <f t="shared" ca="1" si="133"/>
        <v>44.739626667970896</v>
      </c>
      <c r="O554" s="47">
        <f t="shared" ca="1" si="135"/>
        <v>17858.049999994997</v>
      </c>
      <c r="P554" s="47">
        <f t="shared" ca="1" si="136"/>
        <v>17979.099999995</v>
      </c>
      <c r="Q554" s="39">
        <f t="shared" ca="1" si="137"/>
        <v>7.9108040000006223</v>
      </c>
      <c r="R554" s="47">
        <f t="shared" ca="1" si="138"/>
        <v>3300.1982000074981</v>
      </c>
      <c r="S554" s="47">
        <f t="shared" ca="1" si="139"/>
        <v>3315.20840000418</v>
      </c>
      <c r="T554" s="39">
        <f t="shared" ca="1" si="140"/>
        <v>2.0644631508999991</v>
      </c>
      <c r="U554" s="47">
        <f t="shared" ca="1" si="141"/>
        <v>6053.8699999946675</v>
      </c>
      <c r="V554" s="47">
        <f t="shared" ca="1" si="142"/>
        <v>6061.9399999938705</v>
      </c>
      <c r="W554" s="39">
        <f t="shared" ca="1" si="143"/>
        <v>3.0882553329984668</v>
      </c>
      <c r="X554" s="7">
        <f t="shared" ca="1" si="144"/>
        <v>74324.721299904515</v>
      </c>
      <c r="Y554" s="39">
        <f t="shared" ca="1" si="145"/>
        <v>2.2916789067478787</v>
      </c>
      <c r="Z554" s="39">
        <f t="shared" ca="1" si="146"/>
        <v>15.355201390646965</v>
      </c>
      <c r="AA554" s="39">
        <f t="shared" ca="1" si="147"/>
        <v>29.384425277323931</v>
      </c>
      <c r="AD554" s="44">
        <v>3633</v>
      </c>
      <c r="AE554" s="44">
        <v>113810.249999889</v>
      </c>
    </row>
    <row r="555" spans="8:31" x14ac:dyDescent="0.3">
      <c r="H555" s="45">
        <v>1</v>
      </c>
      <c r="I555" s="44" t="s">
        <v>174</v>
      </c>
      <c r="J555" s="25">
        <v>2016</v>
      </c>
      <c r="K555" s="44">
        <v>3620.01</v>
      </c>
      <c r="L555" s="47">
        <f t="shared" ca="1" si="148"/>
        <v>105935.06239990029</v>
      </c>
      <c r="M555" s="47">
        <f t="shared" ca="1" si="134"/>
        <v>105462.9121999538</v>
      </c>
      <c r="N555" s="39">
        <f t="shared" ca="1" si="133"/>
        <v>66.441634685994629</v>
      </c>
      <c r="O555" s="47">
        <f t="shared" ref="O555:O586" ca="1" si="149">FORECAST(K555,OFFSET($AH$28:$AH$37,MATCH(K555,$AG$28:$AG$37,1)-1,0,2), OFFSET($AG$28:$AG$37,MATCH(K555,$AG$28:$AG$37,1)-1,0,2))</f>
        <v>18100.149999995003</v>
      </c>
      <c r="P555" s="47">
        <f t="shared" ca="1" si="136"/>
        <v>18086.724999995</v>
      </c>
      <c r="Q555" s="39">
        <f t="shared" ref="Q555:Q585" ca="1" si="150">VLOOKUP(I555,$AD$10:$AF$21,3,FALSE)*P555/1000</f>
        <v>11.39463675000092</v>
      </c>
      <c r="R555" s="47">
        <f t="shared" ca="1" si="138"/>
        <v>3330.2186000008619</v>
      </c>
      <c r="S555" s="47">
        <f t="shared" ca="1" si="139"/>
        <v>3328.5539000012295</v>
      </c>
      <c r="T555" s="39">
        <f t="shared" ref="T555:T585" ca="1" si="151">VLOOKUP(I555,$AD$10:$AH$21,4,FALSE)*VLOOKUP(I555,$AD$10:$AH$21,5,FALSE)*S555/1000</f>
        <v>2.4143110954572404</v>
      </c>
      <c r="U555" s="47">
        <f t="shared" ca="1" si="141"/>
        <v>6070.0099999930735</v>
      </c>
      <c r="V555" s="47">
        <f t="shared" ca="1" si="142"/>
        <v>6069.1149999931622</v>
      </c>
      <c r="W555" s="39">
        <f t="shared" ref="W555:W585" ca="1" si="152">VLOOKUP(I555,$AD$10:$AI$21,5,FALSE)*VLOOKUP(I555,$AD$10:$AI$21,6,FALSE)*V555/1000</f>
        <v>3.6010082333291065</v>
      </c>
      <c r="X555" s="7">
        <f t="shared" ca="1" si="144"/>
        <v>77978.518299964402</v>
      </c>
      <c r="Y555" s="39">
        <f t="shared" ref="Y555:Y585" ca="1" si="153">VLOOKUP(I555,$AD$10:$AJ$21,7,FALSE)*X555/1000</f>
        <v>1.3646240702498682</v>
      </c>
      <c r="Z555" s="39">
        <f t="shared" ca="1" si="146"/>
        <v>18.774580149037135</v>
      </c>
      <c r="AA555" s="39">
        <f t="shared" ca="1" si="147"/>
        <v>47.667054536957494</v>
      </c>
      <c r="AD555" s="44">
        <v>3633.5</v>
      </c>
      <c r="AE555" s="44">
        <v>114113.36999994901</v>
      </c>
    </row>
    <row r="556" spans="8:31" x14ac:dyDescent="0.3">
      <c r="H556" s="45">
        <v>1</v>
      </c>
      <c r="I556" s="44" t="s">
        <v>175</v>
      </c>
      <c r="J556" s="25">
        <v>2016</v>
      </c>
      <c r="K556" s="44">
        <v>3618.22</v>
      </c>
      <c r="L556" s="47">
        <f t="shared" ca="1" si="148"/>
        <v>104990.76200000732</v>
      </c>
      <c r="M556" s="47">
        <f t="shared" ca="1" si="134"/>
        <v>103759.98350002628</v>
      </c>
      <c r="N556" s="39">
        <f t="shared" ca="1" si="133"/>
        <v>79.722253989215361</v>
      </c>
      <c r="O556" s="47">
        <f t="shared" ca="1" si="149"/>
        <v>18073.299999994997</v>
      </c>
      <c r="P556" s="47">
        <f t="shared" ca="1" si="136"/>
        <v>18038.274999994999</v>
      </c>
      <c r="Q556" s="39">
        <f t="shared" ca="1" si="150"/>
        <v>13.859407958334444</v>
      </c>
      <c r="R556" s="47">
        <f t="shared" ca="1" si="138"/>
        <v>3326.8892000015971</v>
      </c>
      <c r="S556" s="47">
        <f t="shared" ca="1" si="139"/>
        <v>3322.546100002558</v>
      </c>
      <c r="T556" s="39">
        <f t="shared" ca="1" si="151"/>
        <v>2.6311796323655976</v>
      </c>
      <c r="U556" s="47">
        <f t="shared" ca="1" si="141"/>
        <v>6068.21999999325</v>
      </c>
      <c r="V556" s="47">
        <f t="shared" ca="1" si="142"/>
        <v>6065.884999993481</v>
      </c>
      <c r="W556" s="39">
        <f t="shared" ca="1" si="152"/>
        <v>3.9298846953305229</v>
      </c>
      <c r="X556" s="7">
        <f t="shared" ca="1" si="144"/>
        <v>76333.277400035251</v>
      </c>
      <c r="Y556" s="39">
        <f t="shared" ca="1" si="153"/>
        <v>3.3713864185027655</v>
      </c>
      <c r="Z556" s="39">
        <f t="shared" ca="1" si="146"/>
        <v>23.791858704533329</v>
      </c>
      <c r="AA556" s="39">
        <f t="shared" ca="1" si="147"/>
        <v>55.930395284682035</v>
      </c>
      <c r="AD556" s="44">
        <v>3634</v>
      </c>
      <c r="AE556" s="44">
        <v>114416.50000011599</v>
      </c>
    </row>
    <row r="557" spans="8:31" x14ac:dyDescent="0.3">
      <c r="H557" s="45">
        <v>1</v>
      </c>
      <c r="I557" s="44" t="s">
        <v>176</v>
      </c>
      <c r="J557" s="25">
        <v>2016</v>
      </c>
      <c r="K557" s="44">
        <v>3613.55</v>
      </c>
      <c r="L557" s="47">
        <f t="shared" ca="1" si="148"/>
        <v>102529.20500004524</v>
      </c>
      <c r="M557" s="47">
        <f t="shared" ca="1" si="134"/>
        <v>101838.70400000166</v>
      </c>
      <c r="N557" s="39">
        <f t="shared" ca="1" si="133"/>
        <v>77.90660856002917</v>
      </c>
      <c r="O557" s="47">
        <f t="shared" ca="1" si="149"/>
        <v>18003.249999995001</v>
      </c>
      <c r="P557" s="47">
        <f t="shared" ca="1" si="136"/>
        <v>17983.599999995</v>
      </c>
      <c r="Q557" s="39">
        <f t="shared" ca="1" si="150"/>
        <v>13.757454000001102</v>
      </c>
      <c r="R557" s="47">
        <f t="shared" ca="1" si="138"/>
        <v>3318.2030000035188</v>
      </c>
      <c r="S557" s="47">
        <f t="shared" ca="1" si="139"/>
        <v>3315.7664000040568</v>
      </c>
      <c r="T557" s="39">
        <f t="shared" ca="1" si="151"/>
        <v>2.371380866509476</v>
      </c>
      <c r="U557" s="47">
        <f t="shared" ca="1" si="141"/>
        <v>6063.549999993711</v>
      </c>
      <c r="V557" s="47">
        <f t="shared" ca="1" si="142"/>
        <v>6062.2399999938407</v>
      </c>
      <c r="W557" s="39">
        <f t="shared" ca="1" si="152"/>
        <v>3.564091933328303</v>
      </c>
      <c r="X557" s="7">
        <f t="shared" ca="1" si="144"/>
        <v>74477.097600008768</v>
      </c>
      <c r="Y557" s="39">
        <f t="shared" ca="1" si="153"/>
        <v>3.661790632001737</v>
      </c>
      <c r="Z557" s="39">
        <f t="shared" ca="1" si="146"/>
        <v>23.354717431840619</v>
      </c>
      <c r="AA557" s="39">
        <f t="shared" ca="1" si="147"/>
        <v>54.551891128188551</v>
      </c>
      <c r="AD557" s="44">
        <v>3634.5</v>
      </c>
      <c r="AE557" s="44">
        <v>114719.619999929</v>
      </c>
    </row>
    <row r="558" spans="8:31" x14ac:dyDescent="0.3">
      <c r="H558" s="45">
        <v>1</v>
      </c>
      <c r="I558" s="44" t="s">
        <v>177</v>
      </c>
      <c r="J558" s="25">
        <v>2016</v>
      </c>
      <c r="K558" s="44">
        <v>3610.93</v>
      </c>
      <c r="L558" s="47">
        <f t="shared" ca="1" si="148"/>
        <v>101148.20299995807</v>
      </c>
      <c r="M558" s="47">
        <f t="shared" ca="1" si="134"/>
        <v>100766.05550000223</v>
      </c>
      <c r="N558" s="39">
        <f t="shared" ca="1" si="133"/>
        <v>72.04772968252739</v>
      </c>
      <c r="O558" s="47">
        <f t="shared" ca="1" si="149"/>
        <v>17963.949999994999</v>
      </c>
      <c r="P558" s="47">
        <f t="shared" ca="1" si="136"/>
        <v>17953.074999994999</v>
      </c>
      <c r="Q558" s="39">
        <f t="shared" ca="1" si="150"/>
        <v>12.836448625001019</v>
      </c>
      <c r="R558" s="47">
        <f t="shared" ca="1" si="138"/>
        <v>3313.3298000045947</v>
      </c>
      <c r="S558" s="47">
        <f t="shared" ca="1" si="139"/>
        <v>3311.9813000048935</v>
      </c>
      <c r="T558" s="39">
        <f t="shared" ca="1" si="151"/>
        <v>1.8810397793373526</v>
      </c>
      <c r="U558" s="47">
        <f t="shared" ca="1" si="141"/>
        <v>6060.9299999939703</v>
      </c>
      <c r="V558" s="47">
        <f t="shared" ca="1" si="142"/>
        <v>6060.2049999940418</v>
      </c>
      <c r="W558" s="39">
        <f t="shared" ca="1" si="152"/>
        <v>3.098077799412279</v>
      </c>
      <c r="X558" s="7">
        <f t="shared" ca="1" si="144"/>
        <v>73440.794200008299</v>
      </c>
      <c r="Y558" s="39">
        <f t="shared" ca="1" si="153"/>
        <v>4.4676483138354364</v>
      </c>
      <c r="Z558" s="39">
        <f t="shared" ca="1" si="146"/>
        <v>22.283214517586089</v>
      </c>
      <c r="AA558" s="39">
        <f t="shared" ca="1" si="147"/>
        <v>49.764515164941301</v>
      </c>
      <c r="AD558" s="44">
        <v>3635</v>
      </c>
      <c r="AE558" s="44">
        <v>115022.750000096</v>
      </c>
    </row>
    <row r="559" spans="8:31" x14ac:dyDescent="0.3">
      <c r="H559" s="45">
        <v>1</v>
      </c>
      <c r="I559" s="44" t="s">
        <v>178</v>
      </c>
      <c r="J559" s="25">
        <v>2016</v>
      </c>
      <c r="K559" s="44">
        <v>3609.48</v>
      </c>
      <c r="L559" s="47">
        <f t="shared" ca="1" si="148"/>
        <v>100383.90800004639</v>
      </c>
      <c r="M559" s="47">
        <f t="shared" ca="1" si="134"/>
        <v>99416.679500034894</v>
      </c>
      <c r="N559" s="39">
        <f t="shared" ca="1" si="133"/>
        <v>52.856534600870809</v>
      </c>
      <c r="O559" s="47">
        <f t="shared" ca="1" si="149"/>
        <v>17942.199999994999</v>
      </c>
      <c r="P559" s="47">
        <f t="shared" ca="1" si="136"/>
        <v>17914.674999995001</v>
      </c>
      <c r="Q559" s="39">
        <f t="shared" ca="1" si="150"/>
        <v>9.5246355416674202</v>
      </c>
      <c r="R559" s="47">
        <f t="shared" ca="1" si="138"/>
        <v>3310.6328000051922</v>
      </c>
      <c r="S559" s="47">
        <f t="shared" ca="1" si="139"/>
        <v>3307.2197000059464</v>
      </c>
      <c r="T559" s="39">
        <f t="shared" ca="1" si="151"/>
        <v>1.4474873821998959</v>
      </c>
      <c r="U559" s="47">
        <f t="shared" ca="1" si="141"/>
        <v>6059.4799999941133</v>
      </c>
      <c r="V559" s="47">
        <f t="shared" ca="1" si="142"/>
        <v>6057.6449999942943</v>
      </c>
      <c r="W559" s="39">
        <f t="shared" ca="1" si="152"/>
        <v>2.3864597281228597</v>
      </c>
      <c r="X559" s="7">
        <f t="shared" ca="1" si="144"/>
        <v>72137.139800039644</v>
      </c>
      <c r="Y559" s="39">
        <f t="shared" ca="1" si="153"/>
        <v>5.5305140513383515</v>
      </c>
      <c r="Z559" s="39">
        <f t="shared" ca="1" si="146"/>
        <v>18.889096703328526</v>
      </c>
      <c r="AA559" s="39">
        <f t="shared" ca="1" si="147"/>
        <v>33.967437897542283</v>
      </c>
      <c r="AD559" s="44">
        <v>3635.5</v>
      </c>
      <c r="AE559" s="44">
        <v>115325.869999909</v>
      </c>
    </row>
    <row r="560" spans="8:31" x14ac:dyDescent="0.3">
      <c r="H560" s="45">
        <v>1</v>
      </c>
      <c r="I560" s="44" t="s">
        <v>179</v>
      </c>
      <c r="J560" s="25">
        <v>2016</v>
      </c>
      <c r="K560" s="44">
        <v>3605.81</v>
      </c>
      <c r="L560" s="47">
        <f t="shared" ca="1" si="148"/>
        <v>98449.4510000234</v>
      </c>
      <c r="M560" s="47">
        <f t="shared" ca="1" si="134"/>
        <v>97047.365000059712</v>
      </c>
      <c r="N560" s="39">
        <f t="shared" ca="1" si="133"/>
        <v>47.714954458379808</v>
      </c>
      <c r="O560" s="47">
        <f t="shared" ca="1" si="149"/>
        <v>17887.149999995003</v>
      </c>
      <c r="P560" s="47">
        <f t="shared" ca="1" si="136"/>
        <v>17847.249999995001</v>
      </c>
      <c r="Q560" s="39">
        <f t="shared" ca="1" si="150"/>
        <v>8.7748979166673564</v>
      </c>
      <c r="R560" s="47">
        <f t="shared" ca="1" si="138"/>
        <v>3303.8066000067006</v>
      </c>
      <c r="S560" s="47">
        <f t="shared" ca="1" si="139"/>
        <v>3298.8590000077943</v>
      </c>
      <c r="T560" s="39">
        <f t="shared" ca="1" si="151"/>
        <v>0.97808420301085885</v>
      </c>
      <c r="U560" s="47">
        <f t="shared" ca="1" si="141"/>
        <v>6055.8099999944761</v>
      </c>
      <c r="V560" s="47">
        <f t="shared" ca="1" si="142"/>
        <v>6053.1499999947391</v>
      </c>
      <c r="W560" s="39">
        <f t="shared" ca="1" si="152"/>
        <v>1.6145264337489145</v>
      </c>
      <c r="X560" s="7">
        <f t="shared" ca="1" si="144"/>
        <v>69848.10600006218</v>
      </c>
      <c r="Y560" s="39">
        <f t="shared" ca="1" si="153"/>
        <v>4.4819201350055922</v>
      </c>
      <c r="Z560" s="39">
        <f t="shared" ca="1" si="146"/>
        <v>15.84942868843272</v>
      </c>
      <c r="AA560" s="39">
        <f t="shared" ca="1" si="147"/>
        <v>31.865525769947087</v>
      </c>
      <c r="AD560" s="44">
        <v>3636</v>
      </c>
      <c r="AE560" s="44">
        <v>115629.00000007699</v>
      </c>
    </row>
    <row r="561" spans="8:31" x14ac:dyDescent="0.3">
      <c r="H561" s="45">
        <v>1</v>
      </c>
      <c r="I561" s="44" t="s">
        <v>180</v>
      </c>
      <c r="J561" s="25">
        <v>2016</v>
      </c>
      <c r="K561" s="44">
        <v>3600.49</v>
      </c>
      <c r="L561" s="47">
        <f t="shared" ca="1" si="148"/>
        <v>95645.279000096023</v>
      </c>
      <c r="M561" s="47">
        <f t="shared" ca="1" si="134"/>
        <v>94510.119500030414</v>
      </c>
      <c r="N561" s="39">
        <f t="shared" ca="1" si="133"/>
        <v>36.15012070877458</v>
      </c>
      <c r="O561" s="47">
        <f t="shared" ca="1" si="149"/>
        <v>17807.349999995</v>
      </c>
      <c r="P561" s="47">
        <f t="shared" ca="1" si="136"/>
        <v>17749.854999995208</v>
      </c>
      <c r="Q561" s="39">
        <f t="shared" ca="1" si="150"/>
        <v>6.7893195375005986</v>
      </c>
      <c r="R561" s="47">
        <f t="shared" ca="1" si="138"/>
        <v>3293.911400008888</v>
      </c>
      <c r="S561" s="47">
        <f t="shared" ca="1" si="139"/>
        <v>3289.5641000090463</v>
      </c>
      <c r="T561" s="39">
        <f t="shared" ca="1" si="151"/>
        <v>0.74651174642886464</v>
      </c>
      <c r="U561" s="47">
        <f t="shared" ca="1" si="141"/>
        <v>6050.4899999950012</v>
      </c>
      <c r="V561" s="47">
        <f t="shared" ca="1" si="142"/>
        <v>6046.1049999954339</v>
      </c>
      <c r="W561" s="39">
        <f t="shared" ca="1" si="152"/>
        <v>1.1576779548745357</v>
      </c>
      <c r="X561" s="7">
        <f t="shared" ca="1" si="144"/>
        <v>67424.595400030725</v>
      </c>
      <c r="Y561" s="39">
        <f t="shared" ca="1" si="153"/>
        <v>2.7531709788355698</v>
      </c>
      <c r="Z561" s="39">
        <f t="shared" ca="1" si="146"/>
        <v>11.446680217639569</v>
      </c>
      <c r="AA561" s="39">
        <f t="shared" ca="1" si="147"/>
        <v>24.703440491135012</v>
      </c>
      <c r="AD561" s="44">
        <v>3636.5</v>
      </c>
      <c r="AE561" s="44">
        <v>115932.11999988899</v>
      </c>
    </row>
    <row r="562" spans="8:31" x14ac:dyDescent="0.3">
      <c r="H562" s="45">
        <v>1</v>
      </c>
      <c r="I562" s="44" t="s">
        <v>170</v>
      </c>
      <c r="J562" s="25">
        <v>2017</v>
      </c>
      <c r="K562" s="44">
        <v>3595.86</v>
      </c>
      <c r="L562" s="47">
        <f t="shared" ca="1" si="148"/>
        <v>93374.959999964805</v>
      </c>
      <c r="M562" s="47">
        <f t="shared" ca="1" si="134"/>
        <v>93003.169999960694</v>
      </c>
      <c r="N562" s="39">
        <f t="shared" ca="1" si="133"/>
        <v>16.12054946666559</v>
      </c>
      <c r="O562" s="47">
        <f t="shared" ca="1" si="149"/>
        <v>17692.359999995417</v>
      </c>
      <c r="P562" s="47">
        <f t="shared" ca="1" si="136"/>
        <v>17672.46999999549</v>
      </c>
      <c r="Q562" s="39">
        <f t="shared" ca="1" si="150"/>
        <v>3.063228133333642</v>
      </c>
      <c r="R562" s="47">
        <f t="shared" ca="1" si="138"/>
        <v>3285.2168000092042</v>
      </c>
      <c r="S562" s="47">
        <f t="shared" ca="1" si="139"/>
        <v>3283.7786000092251</v>
      </c>
      <c r="T562" s="39">
        <f t="shared" ca="1" si="151"/>
        <v>0.77051128367016186</v>
      </c>
      <c r="U562" s="47">
        <f t="shared" ca="1" si="141"/>
        <v>6041.7199999958675</v>
      </c>
      <c r="V562" s="47">
        <f t="shared" ca="1" si="142"/>
        <v>6040.1899999960187</v>
      </c>
      <c r="W562" s="39">
        <f t="shared" ca="1" si="152"/>
        <v>1.1602701640825146</v>
      </c>
      <c r="X562" s="7">
        <f t="shared" ca="1" si="144"/>
        <v>66006.731399959957</v>
      </c>
      <c r="Y562" s="39">
        <f t="shared" ca="1" si="153"/>
        <v>3.6303702269990983</v>
      </c>
      <c r="Z562" s="39">
        <f t="shared" ca="1" si="146"/>
        <v>8.6243798080854166</v>
      </c>
      <c r="AA562" s="39">
        <f t="shared" ca="1" si="147"/>
        <v>7.4961696585801736</v>
      </c>
      <c r="AD562" s="44">
        <v>3637</v>
      </c>
      <c r="AE562" s="44">
        <v>116235.250000057</v>
      </c>
    </row>
    <row r="563" spans="8:31" x14ac:dyDescent="0.3">
      <c r="H563" s="45">
        <v>1</v>
      </c>
      <c r="I563" s="44" t="s">
        <v>171</v>
      </c>
      <c r="J563" s="25">
        <v>2017</v>
      </c>
      <c r="K563" s="44">
        <v>3594.33</v>
      </c>
      <c r="L563" s="47">
        <f t="shared" ca="1" si="148"/>
        <v>92631.379999956582</v>
      </c>
      <c r="M563" s="47">
        <f t="shared" ca="1" si="134"/>
        <v>93015.319999952684</v>
      </c>
      <c r="N563" s="39">
        <f t="shared" ca="1" si="133"/>
        <v>16.432706533330869</v>
      </c>
      <c r="O563" s="47">
        <f t="shared" ca="1" si="149"/>
        <v>17652.579999995563</v>
      </c>
      <c r="P563" s="47">
        <f t="shared" ca="1" si="136"/>
        <v>17673.119999995484</v>
      </c>
      <c r="Q563" s="39">
        <f t="shared" ca="1" si="150"/>
        <v>3.1222512000003215</v>
      </c>
      <c r="R563" s="47">
        <f t="shared" ca="1" si="138"/>
        <v>3282.340400009246</v>
      </c>
      <c r="S563" s="47">
        <f t="shared" ca="1" si="139"/>
        <v>3283.8256000092242</v>
      </c>
      <c r="T563" s="39">
        <f t="shared" ca="1" si="151"/>
        <v>0.8689002537621684</v>
      </c>
      <c r="U563" s="47">
        <f t="shared" ca="1" si="141"/>
        <v>6038.65999999617</v>
      </c>
      <c r="V563" s="47">
        <f t="shared" ca="1" si="142"/>
        <v>6040.2399999960144</v>
      </c>
      <c r="W563" s="39">
        <f t="shared" ca="1" si="152"/>
        <v>1.3065039119992774</v>
      </c>
      <c r="X563" s="7">
        <f t="shared" ca="1" si="144"/>
        <v>66018.134399951959</v>
      </c>
      <c r="Y563" s="39">
        <f t="shared" ca="1" si="153"/>
        <v>3.0258311599988787</v>
      </c>
      <c r="Z563" s="39">
        <f t="shared" ca="1" si="146"/>
        <v>8.3234865257606465</v>
      </c>
      <c r="AA563" s="39">
        <f t="shared" ca="1" si="147"/>
        <v>8.1092200075702223</v>
      </c>
      <c r="AD563" s="44">
        <v>3637.5</v>
      </c>
      <c r="AE563" s="44">
        <v>116538.37000011699</v>
      </c>
    </row>
    <row r="564" spans="8:31" x14ac:dyDescent="0.3">
      <c r="H564" s="45">
        <v>1</v>
      </c>
      <c r="I564" s="44" t="s">
        <v>172</v>
      </c>
      <c r="J564" s="25">
        <v>2017</v>
      </c>
      <c r="K564" s="44">
        <v>3595.91</v>
      </c>
      <c r="L564" s="47">
        <f t="shared" ca="1" si="148"/>
        <v>93399.259999948787</v>
      </c>
      <c r="M564" s="47">
        <f t="shared" ca="1" si="134"/>
        <v>95484.226999948034</v>
      </c>
      <c r="N564" s="39">
        <f t="shared" ca="1" si="133"/>
        <v>25.939881668328507</v>
      </c>
      <c r="O564" s="47">
        <f t="shared" ca="1" si="149"/>
        <v>17693.659999995405</v>
      </c>
      <c r="P564" s="47">
        <f t="shared" ca="1" si="136"/>
        <v>17777.879999995203</v>
      </c>
      <c r="Q564" s="39">
        <f t="shared" ca="1" si="150"/>
        <v>4.8296574000004266</v>
      </c>
      <c r="R564" s="47">
        <f t="shared" ca="1" si="138"/>
        <v>3285.3108000092025</v>
      </c>
      <c r="S564" s="47">
        <f t="shared" ca="1" si="139"/>
        <v>3293.005600008295</v>
      </c>
      <c r="T564" s="39">
        <f t="shared" ca="1" si="151"/>
        <v>1.2582025563368993</v>
      </c>
      <c r="U564" s="47">
        <f t="shared" ca="1" si="141"/>
        <v>6041.8199999958579</v>
      </c>
      <c r="V564" s="47">
        <f t="shared" ca="1" si="142"/>
        <v>6047.9799999952493</v>
      </c>
      <c r="W564" s="39">
        <f t="shared" ca="1" si="152"/>
        <v>1.8899937499998007</v>
      </c>
      <c r="X564" s="7">
        <f t="shared" ca="1" si="144"/>
        <v>68365.361399949281</v>
      </c>
      <c r="Y564" s="39">
        <f t="shared" ca="1" si="153"/>
        <v>3.5891814734986229</v>
      </c>
      <c r="Z564" s="39">
        <f t="shared" ca="1" si="146"/>
        <v>11.567035179835749</v>
      </c>
      <c r="AA564" s="39">
        <f t="shared" ca="1" si="147"/>
        <v>14.372846488492758</v>
      </c>
      <c r="AD564" s="44">
        <v>3638</v>
      </c>
      <c r="AE564" s="44">
        <v>116841.50000003701</v>
      </c>
    </row>
    <row r="565" spans="8:31" x14ac:dyDescent="0.3">
      <c r="H565" s="45">
        <v>1</v>
      </c>
      <c r="I565" s="44" t="s">
        <v>173</v>
      </c>
      <c r="J565" s="25">
        <v>2017</v>
      </c>
      <c r="K565" s="44">
        <v>3604.14</v>
      </c>
      <c r="L565" s="47">
        <f t="shared" ca="1" si="148"/>
        <v>97569.193999947282</v>
      </c>
      <c r="M565" s="47">
        <f t="shared" ca="1" si="134"/>
        <v>101509.26649995078</v>
      </c>
      <c r="N565" s="39">
        <f t="shared" ca="1" si="133"/>
        <v>38.065974937495149</v>
      </c>
      <c r="O565" s="47">
        <f t="shared" ca="1" si="149"/>
        <v>17862.099999995</v>
      </c>
      <c r="P565" s="47">
        <f t="shared" ca="1" si="136"/>
        <v>17974.224999995004</v>
      </c>
      <c r="Q565" s="39">
        <f t="shared" ca="1" si="150"/>
        <v>6.7403343750005353</v>
      </c>
      <c r="R565" s="47">
        <f t="shared" ca="1" si="138"/>
        <v>3300.7004000073871</v>
      </c>
      <c r="S565" s="47">
        <f t="shared" ca="1" si="139"/>
        <v>3314.6039000043138</v>
      </c>
      <c r="T565" s="39">
        <f t="shared" ca="1" si="151"/>
        <v>1.5889382445653046</v>
      </c>
      <c r="U565" s="47">
        <f t="shared" ca="1" si="141"/>
        <v>6054.1399999946407</v>
      </c>
      <c r="V565" s="47">
        <f t="shared" ca="1" si="142"/>
        <v>6061.6149999939025</v>
      </c>
      <c r="W565" s="39">
        <f t="shared" ca="1" si="152"/>
        <v>2.3782746452470356</v>
      </c>
      <c r="X565" s="7">
        <f t="shared" ca="1" si="144"/>
        <v>74158.822599957566</v>
      </c>
      <c r="Y565" s="39">
        <f t="shared" ca="1" si="153"/>
        <v>2.5337597721661242</v>
      </c>
      <c r="Z565" s="39">
        <f t="shared" ca="1" si="146"/>
        <v>13.241307036979</v>
      </c>
      <c r="AA565" s="39">
        <f t="shared" ca="1" si="147"/>
        <v>24.824667900516147</v>
      </c>
      <c r="AD565" s="44">
        <v>3638.5</v>
      </c>
      <c r="AE565" s="44">
        <v>117144.620000097</v>
      </c>
    </row>
    <row r="566" spans="8:31" x14ac:dyDescent="0.3">
      <c r="H566" s="45">
        <v>1</v>
      </c>
      <c r="I566" s="44" t="s">
        <v>164</v>
      </c>
      <c r="J566" s="25">
        <v>2017</v>
      </c>
      <c r="K566" s="44">
        <v>3619.09</v>
      </c>
      <c r="L566" s="47">
        <f t="shared" ca="1" si="148"/>
        <v>105449.33899995429</v>
      </c>
      <c r="M566" s="47">
        <f t="shared" ca="1" si="134"/>
        <v>110202.7002000066</v>
      </c>
      <c r="N566" s="39">
        <f t="shared" ca="1" si="133"/>
        <v>48.4891880880202</v>
      </c>
      <c r="O566" s="47">
        <f t="shared" ca="1" si="149"/>
        <v>18086.349999995007</v>
      </c>
      <c r="P566" s="47">
        <f t="shared" ca="1" si="136"/>
        <v>18204.849999995004</v>
      </c>
      <c r="Q566" s="39">
        <f t="shared" ca="1" si="150"/>
        <v>8.0101340000006598</v>
      </c>
      <c r="R566" s="47">
        <f t="shared" ca="1" si="138"/>
        <v>3328.5074000012405</v>
      </c>
      <c r="S566" s="47">
        <f t="shared" ca="1" si="139"/>
        <v>3343.2013999979918</v>
      </c>
      <c r="T566" s="39">
        <f t="shared" ca="1" si="151"/>
        <v>2.0818950918212082</v>
      </c>
      <c r="U566" s="47">
        <f t="shared" ca="1" si="141"/>
        <v>6069.0899999931644</v>
      </c>
      <c r="V566" s="47">
        <f t="shared" ca="1" si="142"/>
        <v>6076.9899999923837</v>
      </c>
      <c r="W566" s="39">
        <f t="shared" ca="1" si="152"/>
        <v>3.0959225554977134</v>
      </c>
      <c r="X566" s="7">
        <f t="shared" ca="1" si="144"/>
        <v>82577.658800021221</v>
      </c>
      <c r="Y566" s="39">
        <f t="shared" ca="1" si="153"/>
        <v>2.5461444796682349</v>
      </c>
      <c r="Z566" s="39">
        <f t="shared" ca="1" si="146"/>
        <v>15.734096126987815</v>
      </c>
      <c r="AA566" s="39">
        <f t="shared" ca="1" si="147"/>
        <v>32.755091961032385</v>
      </c>
      <c r="AD566" s="44">
        <v>3639</v>
      </c>
      <c r="AE566" s="44">
        <v>117447.750000017</v>
      </c>
    </row>
    <row r="567" spans="8:31" x14ac:dyDescent="0.3">
      <c r="H567" s="45">
        <v>1</v>
      </c>
      <c r="I567" s="44" t="s">
        <v>174</v>
      </c>
      <c r="J567" s="25">
        <v>2017</v>
      </c>
      <c r="K567" s="44">
        <v>3634.89</v>
      </c>
      <c r="L567" s="47">
        <f t="shared" ca="1" si="148"/>
        <v>114956.06140005891</v>
      </c>
      <c r="M567" s="47">
        <f t="shared" ca="1" si="134"/>
        <v>114895.43540002569</v>
      </c>
      <c r="N567" s="39">
        <f t="shared" ca="1" si="133"/>
        <v>72.384124302042039</v>
      </c>
      <c r="O567" s="47">
        <f t="shared" ca="1" si="149"/>
        <v>18323.349999995</v>
      </c>
      <c r="P567" s="47">
        <f t="shared" ca="1" si="136"/>
        <v>18321.849999995</v>
      </c>
      <c r="Q567" s="39">
        <f t="shared" ca="1" si="150"/>
        <v>11.542765500000973</v>
      </c>
      <c r="R567" s="47">
        <f t="shared" ca="1" si="138"/>
        <v>3357.895399994743</v>
      </c>
      <c r="S567" s="47">
        <f t="shared" ca="1" si="139"/>
        <v>3357.7093999947842</v>
      </c>
      <c r="T567" s="39">
        <f t="shared" ca="1" si="151"/>
        <v>2.4354585514524745</v>
      </c>
      <c r="U567" s="47">
        <f t="shared" ca="1" si="141"/>
        <v>6084.889999991603</v>
      </c>
      <c r="V567" s="47">
        <f t="shared" ca="1" si="142"/>
        <v>6084.7899999916135</v>
      </c>
      <c r="W567" s="39">
        <f t="shared" ca="1" si="152"/>
        <v>3.6103087333281874</v>
      </c>
      <c r="X567" s="7">
        <f t="shared" ca="1" si="144"/>
        <v>87131.086000044292</v>
      </c>
      <c r="Y567" s="39">
        <f t="shared" ca="1" si="153"/>
        <v>1.524794005001324</v>
      </c>
      <c r="Z567" s="39">
        <f t="shared" ca="1" si="146"/>
        <v>19.11332678978296</v>
      </c>
      <c r="AA567" s="39">
        <f t="shared" ca="1" si="147"/>
        <v>53.27079751225908</v>
      </c>
      <c r="AD567" s="44">
        <v>3639.5</v>
      </c>
      <c r="AE567" s="44">
        <v>117750.870000077</v>
      </c>
    </row>
    <row r="568" spans="8:31" x14ac:dyDescent="0.3">
      <c r="H568" s="45">
        <v>1</v>
      </c>
      <c r="I568" s="44" t="s">
        <v>175</v>
      </c>
      <c r="J568" s="25">
        <v>2017</v>
      </c>
      <c r="K568" s="44">
        <v>3634.69</v>
      </c>
      <c r="L568" s="47">
        <f t="shared" ca="1" si="148"/>
        <v>114834.80939999246</v>
      </c>
      <c r="M568" s="47">
        <f t="shared" ca="1" si="134"/>
        <v>113679.90409996978</v>
      </c>
      <c r="N568" s="39">
        <f t="shared" ca="1" si="133"/>
        <v>87.344059650174657</v>
      </c>
      <c r="O568" s="47">
        <f t="shared" ca="1" si="149"/>
        <v>18320.349999995</v>
      </c>
      <c r="P568" s="47">
        <f t="shared" ca="1" si="136"/>
        <v>18291.774999995003</v>
      </c>
      <c r="Q568" s="39">
        <f t="shared" ca="1" si="150"/>
        <v>14.054180458334518</v>
      </c>
      <c r="R568" s="47">
        <f t="shared" ca="1" si="138"/>
        <v>3357.5233999948255</v>
      </c>
      <c r="S568" s="47">
        <f t="shared" ca="1" si="139"/>
        <v>3353.9800999956087</v>
      </c>
      <c r="T568" s="39">
        <f t="shared" ca="1" si="151"/>
        <v>2.6560727408601439</v>
      </c>
      <c r="U568" s="47">
        <f t="shared" ca="1" si="141"/>
        <v>6084.6899999916232</v>
      </c>
      <c r="V568" s="47">
        <f t="shared" ca="1" si="142"/>
        <v>6082.7849999918108</v>
      </c>
      <c r="W568" s="39">
        <f t="shared" ca="1" si="152"/>
        <v>3.9408336419961114</v>
      </c>
      <c r="X568" s="7">
        <f t="shared" ca="1" si="144"/>
        <v>85951.363999987356</v>
      </c>
      <c r="Y568" s="39">
        <f t="shared" ca="1" si="153"/>
        <v>3.7961852433341359</v>
      </c>
      <c r="Z568" s="39">
        <f t="shared" ca="1" si="146"/>
        <v>24.447272084524908</v>
      </c>
      <c r="AA568" s="39">
        <f t="shared" ca="1" si="147"/>
        <v>62.896787565649745</v>
      </c>
      <c r="AD568" s="44">
        <v>3640</v>
      </c>
      <c r="AE568" s="44">
        <v>118053.999999997</v>
      </c>
    </row>
    <row r="569" spans="8:31" x14ac:dyDescent="0.3">
      <c r="H569" s="45">
        <v>1</v>
      </c>
      <c r="I569" s="44" t="s">
        <v>176</v>
      </c>
      <c r="J569" s="25">
        <v>2017</v>
      </c>
      <c r="K569" s="44">
        <v>3630.88</v>
      </c>
      <c r="L569" s="47">
        <f t="shared" ca="1" si="148"/>
        <v>112524.99879994709</v>
      </c>
      <c r="M569" s="47">
        <f t="shared" ca="1" si="134"/>
        <v>111745.96659998584</v>
      </c>
      <c r="N569" s="39">
        <f t="shared" ca="1" si="133"/>
        <v>85.485664449019794</v>
      </c>
      <c r="O569" s="47">
        <f t="shared" ca="1" si="149"/>
        <v>18263.199999995006</v>
      </c>
      <c r="P569" s="47">
        <f t="shared" ca="1" si="136"/>
        <v>18243.924999995004</v>
      </c>
      <c r="Q569" s="39">
        <f t="shared" ca="1" si="150"/>
        <v>13.956602625001178</v>
      </c>
      <c r="R569" s="47">
        <f t="shared" ca="1" si="138"/>
        <v>3350.436799996392</v>
      </c>
      <c r="S569" s="47">
        <f t="shared" ca="1" si="139"/>
        <v>3348.0466999969203</v>
      </c>
      <c r="T569" s="39">
        <f t="shared" ca="1" si="151"/>
        <v>2.3944671990593713</v>
      </c>
      <c r="U569" s="47">
        <f t="shared" ca="1" si="141"/>
        <v>6080.8799999919993</v>
      </c>
      <c r="V569" s="47">
        <f t="shared" ca="1" si="142"/>
        <v>6079.5949999921268</v>
      </c>
      <c r="W569" s="39">
        <f t="shared" ca="1" si="152"/>
        <v>3.5742952270772919</v>
      </c>
      <c r="X569" s="7">
        <f t="shared" ca="1" si="144"/>
        <v>84074.399900001779</v>
      </c>
      <c r="Y569" s="39">
        <f t="shared" ca="1" si="153"/>
        <v>4.1336579950848948</v>
      </c>
      <c r="Z569" s="39">
        <f t="shared" ca="1" si="146"/>
        <v>24.059023046222737</v>
      </c>
      <c r="AA569" s="39">
        <f t="shared" ca="1" si="147"/>
        <v>61.42664140279706</v>
      </c>
      <c r="AD569" s="44">
        <v>3640.5</v>
      </c>
      <c r="AE569" s="44">
        <v>118375.119999908</v>
      </c>
    </row>
    <row r="570" spans="8:31" x14ac:dyDescent="0.3">
      <c r="H570" s="45">
        <v>1</v>
      </c>
      <c r="I570" s="44" t="s">
        <v>177</v>
      </c>
      <c r="J570" s="25">
        <v>2017</v>
      </c>
      <c r="K570" s="44">
        <v>3628.31</v>
      </c>
      <c r="L570" s="47">
        <f t="shared" ca="1" si="148"/>
        <v>110966.93440002459</v>
      </c>
      <c r="M570" s="47">
        <f t="shared" ca="1" si="134"/>
        <v>110597.12300002133</v>
      </c>
      <c r="N570" s="39">
        <f t="shared" ca="1" si="133"/>
        <v>79.076942945043555</v>
      </c>
      <c r="O570" s="47">
        <f t="shared" ca="1" si="149"/>
        <v>18224.649999995003</v>
      </c>
      <c r="P570" s="47">
        <f t="shared" ca="1" si="136"/>
        <v>18215.499999995005</v>
      </c>
      <c r="Q570" s="39">
        <f t="shared" ca="1" si="150"/>
        <v>13.024082500001091</v>
      </c>
      <c r="R570" s="47">
        <f t="shared" ca="1" si="138"/>
        <v>3345.6565999974487</v>
      </c>
      <c r="S570" s="47">
        <f t="shared" ca="1" si="139"/>
        <v>3344.5219999976998</v>
      </c>
      <c r="T570" s="39">
        <f t="shared" ca="1" si="151"/>
        <v>1.8995212698982626</v>
      </c>
      <c r="U570" s="47">
        <f t="shared" ca="1" si="141"/>
        <v>6078.3099999922533</v>
      </c>
      <c r="V570" s="47">
        <f t="shared" ca="1" si="142"/>
        <v>6077.6999999923137</v>
      </c>
      <c r="W570" s="39">
        <f t="shared" ca="1" si="152"/>
        <v>3.1070215349947254</v>
      </c>
      <c r="X570" s="7">
        <f t="shared" ca="1" si="144"/>
        <v>82959.401000036305</v>
      </c>
      <c r="Y570" s="39">
        <f t="shared" ca="1" si="153"/>
        <v>5.0466968941706813</v>
      </c>
      <c r="Z570" s="39">
        <f t="shared" ca="1" si="146"/>
        <v>23.07732219906476</v>
      </c>
      <c r="AA570" s="39">
        <f t="shared" ca="1" si="147"/>
        <v>55.999620745978795</v>
      </c>
      <c r="AD570" s="44">
        <v>3641</v>
      </c>
      <c r="AE570" s="44">
        <v>118696.24999992699</v>
      </c>
    </row>
    <row r="571" spans="8:31" x14ac:dyDescent="0.3">
      <c r="H571" s="45">
        <v>1</v>
      </c>
      <c r="I571" s="44" t="s">
        <v>178</v>
      </c>
      <c r="J571" s="25">
        <v>2017</v>
      </c>
      <c r="K571" s="44">
        <v>3627.09</v>
      </c>
      <c r="L571" s="47">
        <f t="shared" ca="1" si="148"/>
        <v>110227.31160001806</v>
      </c>
      <c r="M571" s="47">
        <f t="shared" ca="1" si="134"/>
        <v>109681.68560004991</v>
      </c>
      <c r="N571" s="39">
        <f t="shared" ca="1" si="133"/>
        <v>58.314096177380748</v>
      </c>
      <c r="O571" s="47">
        <f t="shared" ca="1" si="149"/>
        <v>18206.349999995007</v>
      </c>
      <c r="P571" s="47">
        <f t="shared" ca="1" si="136"/>
        <v>18192.849999995004</v>
      </c>
      <c r="Q571" s="39">
        <f t="shared" ca="1" si="150"/>
        <v>9.6725319166674719</v>
      </c>
      <c r="R571" s="47">
        <f t="shared" ca="1" si="138"/>
        <v>3343.387399997951</v>
      </c>
      <c r="S571" s="47">
        <f t="shared" ca="1" si="139"/>
        <v>3341.7133999983207</v>
      </c>
      <c r="T571" s="39">
        <f t="shared" ca="1" si="151"/>
        <v>1.4625844123440561</v>
      </c>
      <c r="U571" s="47">
        <f t="shared" ca="1" si="141"/>
        <v>6077.089999992374</v>
      </c>
      <c r="V571" s="47">
        <f t="shared" ca="1" si="142"/>
        <v>6076.1899999924626</v>
      </c>
      <c r="W571" s="39">
        <f t="shared" ca="1" si="152"/>
        <v>2.3937656854138054</v>
      </c>
      <c r="X571" s="7">
        <f t="shared" ca="1" si="144"/>
        <v>82070.932200064126</v>
      </c>
      <c r="Y571" s="39">
        <f t="shared" ca="1" si="153"/>
        <v>6.2921048020071675</v>
      </c>
      <c r="Z571" s="39">
        <f t="shared" ca="1" si="146"/>
        <v>19.820986816432502</v>
      </c>
      <c r="AA571" s="39">
        <f t="shared" ca="1" si="147"/>
        <v>38.493109360948246</v>
      </c>
      <c r="AD571" s="44">
        <v>3641.5</v>
      </c>
      <c r="AE571" s="44">
        <v>119017.37000008499</v>
      </c>
    </row>
    <row r="572" spans="8:31" x14ac:dyDescent="0.3">
      <c r="H572" s="45">
        <v>1</v>
      </c>
      <c r="I572" s="44" t="s">
        <v>179</v>
      </c>
      <c r="J572" s="25">
        <v>2017</v>
      </c>
      <c r="K572" s="44">
        <v>3625.29</v>
      </c>
      <c r="L572" s="47">
        <f t="shared" ca="1" si="148"/>
        <v>109136.05960008176</v>
      </c>
      <c r="M572" s="47">
        <f t="shared" ca="1" si="134"/>
        <v>108396.43530005869</v>
      </c>
      <c r="N572" s="39">
        <f t="shared" ca="1" si="133"/>
        <v>53.294914022547964</v>
      </c>
      <c r="O572" s="47">
        <f t="shared" ca="1" si="149"/>
        <v>18179.349999995</v>
      </c>
      <c r="P572" s="47">
        <f t="shared" ca="1" si="136"/>
        <v>18161.049999995001</v>
      </c>
      <c r="Q572" s="39">
        <f t="shared" ca="1" si="150"/>
        <v>8.9291829166674113</v>
      </c>
      <c r="R572" s="47">
        <f t="shared" ca="1" si="138"/>
        <v>3340.0393999986904</v>
      </c>
      <c r="S572" s="47">
        <f t="shared" ca="1" si="139"/>
        <v>3337.7701999991923</v>
      </c>
      <c r="T572" s="39">
        <f t="shared" ca="1" si="151"/>
        <v>0.98962104954831098</v>
      </c>
      <c r="U572" s="47">
        <f t="shared" ca="1" si="141"/>
        <v>6075.2899999925521</v>
      </c>
      <c r="V572" s="47">
        <f t="shared" ca="1" si="142"/>
        <v>6074.0699999926728</v>
      </c>
      <c r="W572" s="39">
        <f t="shared" ca="1" si="152"/>
        <v>1.6201063207483646</v>
      </c>
      <c r="X572" s="7">
        <f t="shared" ca="1" si="144"/>
        <v>80823.545100071817</v>
      </c>
      <c r="Y572" s="39">
        <f t="shared" ca="1" si="153"/>
        <v>5.1861774772564626</v>
      </c>
      <c r="Z572" s="39">
        <f t="shared" ca="1" si="146"/>
        <v>16.72508776422055</v>
      </c>
      <c r="AA572" s="39">
        <f t="shared" ca="1" si="147"/>
        <v>36.56982625832741</v>
      </c>
      <c r="AD572" s="44">
        <v>3642</v>
      </c>
      <c r="AE572" s="44">
        <v>119338.500000103</v>
      </c>
    </row>
    <row r="573" spans="8:31" x14ac:dyDescent="0.3">
      <c r="H573" s="45">
        <v>1</v>
      </c>
      <c r="I573" s="44" t="s">
        <v>180</v>
      </c>
      <c r="J573" s="25">
        <v>2017</v>
      </c>
      <c r="K573" s="44">
        <v>3622.85</v>
      </c>
      <c r="L573" s="47">
        <f t="shared" ca="1" si="148"/>
        <v>107656.81100003561</v>
      </c>
      <c r="M573" s="47">
        <f t="shared" ca="1" si="134"/>
        <v>106566.25249999331</v>
      </c>
      <c r="N573" s="39">
        <f t="shared" ca="1" si="133"/>
        <v>40.761591581262046</v>
      </c>
      <c r="O573" s="47">
        <f t="shared" ca="1" si="149"/>
        <v>18142.749999995001</v>
      </c>
      <c r="P573" s="47">
        <f t="shared" ca="1" si="136"/>
        <v>18114.924999995001</v>
      </c>
      <c r="Q573" s="39">
        <f t="shared" ca="1" si="150"/>
        <v>6.9289588125005697</v>
      </c>
      <c r="R573" s="47">
        <f t="shared" ca="1" si="138"/>
        <v>3335.5009999996942</v>
      </c>
      <c r="S573" s="47">
        <f t="shared" ca="1" si="139"/>
        <v>3332.0507000004568</v>
      </c>
      <c r="T573" s="39">
        <f t="shared" ca="1" si="151"/>
        <v>0.75615337218691725</v>
      </c>
      <c r="U573" s="47">
        <f t="shared" ca="1" si="141"/>
        <v>6072.8499999927926</v>
      </c>
      <c r="V573" s="47">
        <f t="shared" ca="1" si="142"/>
        <v>6070.9949999929759</v>
      </c>
      <c r="W573" s="39">
        <f t="shared" ca="1" si="152"/>
        <v>1.1624437676240669</v>
      </c>
      <c r="X573" s="7">
        <f t="shared" ca="1" si="144"/>
        <v>79048.281800004872</v>
      </c>
      <c r="Y573" s="39">
        <f t="shared" ca="1" si="153"/>
        <v>3.2278048401680168</v>
      </c>
      <c r="Z573" s="39">
        <f t="shared" ca="1" si="146"/>
        <v>12.075360792479572</v>
      </c>
      <c r="AA573" s="39">
        <f t="shared" ca="1" si="147"/>
        <v>28.686230788782474</v>
      </c>
      <c r="AD573" s="44">
        <v>3642.5</v>
      </c>
      <c r="AE573" s="44">
        <v>119659.62000001399</v>
      </c>
    </row>
    <row r="574" spans="8:31" x14ac:dyDescent="0.3">
      <c r="H574" s="45">
        <v>1</v>
      </c>
      <c r="I574" s="44" t="s">
        <v>170</v>
      </c>
      <c r="J574" s="25">
        <v>2018</v>
      </c>
      <c r="K574" s="44">
        <v>3619.14</v>
      </c>
      <c r="L574" s="47">
        <f t="shared" ca="1" si="148"/>
        <v>105475.69399995101</v>
      </c>
      <c r="M574" s="47">
        <f t="shared" ca="1" si="134"/>
        <v>104653.41799992777</v>
      </c>
      <c r="N574" s="39">
        <f t="shared" ca="1" si="133"/>
        <v>18.139925786660601</v>
      </c>
      <c r="O574" s="47">
        <f t="shared" ca="1" si="149"/>
        <v>18087.099999995</v>
      </c>
      <c r="P574" s="47">
        <f t="shared" ca="1" si="136"/>
        <v>18063.699999995002</v>
      </c>
      <c r="Q574" s="39">
        <f t="shared" ca="1" si="150"/>
        <v>3.1310413333335814</v>
      </c>
      <c r="R574" s="47">
        <f t="shared" ca="1" si="138"/>
        <v>3328.6004000012194</v>
      </c>
      <c r="S574" s="47">
        <f t="shared" ca="1" si="139"/>
        <v>3325.6988000018609</v>
      </c>
      <c r="T574" s="39">
        <f t="shared" ca="1" si="151"/>
        <v>0.78034750926342966</v>
      </c>
      <c r="U574" s="47">
        <f t="shared" ca="1" si="141"/>
        <v>6069.1399999931591</v>
      </c>
      <c r="V574" s="47">
        <f t="shared" ca="1" si="142"/>
        <v>6067.5799999933133</v>
      </c>
      <c r="W574" s="39">
        <f t="shared" ca="1" si="152"/>
        <v>1.1655315548319947</v>
      </c>
      <c r="X574" s="7">
        <f t="shared" ca="1" si="144"/>
        <v>77196.439199937595</v>
      </c>
      <c r="Y574" s="39">
        <f t="shared" ca="1" si="153"/>
        <v>4.2458041559980888</v>
      </c>
      <c r="Z574" s="39">
        <f t="shared" ca="1" si="146"/>
        <v>9.3227245534270935</v>
      </c>
      <c r="AA574" s="39">
        <f t="shared" ca="1" si="147"/>
        <v>8.8172012332335079</v>
      </c>
      <c r="AD574" s="44">
        <v>3643</v>
      </c>
      <c r="AE574" s="44">
        <v>119980.750000032</v>
      </c>
    </row>
    <row r="575" spans="8:31" x14ac:dyDescent="0.3">
      <c r="H575" s="45">
        <v>1</v>
      </c>
      <c r="I575" s="44" t="s">
        <v>171</v>
      </c>
      <c r="J575" s="25">
        <v>2018</v>
      </c>
      <c r="K575" s="44">
        <v>3616.02</v>
      </c>
      <c r="L575" s="47">
        <f t="shared" ca="1" si="148"/>
        <v>103831.14199990453</v>
      </c>
      <c r="M575" s="47">
        <f t="shared" ca="1" si="134"/>
        <v>102832.28749994852</v>
      </c>
      <c r="N575" s="39">
        <f t="shared" ca="1" si="133"/>
        <v>18.167037458330753</v>
      </c>
      <c r="O575" s="47">
        <f t="shared" ca="1" si="149"/>
        <v>18040.299999995004</v>
      </c>
      <c r="P575" s="47">
        <f t="shared" ca="1" si="136"/>
        <v>18011.874999995001</v>
      </c>
      <c r="Q575" s="39">
        <f t="shared" ca="1" si="150"/>
        <v>3.1820979166669243</v>
      </c>
      <c r="R575" s="47">
        <f t="shared" ca="1" si="138"/>
        <v>3322.7972000025024</v>
      </c>
      <c r="S575" s="47">
        <f t="shared" ca="1" si="139"/>
        <v>3319.2725000032815</v>
      </c>
      <c r="T575" s="39">
        <f t="shared" ca="1" si="151"/>
        <v>0.87827950350059303</v>
      </c>
      <c r="U575" s="47">
        <f t="shared" ca="1" si="141"/>
        <v>6066.0199999934675</v>
      </c>
      <c r="V575" s="47">
        <f t="shared" ca="1" si="142"/>
        <v>6064.1249999936554</v>
      </c>
      <c r="W575" s="39">
        <f t="shared" ca="1" si="152"/>
        <v>1.3116702374987677</v>
      </c>
      <c r="X575" s="7">
        <f t="shared" ca="1" si="144"/>
        <v>75437.014999956591</v>
      </c>
      <c r="Y575" s="39">
        <f t="shared" ca="1" si="153"/>
        <v>3.4575298541659119</v>
      </c>
      <c r="Z575" s="39">
        <f t="shared" ca="1" si="146"/>
        <v>8.8295775118321966</v>
      </c>
      <c r="AA575" s="39">
        <f t="shared" ca="1" si="147"/>
        <v>9.3374599464985568</v>
      </c>
      <c r="AD575" s="44">
        <v>3643.5</v>
      </c>
      <c r="AE575" s="44">
        <v>120301.869999943</v>
      </c>
    </row>
    <row r="576" spans="8:31" x14ac:dyDescent="0.3">
      <c r="H576" s="45">
        <v>1</v>
      </c>
      <c r="I576" s="44" t="s">
        <v>172</v>
      </c>
      <c r="J576" s="25">
        <v>2018</v>
      </c>
      <c r="K576" s="44">
        <v>3612.23</v>
      </c>
      <c r="L576" s="47">
        <f t="shared" ca="1" si="148"/>
        <v>101833.43299999251</v>
      </c>
      <c r="M576" s="47">
        <f t="shared" ca="1" si="134"/>
        <v>101084.95100002224</v>
      </c>
      <c r="N576" s="39">
        <f t="shared" ca="1" si="133"/>
        <v>27.461411688349209</v>
      </c>
      <c r="O576" s="47">
        <f t="shared" ca="1" si="149"/>
        <v>17983.449999994999</v>
      </c>
      <c r="P576" s="47">
        <f t="shared" ca="1" si="136"/>
        <v>17962.149999994999</v>
      </c>
      <c r="Q576" s="39">
        <f t="shared" ca="1" si="150"/>
        <v>4.8797174166670558</v>
      </c>
      <c r="R576" s="47">
        <f t="shared" ca="1" si="138"/>
        <v>3315.7478000040605</v>
      </c>
      <c r="S576" s="47">
        <f t="shared" ca="1" si="139"/>
        <v>3313.1066000046444</v>
      </c>
      <c r="T576" s="39">
        <f t="shared" ca="1" si="151"/>
        <v>1.2658828134188402</v>
      </c>
      <c r="U576" s="47">
        <f t="shared" ca="1" si="141"/>
        <v>6062.2299999938423</v>
      </c>
      <c r="V576" s="47">
        <f t="shared" ca="1" si="142"/>
        <v>6060.8099999939823</v>
      </c>
      <c r="W576" s="39">
        <f t="shared" ca="1" si="152"/>
        <v>1.8940031249994074</v>
      </c>
      <c r="X576" s="7">
        <f t="shared" ca="1" si="144"/>
        <v>73748.884400028604</v>
      </c>
      <c r="Y576" s="39">
        <f t="shared" ca="1" si="153"/>
        <v>3.8718164310028884</v>
      </c>
      <c r="Z576" s="39">
        <f t="shared" ca="1" si="146"/>
        <v>11.911419786088192</v>
      </c>
      <c r="AA576" s="39">
        <f t="shared" ca="1" si="147"/>
        <v>15.549991902261016</v>
      </c>
      <c r="AD576" s="44">
        <v>3644</v>
      </c>
      <c r="AE576" s="44">
        <v>120622.999999961</v>
      </c>
    </row>
    <row r="577" spans="8:31" x14ac:dyDescent="0.3">
      <c r="H577" s="45">
        <v>1</v>
      </c>
      <c r="I577" s="44" t="s">
        <v>173</v>
      </c>
      <c r="J577" s="25">
        <v>2018</v>
      </c>
      <c r="K577" s="44">
        <v>3609.39</v>
      </c>
      <c r="L577" s="47">
        <f t="shared" ca="1" si="148"/>
        <v>100336.46900005196</v>
      </c>
      <c r="M577" s="47">
        <f t="shared" ca="1" si="134"/>
        <v>100903.10149998625</v>
      </c>
      <c r="N577" s="39">
        <f t="shared" ca="1" si="133"/>
        <v>37.838663062508367</v>
      </c>
      <c r="O577" s="47">
        <f t="shared" ca="1" si="149"/>
        <v>17940.849999995</v>
      </c>
      <c r="P577" s="47">
        <f t="shared" ca="1" si="136"/>
        <v>17956.974999995</v>
      </c>
      <c r="Q577" s="39">
        <f t="shared" ca="1" si="150"/>
        <v>6.7338656250005311</v>
      </c>
      <c r="R577" s="47">
        <f t="shared" ca="1" si="138"/>
        <v>3310.4654000052283</v>
      </c>
      <c r="S577" s="47">
        <f t="shared" ca="1" si="139"/>
        <v>3312.4649000047866</v>
      </c>
      <c r="T577" s="39">
        <f t="shared" ca="1" si="151"/>
        <v>1.5879128614405307</v>
      </c>
      <c r="U577" s="47">
        <f t="shared" ca="1" si="141"/>
        <v>6059.3899999941223</v>
      </c>
      <c r="V577" s="47">
        <f t="shared" ca="1" si="142"/>
        <v>6060.4649999940157</v>
      </c>
      <c r="W577" s="39">
        <f t="shared" ca="1" si="152"/>
        <v>2.3778234427470801</v>
      </c>
      <c r="X577" s="7">
        <f t="shared" ca="1" si="144"/>
        <v>73573.196599992443</v>
      </c>
      <c r="Y577" s="39">
        <f t="shared" ca="1" si="153"/>
        <v>2.5137508838339748</v>
      </c>
      <c r="Z577" s="39">
        <f t="shared" ca="1" si="146"/>
        <v>13.213352813022116</v>
      </c>
      <c r="AA577" s="39">
        <f t="shared" ca="1" si="147"/>
        <v>24.625310249486251</v>
      </c>
      <c r="AD577" s="44">
        <v>3644.5</v>
      </c>
      <c r="AE577" s="44">
        <v>120944.120000119</v>
      </c>
    </row>
    <row r="578" spans="8:31" x14ac:dyDescent="0.3">
      <c r="H578" s="45">
        <v>1</v>
      </c>
      <c r="I578" s="44" t="s">
        <v>164</v>
      </c>
      <c r="J578" s="25">
        <v>2018</v>
      </c>
      <c r="K578" s="44">
        <v>3611.54</v>
      </c>
      <c r="L578" s="47">
        <f t="shared" ca="1" si="148"/>
        <v>101469.73399992054</v>
      </c>
      <c r="M578" s="47">
        <f t="shared" ca="1" si="134"/>
        <v>101058.59599996847</v>
      </c>
      <c r="N578" s="39">
        <f t="shared" ca="1" si="133"/>
        <v>44.465782240001992</v>
      </c>
      <c r="O578" s="47">
        <f t="shared" ca="1" si="149"/>
        <v>17973.099999995</v>
      </c>
      <c r="P578" s="47">
        <f t="shared" ca="1" si="136"/>
        <v>17961.399999994999</v>
      </c>
      <c r="Q578" s="39">
        <f t="shared" ca="1" si="150"/>
        <v>7.9030160000006191</v>
      </c>
      <c r="R578" s="47">
        <f t="shared" ca="1" si="138"/>
        <v>3314.464400004345</v>
      </c>
      <c r="S578" s="47">
        <f t="shared" ca="1" si="139"/>
        <v>3313.0136000046655</v>
      </c>
      <c r="T578" s="39">
        <f t="shared" ca="1" si="151"/>
        <v>2.0630963940702962</v>
      </c>
      <c r="U578" s="47">
        <f t="shared" ca="1" si="141"/>
        <v>6061.53999999391</v>
      </c>
      <c r="V578" s="47">
        <f t="shared" ca="1" si="142"/>
        <v>6060.7599999939866</v>
      </c>
      <c r="W578" s="39">
        <f t="shared" ca="1" si="152"/>
        <v>3.0876541819985253</v>
      </c>
      <c r="X578" s="7">
        <f t="shared" ca="1" si="144"/>
        <v>73723.422399974821</v>
      </c>
      <c r="Y578" s="39">
        <f t="shared" ca="1" si="153"/>
        <v>2.2731388573333731</v>
      </c>
      <c r="Z578" s="39">
        <f t="shared" ca="1" si="146"/>
        <v>15.326905433402814</v>
      </c>
      <c r="AA578" s="39">
        <f t="shared" ca="1" si="147"/>
        <v>29.138876806599178</v>
      </c>
      <c r="AD578" s="44">
        <v>3645</v>
      </c>
      <c r="AE578" s="44">
        <v>121265.24999989101</v>
      </c>
    </row>
    <row r="579" spans="8:31" x14ac:dyDescent="0.3">
      <c r="H579" s="45">
        <v>1</v>
      </c>
      <c r="I579" s="44" t="s">
        <v>174</v>
      </c>
      <c r="J579" s="25">
        <v>2018</v>
      </c>
      <c r="K579" s="44">
        <v>3609.98</v>
      </c>
      <c r="L579" s="47">
        <f t="shared" ca="1" si="148"/>
        <v>100647.4580000164</v>
      </c>
      <c r="M579" s="47">
        <f t="shared" ca="1" si="134"/>
        <v>99018.718999957899</v>
      </c>
      <c r="N579" s="39">
        <f t="shared" ca="1" si="133"/>
        <v>62.381792969995757</v>
      </c>
      <c r="O579" s="47">
        <f t="shared" ca="1" si="149"/>
        <v>17949.699999994999</v>
      </c>
      <c r="P579" s="47">
        <f t="shared" ca="1" si="136"/>
        <v>17903.349999995</v>
      </c>
      <c r="Q579" s="39">
        <f t="shared" ca="1" si="150"/>
        <v>11.279110500000879</v>
      </c>
      <c r="R579" s="47">
        <f t="shared" ca="1" si="138"/>
        <v>3311.562800004986</v>
      </c>
      <c r="S579" s="47">
        <f t="shared" ca="1" si="139"/>
        <v>3305.8154000062568</v>
      </c>
      <c r="T579" s="39">
        <f t="shared" ca="1" si="151"/>
        <v>2.3978181034609571</v>
      </c>
      <c r="U579" s="47">
        <f t="shared" ca="1" si="141"/>
        <v>6059.9799999940642</v>
      </c>
      <c r="V579" s="47">
        <f t="shared" ca="1" si="142"/>
        <v>6056.8899999943696</v>
      </c>
      <c r="W579" s="39">
        <f t="shared" ca="1" si="152"/>
        <v>3.5937547333298236</v>
      </c>
      <c r="X579" s="7">
        <f t="shared" ca="1" si="144"/>
        <v>71752.663599962281</v>
      </c>
      <c r="Y579" s="39">
        <f t="shared" ca="1" si="153"/>
        <v>1.255671612999792</v>
      </c>
      <c r="Z579" s="39">
        <f t="shared" ca="1" si="146"/>
        <v>18.52635494979145</v>
      </c>
      <c r="AA579" s="39">
        <f t="shared" ca="1" si="147"/>
        <v>43.855438020204303</v>
      </c>
      <c r="AD579" s="44">
        <v>3645.5</v>
      </c>
      <c r="AE579" s="44">
        <v>121586.37000004901</v>
      </c>
    </row>
    <row r="580" spans="8:31" x14ac:dyDescent="0.3">
      <c r="H580" s="45">
        <v>1</v>
      </c>
      <c r="I580" s="44" t="s">
        <v>175</v>
      </c>
      <c r="J580" s="25">
        <v>2018</v>
      </c>
      <c r="K580" s="44">
        <v>3603.8</v>
      </c>
      <c r="L580" s="47">
        <f t="shared" ca="1" si="148"/>
        <v>97389.979999899399</v>
      </c>
      <c r="M580" s="47">
        <f t="shared" ca="1" si="134"/>
        <v>95688.649999978719</v>
      </c>
      <c r="N580" s="39">
        <f t="shared" ca="1" si="133"/>
        <v>73.520779416676589</v>
      </c>
      <c r="O580" s="47">
        <f t="shared" ca="1" si="149"/>
        <v>17856.999999995001</v>
      </c>
      <c r="P580" s="47">
        <f t="shared" ca="1" si="136"/>
        <v>17791.059999995141</v>
      </c>
      <c r="Q580" s="39">
        <f t="shared" ca="1" si="150"/>
        <v>13.669464433334486</v>
      </c>
      <c r="R580" s="47">
        <f t="shared" ca="1" si="138"/>
        <v>3300.0680000075276</v>
      </c>
      <c r="S580" s="47">
        <f t="shared" ca="1" si="139"/>
        <v>3293.8268000083481</v>
      </c>
      <c r="T580" s="39">
        <f t="shared" ca="1" si="151"/>
        <v>2.6084363400451376</v>
      </c>
      <c r="U580" s="47">
        <f t="shared" ca="1" si="141"/>
        <v>6053.7999999946751</v>
      </c>
      <c r="V580" s="47">
        <f t="shared" ca="1" si="142"/>
        <v>6049.0199999951474</v>
      </c>
      <c r="W580" s="39">
        <f t="shared" ca="1" si="152"/>
        <v>3.9189584239982653</v>
      </c>
      <c r="X580" s="7">
        <f t="shared" ca="1" si="144"/>
        <v>68554.74319998009</v>
      </c>
      <c r="Y580" s="39">
        <f t="shared" ca="1" si="153"/>
        <v>3.0278344913335395</v>
      </c>
      <c r="Z580" s="39">
        <f t="shared" ca="1" si="146"/>
        <v>23.224693688711429</v>
      </c>
      <c r="AA580" s="39">
        <f t="shared" ca="1" si="147"/>
        <v>50.296085727965163</v>
      </c>
      <c r="AD580" s="44">
        <v>3646</v>
      </c>
      <c r="AE580" s="44">
        <v>121907.500000067</v>
      </c>
    </row>
    <row r="581" spans="8:31" x14ac:dyDescent="0.3">
      <c r="H581" s="45">
        <v>1</v>
      </c>
      <c r="I581" s="44" t="s">
        <v>176</v>
      </c>
      <c r="J581" s="25">
        <v>2018</v>
      </c>
      <c r="K581" s="44">
        <v>3597.12</v>
      </c>
      <c r="L581" s="47">
        <f t="shared" ca="1" si="148"/>
        <v>93987.32000005804</v>
      </c>
      <c r="M581" s="47">
        <f t="shared" ca="1" si="134"/>
        <v>92811.200000031735</v>
      </c>
      <c r="N581" s="39">
        <f t="shared" ca="1" si="133"/>
        <v>71.000568000049711</v>
      </c>
      <c r="O581" s="47">
        <f t="shared" ca="1" si="149"/>
        <v>17725.119999995281</v>
      </c>
      <c r="P581" s="47">
        <f t="shared" ca="1" si="136"/>
        <v>17662.19999999553</v>
      </c>
      <c r="Q581" s="39">
        <f t="shared" ca="1" si="150"/>
        <v>13.511583000001419</v>
      </c>
      <c r="R581" s="47">
        <f t="shared" ca="1" si="138"/>
        <v>3287.585600009169</v>
      </c>
      <c r="S581" s="47">
        <f t="shared" ca="1" si="139"/>
        <v>3283.036000009236</v>
      </c>
      <c r="T581" s="39">
        <f t="shared" ca="1" si="151"/>
        <v>2.3479726299398482</v>
      </c>
      <c r="U581" s="47">
        <f t="shared" ca="1" si="141"/>
        <v>6044.2399999956187</v>
      </c>
      <c r="V581" s="47">
        <f t="shared" ca="1" si="142"/>
        <v>6039.399999996097</v>
      </c>
      <c r="W581" s="39">
        <f t="shared" ca="1" si="152"/>
        <v>3.5506639166629683</v>
      </c>
      <c r="X581" s="7">
        <f t="shared" ca="1" si="144"/>
        <v>65826.564000030878</v>
      </c>
      <c r="Y581" s="39">
        <f t="shared" ca="1" si="153"/>
        <v>3.2364727300026721</v>
      </c>
      <c r="Z581" s="39">
        <f t="shared" ca="1" si="146"/>
        <v>22.646692276606906</v>
      </c>
      <c r="AA581" s="39">
        <f t="shared" ca="1" si="147"/>
        <v>48.353875723442805</v>
      </c>
      <c r="AD581" s="44">
        <v>3646.5</v>
      </c>
      <c r="AE581" s="44">
        <v>122228.61999997799</v>
      </c>
    </row>
    <row r="582" spans="8:31" x14ac:dyDescent="0.3">
      <c r="H582" s="45">
        <v>1</v>
      </c>
      <c r="I582" s="44" t="s">
        <v>177</v>
      </c>
      <c r="J582" s="25">
        <v>2018</v>
      </c>
      <c r="K582" s="44">
        <v>3592.28</v>
      </c>
      <c r="L582" s="47">
        <f t="shared" ca="1" si="148"/>
        <v>91635.08000000543</v>
      </c>
      <c r="M582" s="47">
        <f t="shared" ca="1" si="134"/>
        <v>91192.819999978412</v>
      </c>
      <c r="N582" s="39">
        <f t="shared" ca="1" si="133"/>
        <v>65.202866300007912</v>
      </c>
      <c r="O582" s="47">
        <f t="shared" ca="1" si="149"/>
        <v>17599.279999995779</v>
      </c>
      <c r="P582" s="47">
        <f t="shared" ca="1" si="136"/>
        <v>17575.61999999587</v>
      </c>
      <c r="Q582" s="39">
        <f t="shared" ca="1" si="150"/>
        <v>12.566568300001547</v>
      </c>
      <c r="R582" s="47">
        <f t="shared" ca="1" si="138"/>
        <v>3278.486400009303</v>
      </c>
      <c r="S582" s="47">
        <f t="shared" ca="1" si="139"/>
        <v>3276.7756000093282</v>
      </c>
      <c r="T582" s="39">
        <f t="shared" ca="1" si="151"/>
        <v>1.8610447020248757</v>
      </c>
      <c r="U582" s="47">
        <f t="shared" ca="1" si="141"/>
        <v>6034.5599999965752</v>
      </c>
      <c r="V582" s="47">
        <f t="shared" ca="1" si="142"/>
        <v>6032.7399999967547</v>
      </c>
      <c r="W582" s="39">
        <f t="shared" ca="1" si="152"/>
        <v>3.0840372336636719</v>
      </c>
      <c r="X582" s="7">
        <f t="shared" ca="1" si="144"/>
        <v>64307.684399976475</v>
      </c>
      <c r="Y582" s="39">
        <f t="shared" ca="1" si="153"/>
        <v>3.9120508009999684</v>
      </c>
      <c r="Z582" s="39">
        <f t="shared" ca="1" si="146"/>
        <v>21.423701036690062</v>
      </c>
      <c r="AA582" s="39">
        <f t="shared" ca="1" si="147"/>
        <v>43.77916526331785</v>
      </c>
      <c r="AD582" s="44">
        <v>3647</v>
      </c>
      <c r="AE582" s="44">
        <v>122549.749999996</v>
      </c>
    </row>
    <row r="583" spans="8:31" x14ac:dyDescent="0.3">
      <c r="H583" s="45">
        <v>1</v>
      </c>
      <c r="I583" s="44" t="s">
        <v>178</v>
      </c>
      <c r="J583" s="25">
        <v>2018</v>
      </c>
      <c r="K583" s="44">
        <v>3590.46</v>
      </c>
      <c r="L583" s="47">
        <f t="shared" ca="1" si="148"/>
        <v>90750.559999951394</v>
      </c>
      <c r="M583" s="47">
        <f t="shared" ca="1" si="134"/>
        <v>89788.279999963008</v>
      </c>
      <c r="N583" s="39">
        <f t="shared" ca="1" si="133"/>
        <v>47.737435533330761</v>
      </c>
      <c r="O583" s="47">
        <f t="shared" ca="1" si="149"/>
        <v>17551.959999995961</v>
      </c>
      <c r="P583" s="47">
        <f t="shared" ca="1" si="136"/>
        <v>17500.479999996154</v>
      </c>
      <c r="Q583" s="39">
        <f t="shared" ca="1" si="150"/>
        <v>9.304421866667953</v>
      </c>
      <c r="R583" s="47">
        <f t="shared" ca="1" si="138"/>
        <v>3275.0648000093533</v>
      </c>
      <c r="S583" s="47">
        <f t="shared" ca="1" si="139"/>
        <v>3271.3424000094078</v>
      </c>
      <c r="T583" s="39">
        <f t="shared" ca="1" si="151"/>
        <v>1.4317847849239131</v>
      </c>
      <c r="U583" s="47">
        <f t="shared" ca="1" si="141"/>
        <v>6030.9199999969351</v>
      </c>
      <c r="V583" s="47">
        <f t="shared" ca="1" si="142"/>
        <v>6026.9599999973261</v>
      </c>
      <c r="W583" s="39">
        <f t="shared" ca="1" si="152"/>
        <v>2.3743711166657202</v>
      </c>
      <c r="X583" s="7">
        <f t="shared" ca="1" si="144"/>
        <v>62989.497599960116</v>
      </c>
      <c r="Y583" s="39">
        <f t="shared" ca="1" si="153"/>
        <v>4.8291948159986697</v>
      </c>
      <c r="Z583" s="39">
        <f t="shared" ca="1" si="146"/>
        <v>17.939772584256257</v>
      </c>
      <c r="AA583" s="39">
        <f t="shared" ca="1" si="147"/>
        <v>29.797662949074503</v>
      </c>
      <c r="AD583" s="44">
        <v>3647.5</v>
      </c>
      <c r="AE583" s="44">
        <v>122870.86999990699</v>
      </c>
    </row>
    <row r="584" spans="8:31" x14ac:dyDescent="0.3">
      <c r="H584" s="45">
        <v>1</v>
      </c>
      <c r="I584" s="44" t="s">
        <v>179</v>
      </c>
      <c r="J584" s="25">
        <v>2018</v>
      </c>
      <c r="K584" s="44">
        <v>3586.5</v>
      </c>
      <c r="L584" s="47">
        <f t="shared" ca="1" si="148"/>
        <v>88825.999999974621</v>
      </c>
      <c r="M584" s="47">
        <f t="shared" ca="1" si="134"/>
        <v>87696.04999997234</v>
      </c>
      <c r="N584" s="39">
        <f t="shared" ca="1" si="133"/>
        <v>43.117224583335201</v>
      </c>
      <c r="O584" s="47">
        <f t="shared" ca="1" si="149"/>
        <v>17448.999999996347</v>
      </c>
      <c r="P584" s="47">
        <f t="shared" ca="1" si="136"/>
        <v>17388.549999996583</v>
      </c>
      <c r="Q584" s="39">
        <f t="shared" ca="1" si="150"/>
        <v>8.5493704166680526</v>
      </c>
      <c r="R584" s="47">
        <f t="shared" ca="1" si="138"/>
        <v>3267.6200000094623</v>
      </c>
      <c r="S584" s="47">
        <f t="shared" ca="1" si="139"/>
        <v>3263.2490000095263</v>
      </c>
      <c r="T584" s="39">
        <f t="shared" ca="1" si="151"/>
        <v>0.96752613476137006</v>
      </c>
      <c r="U584" s="47">
        <f t="shared" ca="1" si="141"/>
        <v>6022.9999999977172</v>
      </c>
      <c r="V584" s="47">
        <f t="shared" ca="1" si="142"/>
        <v>6018.3499999981768</v>
      </c>
      <c r="W584" s="39">
        <f t="shared" ca="1" si="152"/>
        <v>1.6052444037498297</v>
      </c>
      <c r="X584" s="7">
        <f t="shared" ca="1" si="144"/>
        <v>61025.900999968049</v>
      </c>
      <c r="Y584" s="39">
        <f t="shared" ca="1" si="153"/>
        <v>3.9158286474993496</v>
      </c>
      <c r="Z584" s="39">
        <f t="shared" ca="1" si="146"/>
        <v>15.037969602678601</v>
      </c>
      <c r="AA584" s="39">
        <f t="shared" ca="1" si="147"/>
        <v>28.0792549806566</v>
      </c>
      <c r="AD584" s="44">
        <v>3648</v>
      </c>
      <c r="AE584" s="44">
        <v>123191.999999926</v>
      </c>
    </row>
    <row r="585" spans="8:31" x14ac:dyDescent="0.3">
      <c r="H585" s="45">
        <v>1</v>
      </c>
      <c r="I585" s="44" t="s">
        <v>180</v>
      </c>
      <c r="J585" s="25">
        <v>2018</v>
      </c>
      <c r="K585" s="44">
        <v>3581.85</v>
      </c>
      <c r="L585" s="47">
        <f t="shared" ca="1" si="148"/>
        <v>86566.099999970058</v>
      </c>
      <c r="M585" s="47">
        <f t="shared" ca="1" si="134"/>
        <v>85230.280999978422</v>
      </c>
      <c r="N585" s="39">
        <f t="shared" ca="1" si="133"/>
        <v>32.600582482503427</v>
      </c>
      <c r="O585" s="47">
        <f t="shared" ca="1" si="149"/>
        <v>17328.099999996819</v>
      </c>
      <c r="P585" s="47">
        <f t="shared" ca="1" si="136"/>
        <v>17256.469999997098</v>
      </c>
      <c r="Q585" s="39">
        <f t="shared" ca="1" si="150"/>
        <v>6.6005997750012542</v>
      </c>
      <c r="R585" s="47">
        <f t="shared" ca="1" si="138"/>
        <v>3258.8780000095903</v>
      </c>
      <c r="S585" s="47">
        <f t="shared" ca="1" si="139"/>
        <v>3253.6986000096667</v>
      </c>
      <c r="T585" s="39">
        <f t="shared" ca="1" si="151"/>
        <v>0.73837266896233711</v>
      </c>
      <c r="U585" s="47">
        <f t="shared" ca="1" si="141"/>
        <v>6013.6999999986365</v>
      </c>
      <c r="V585" s="47">
        <f t="shared" ca="1" si="142"/>
        <v>6008.1899999991811</v>
      </c>
      <c r="W585" s="39">
        <f t="shared" ca="1" si="152"/>
        <v>1.1504181802502507</v>
      </c>
      <c r="X585" s="7">
        <f t="shared" ca="1" si="144"/>
        <v>58711.922399972485</v>
      </c>
      <c r="Y585" s="39">
        <f t="shared" ca="1" si="153"/>
        <v>2.3974034979997314</v>
      </c>
      <c r="Z585" s="39">
        <f t="shared" ca="1" si="146"/>
        <v>10.886794122213573</v>
      </c>
      <c r="AA585" s="39">
        <f t="shared" ca="1" si="147"/>
        <v>21.713788360289854</v>
      </c>
      <c r="AD585" s="44">
        <v>3648.5</v>
      </c>
      <c r="AE585" s="44">
        <v>123513.120000083</v>
      </c>
    </row>
    <row r="586" spans="8:31" x14ac:dyDescent="0.3">
      <c r="H586" s="45">
        <v>1</v>
      </c>
      <c r="I586" s="44" t="s">
        <v>170</v>
      </c>
      <c r="J586" s="25">
        <v>2019</v>
      </c>
      <c r="K586" s="44">
        <v>3576.34</v>
      </c>
      <c r="L586" s="47">
        <f t="shared" ref="L586" ca="1" si="154">FORECAST(K586,OFFSET($AE$28:$AE$712,MATCH(K586,$AD$28:$AD$712,1)-1,0,2), OFFSET($AD$28:$AD$712,MATCH(K586,$AD$28:$AD$712,1)-1,0,2))</f>
        <v>83894.461999986786</v>
      </c>
      <c r="M586" s="47"/>
      <c r="N586" s="11"/>
      <c r="O586" s="47">
        <f t="shared" ca="1" si="149"/>
        <v>17184.839999997377</v>
      </c>
      <c r="P586" s="47"/>
      <c r="Q586" s="39"/>
      <c r="R586" s="47">
        <f t="shared" ca="1" si="138"/>
        <v>3248.5192000097431</v>
      </c>
      <c r="S586" s="47"/>
      <c r="T586" s="39"/>
      <c r="U586" s="47">
        <f t="shared" ca="1" si="141"/>
        <v>6002.6799999997256</v>
      </c>
      <c r="V586" s="47"/>
      <c r="W586" s="39"/>
      <c r="X586" s="7"/>
      <c r="Y586" s="39"/>
      <c r="Z586" s="39"/>
      <c r="AA586" s="39"/>
      <c r="AD586" s="44">
        <v>3649</v>
      </c>
      <c r="AE586" s="44">
        <v>123834.25000010199</v>
      </c>
    </row>
    <row r="587" spans="8:31" x14ac:dyDescent="0.3">
      <c r="N587" s="11"/>
      <c r="O587" s="47"/>
      <c r="AD587" s="44">
        <v>3649.5</v>
      </c>
      <c r="AE587" s="44">
        <v>124155.370000013</v>
      </c>
    </row>
    <row r="588" spans="8:31" x14ac:dyDescent="0.3">
      <c r="AD588" s="44">
        <v>3650</v>
      </c>
      <c r="AE588" s="44">
        <v>124476.500000031</v>
      </c>
    </row>
    <row r="589" spans="8:31" x14ac:dyDescent="0.3">
      <c r="AD589" s="44">
        <v>3650.5</v>
      </c>
      <c r="AE589" s="44">
        <v>124797.61999994201</v>
      </c>
    </row>
    <row r="590" spans="8:31" x14ac:dyDescent="0.3">
      <c r="AD590" s="44">
        <v>3651</v>
      </c>
      <c r="AE590" s="44">
        <v>125118.74999996</v>
      </c>
    </row>
    <row r="591" spans="8:31" x14ac:dyDescent="0.3">
      <c r="AD591" s="44">
        <v>3651.5</v>
      </c>
      <c r="AE591" s="44">
        <v>125439.870000118</v>
      </c>
    </row>
    <row r="592" spans="8:31" x14ac:dyDescent="0.3">
      <c r="AD592" s="44">
        <v>3652</v>
      </c>
      <c r="AE592" s="44">
        <v>125760.99999989</v>
      </c>
    </row>
    <row r="593" spans="14:31" x14ac:dyDescent="0.3">
      <c r="N593" s="44"/>
      <c r="O593" s="44"/>
      <c r="AD593" s="44">
        <v>3652.5</v>
      </c>
      <c r="AE593" s="44">
        <v>126082.120000047</v>
      </c>
    </row>
    <row r="594" spans="14:31" x14ac:dyDescent="0.3">
      <c r="N594" s="44"/>
      <c r="O594" s="44"/>
      <c r="AD594" s="44">
        <v>3653</v>
      </c>
      <c r="AE594" s="44">
        <v>126403.25000006599</v>
      </c>
    </row>
    <row r="595" spans="14:31" x14ac:dyDescent="0.3">
      <c r="N595" s="44"/>
      <c r="O595" s="44"/>
      <c r="AD595" s="44">
        <v>3653.5</v>
      </c>
      <c r="AE595" s="44">
        <v>126724.369999977</v>
      </c>
    </row>
    <row r="596" spans="14:31" x14ac:dyDescent="0.3">
      <c r="N596" s="44"/>
      <c r="O596" s="44"/>
      <c r="AD596" s="44">
        <v>3654</v>
      </c>
      <c r="AE596" s="44">
        <v>127045.49999999499</v>
      </c>
    </row>
    <row r="597" spans="14:31" x14ac:dyDescent="0.3">
      <c r="N597" s="44"/>
      <c r="O597" s="44"/>
      <c r="AD597" s="44">
        <v>3654.5</v>
      </c>
      <c r="AE597" s="44">
        <v>127366.619999906</v>
      </c>
    </row>
    <row r="598" spans="14:31" x14ac:dyDescent="0.3">
      <c r="N598" s="44"/>
      <c r="O598" s="44"/>
      <c r="AD598" s="44">
        <v>3655</v>
      </c>
      <c r="AE598" s="44">
        <v>127687.749999924</v>
      </c>
    </row>
    <row r="599" spans="14:31" x14ac:dyDescent="0.3">
      <c r="N599" s="44"/>
      <c r="O599" s="44"/>
      <c r="AD599" s="44">
        <v>3655.5</v>
      </c>
      <c r="AE599" s="44">
        <v>128008.870000082</v>
      </c>
    </row>
    <row r="600" spans="14:31" x14ac:dyDescent="0.3">
      <c r="N600" s="44"/>
      <c r="O600" s="44"/>
      <c r="AD600" s="44">
        <v>3656</v>
      </c>
      <c r="AE600" s="44">
        <v>128330.000000101</v>
      </c>
    </row>
    <row r="601" spans="14:31" x14ac:dyDescent="0.3">
      <c r="N601" s="44"/>
      <c r="O601" s="44"/>
      <c r="AD601" s="44">
        <v>3656.5</v>
      </c>
      <c r="AE601" s="44">
        <v>128651.120000011</v>
      </c>
    </row>
    <row r="602" spans="14:31" x14ac:dyDescent="0.3">
      <c r="N602" s="44"/>
      <c r="O602" s="44"/>
      <c r="AD602" s="44">
        <v>3657</v>
      </c>
      <c r="AE602" s="44">
        <v>128972.25000003001</v>
      </c>
    </row>
    <row r="603" spans="14:31" x14ac:dyDescent="0.3">
      <c r="AD603" s="44">
        <v>3657.5</v>
      </c>
      <c r="AE603" s="44">
        <v>129293.369999941</v>
      </c>
    </row>
    <row r="604" spans="14:31" x14ac:dyDescent="0.3">
      <c r="AD604" s="44">
        <v>3658</v>
      </c>
      <c r="AE604" s="44">
        <v>129614.49999995901</v>
      </c>
    </row>
    <row r="605" spans="14:31" x14ac:dyDescent="0.3">
      <c r="AD605" s="44">
        <v>3658.5</v>
      </c>
      <c r="AE605" s="44">
        <v>129935.62000011699</v>
      </c>
    </row>
    <row r="606" spans="14:31" x14ac:dyDescent="0.3">
      <c r="AD606" s="44">
        <v>3659</v>
      </c>
      <c r="AE606" s="44">
        <v>130256.74999988799</v>
      </c>
    </row>
    <row r="607" spans="14:31" x14ac:dyDescent="0.3">
      <c r="AD607" s="44">
        <v>3659.5</v>
      </c>
      <c r="AE607" s="44">
        <v>130577.87000004599</v>
      </c>
    </row>
    <row r="608" spans="14:31" x14ac:dyDescent="0.3">
      <c r="AD608" s="44">
        <v>3660</v>
      </c>
      <c r="AE608" s="44">
        <v>130899.000000065</v>
      </c>
    </row>
    <row r="609" spans="30:31" x14ac:dyDescent="0.3">
      <c r="AD609" s="44">
        <v>3660.5</v>
      </c>
      <c r="AE609" s="44">
        <v>131267.70000007999</v>
      </c>
    </row>
    <row r="610" spans="30:31" x14ac:dyDescent="0.3">
      <c r="AD610" s="44">
        <v>3661</v>
      </c>
      <c r="AE610" s="44">
        <v>131636.40000009499</v>
      </c>
    </row>
    <row r="611" spans="30:31" x14ac:dyDescent="0.3">
      <c r="AD611" s="44">
        <v>3661.5</v>
      </c>
      <c r="AE611" s="44">
        <v>132005.10000010999</v>
      </c>
    </row>
    <row r="612" spans="30:31" x14ac:dyDescent="0.3">
      <c r="AD612" s="44">
        <v>3662</v>
      </c>
      <c r="AE612" s="44">
        <v>132373.79999987801</v>
      </c>
    </row>
    <row r="613" spans="30:31" x14ac:dyDescent="0.3">
      <c r="AD613" s="44">
        <v>3662.5</v>
      </c>
      <c r="AE613" s="44">
        <v>132742.49999989301</v>
      </c>
    </row>
    <row r="614" spans="30:31" x14ac:dyDescent="0.3">
      <c r="AD614" s="44">
        <v>3663</v>
      </c>
      <c r="AE614" s="44">
        <v>133111.19999990801</v>
      </c>
    </row>
    <row r="615" spans="30:31" x14ac:dyDescent="0.3">
      <c r="AD615" s="44">
        <v>3663.5</v>
      </c>
      <c r="AE615" s="44">
        <v>133479.89999992301</v>
      </c>
    </row>
    <row r="616" spans="30:31" x14ac:dyDescent="0.3">
      <c r="AD616" s="44">
        <v>3664</v>
      </c>
      <c r="AE616" s="44">
        <v>133848.59999993799</v>
      </c>
    </row>
    <row r="617" spans="30:31" x14ac:dyDescent="0.3">
      <c r="AD617" s="44">
        <v>3664.5</v>
      </c>
      <c r="AE617" s="44">
        <v>134217.29999995299</v>
      </c>
    </row>
    <row r="618" spans="30:31" x14ac:dyDescent="0.3">
      <c r="AD618" s="44">
        <v>3665</v>
      </c>
      <c r="AE618" s="44">
        <v>134585.999999969</v>
      </c>
    </row>
    <row r="619" spans="30:31" x14ac:dyDescent="0.3">
      <c r="AD619" s="44">
        <v>3665.5</v>
      </c>
      <c r="AE619" s="44">
        <v>134954.699999984</v>
      </c>
    </row>
    <row r="620" spans="30:31" x14ac:dyDescent="0.3">
      <c r="AD620" s="44">
        <v>3666</v>
      </c>
      <c r="AE620" s="44">
        <v>135323.399999999</v>
      </c>
    </row>
    <row r="621" spans="30:31" x14ac:dyDescent="0.3">
      <c r="AD621" s="44">
        <v>3666.5</v>
      </c>
      <c r="AE621" s="44">
        <v>135692.100000014</v>
      </c>
    </row>
    <row r="622" spans="30:31" x14ac:dyDescent="0.3">
      <c r="AD622" s="44">
        <v>3667</v>
      </c>
      <c r="AE622" s="44">
        <v>136060.800000029</v>
      </c>
    </row>
    <row r="623" spans="30:31" x14ac:dyDescent="0.3">
      <c r="AD623" s="44">
        <v>3667.5</v>
      </c>
      <c r="AE623" s="44">
        <v>136429.500000044</v>
      </c>
    </row>
    <row r="624" spans="30:31" x14ac:dyDescent="0.3">
      <c r="AD624" s="44">
        <v>3668</v>
      </c>
      <c r="AE624" s="44">
        <v>136798.20000005901</v>
      </c>
    </row>
    <row r="625" spans="30:31" x14ac:dyDescent="0.3">
      <c r="AD625" s="44">
        <v>3668.5</v>
      </c>
      <c r="AE625" s="44">
        <v>137166.90000007401</v>
      </c>
    </row>
    <row r="626" spans="30:31" x14ac:dyDescent="0.3">
      <c r="AD626" s="44">
        <v>3669</v>
      </c>
      <c r="AE626" s="44">
        <v>137535.60000008901</v>
      </c>
    </row>
    <row r="627" spans="30:31" x14ac:dyDescent="0.3">
      <c r="AD627" s="44">
        <v>3669.5</v>
      </c>
      <c r="AE627" s="44">
        <v>137904.30000010499</v>
      </c>
    </row>
    <row r="628" spans="30:31" x14ac:dyDescent="0.3">
      <c r="AD628" s="44">
        <v>3670</v>
      </c>
      <c r="AE628" s="44">
        <v>138273.00000012</v>
      </c>
    </row>
    <row r="629" spans="30:31" x14ac:dyDescent="0.3">
      <c r="AD629" s="44">
        <v>3670.5</v>
      </c>
      <c r="AE629" s="44">
        <v>138641.69999988799</v>
      </c>
    </row>
    <row r="630" spans="30:31" x14ac:dyDescent="0.3">
      <c r="AD630" s="44">
        <v>3671</v>
      </c>
      <c r="AE630" s="44">
        <v>139010.39999990299</v>
      </c>
    </row>
    <row r="631" spans="30:31" x14ac:dyDescent="0.3">
      <c r="AD631" s="44">
        <v>3671.5</v>
      </c>
      <c r="AE631" s="44">
        <v>139379.09999991799</v>
      </c>
    </row>
    <row r="632" spans="30:31" x14ac:dyDescent="0.3">
      <c r="AD632" s="44">
        <v>3672</v>
      </c>
      <c r="AE632" s="44">
        <v>139747.79999993299</v>
      </c>
    </row>
    <row r="633" spans="30:31" x14ac:dyDescent="0.3">
      <c r="AD633" s="44">
        <v>3672.5</v>
      </c>
      <c r="AE633" s="44">
        <v>140116.49999994799</v>
      </c>
    </row>
    <row r="634" spans="30:31" x14ac:dyDescent="0.3">
      <c r="AD634" s="44">
        <v>3673</v>
      </c>
      <c r="AE634" s="44">
        <v>140485.19999996299</v>
      </c>
    </row>
    <row r="635" spans="30:31" x14ac:dyDescent="0.3">
      <c r="AD635" s="44">
        <v>3673.5</v>
      </c>
      <c r="AE635" s="44">
        <v>140853.89999997799</v>
      </c>
    </row>
    <row r="636" spans="30:31" x14ac:dyDescent="0.3">
      <c r="AD636" s="44">
        <v>3674</v>
      </c>
      <c r="AE636" s="44">
        <v>141222.59999999299</v>
      </c>
    </row>
    <row r="637" spans="30:31" x14ac:dyDescent="0.3">
      <c r="AD637" s="44">
        <v>3674.5</v>
      </c>
      <c r="AE637" s="44">
        <v>141591.30000000799</v>
      </c>
    </row>
    <row r="638" spans="30:31" x14ac:dyDescent="0.3">
      <c r="AD638" s="44">
        <v>3675</v>
      </c>
      <c r="AE638" s="44">
        <v>141960.00000002401</v>
      </c>
    </row>
    <row r="639" spans="30:31" x14ac:dyDescent="0.3">
      <c r="AD639" s="44">
        <v>3675.5</v>
      </c>
      <c r="AE639" s="44">
        <v>142328.70000003901</v>
      </c>
    </row>
    <row r="640" spans="30:31" x14ac:dyDescent="0.3">
      <c r="AD640" s="44">
        <v>3676</v>
      </c>
      <c r="AE640" s="44">
        <v>142697.40000005401</v>
      </c>
    </row>
    <row r="641" spans="30:31" x14ac:dyDescent="0.3">
      <c r="AD641" s="44">
        <v>3676.5</v>
      </c>
      <c r="AE641" s="44">
        <v>143066.10000006901</v>
      </c>
    </row>
    <row r="642" spans="30:31" x14ac:dyDescent="0.3">
      <c r="AD642" s="44">
        <v>3677</v>
      </c>
      <c r="AE642" s="44">
        <v>143434.80000008401</v>
      </c>
    </row>
    <row r="643" spans="30:31" x14ac:dyDescent="0.3">
      <c r="AD643" s="44">
        <v>3677.5</v>
      </c>
      <c r="AE643" s="44">
        <v>143803.50000009901</v>
      </c>
    </row>
    <row r="644" spans="30:31" x14ac:dyDescent="0.3">
      <c r="AD644" s="44">
        <v>3678</v>
      </c>
      <c r="AE644" s="44">
        <v>144172.20000011401</v>
      </c>
    </row>
    <row r="645" spans="30:31" x14ac:dyDescent="0.3">
      <c r="AD645" s="44">
        <v>3678.5</v>
      </c>
      <c r="AE645" s="44">
        <v>144540.89999988201</v>
      </c>
    </row>
    <row r="646" spans="30:31" x14ac:dyDescent="0.3">
      <c r="AD646" s="44">
        <v>3679</v>
      </c>
      <c r="AE646" s="44">
        <v>144909.59999989701</v>
      </c>
    </row>
    <row r="647" spans="30:31" x14ac:dyDescent="0.3">
      <c r="AD647" s="44">
        <v>3679.5</v>
      </c>
      <c r="AE647" s="44">
        <v>145278.29999991201</v>
      </c>
    </row>
    <row r="648" spans="30:31" x14ac:dyDescent="0.3">
      <c r="AD648" s="44">
        <v>3680</v>
      </c>
      <c r="AE648" s="44">
        <v>145646.99999992701</v>
      </c>
    </row>
    <row r="649" spans="30:31" x14ac:dyDescent="0.3">
      <c r="AD649" s="44">
        <v>3680.5</v>
      </c>
      <c r="AE649" s="44">
        <v>146025.42000008401</v>
      </c>
    </row>
    <row r="650" spans="30:31" x14ac:dyDescent="0.3">
      <c r="AD650" s="44">
        <v>3681</v>
      </c>
      <c r="AE650" s="44">
        <v>146403.85000010199</v>
      </c>
    </row>
    <row r="651" spans="30:31" x14ac:dyDescent="0.3">
      <c r="AD651" s="44">
        <v>3681.5</v>
      </c>
      <c r="AE651" s="44">
        <v>146782.27000001201</v>
      </c>
    </row>
    <row r="652" spans="30:31" x14ac:dyDescent="0.3">
      <c r="AD652" s="44">
        <v>3682</v>
      </c>
      <c r="AE652" s="44">
        <v>147160.70000002999</v>
      </c>
    </row>
    <row r="653" spans="30:31" x14ac:dyDescent="0.3">
      <c r="AD653" s="44">
        <v>3682.5</v>
      </c>
      <c r="AE653" s="44">
        <v>147539.11999993899</v>
      </c>
    </row>
    <row r="654" spans="30:31" x14ac:dyDescent="0.3">
      <c r="AD654" s="44">
        <v>3683</v>
      </c>
      <c r="AE654" s="44">
        <v>147917.549999957</v>
      </c>
    </row>
    <row r="655" spans="30:31" x14ac:dyDescent="0.3">
      <c r="AD655" s="44">
        <v>3683.5</v>
      </c>
      <c r="AE655" s="44">
        <v>148295.970000114</v>
      </c>
    </row>
    <row r="656" spans="30:31" x14ac:dyDescent="0.3">
      <c r="AD656" s="44">
        <v>3684</v>
      </c>
      <c r="AE656" s="44">
        <v>148674.39999988399</v>
      </c>
    </row>
    <row r="657" spans="30:31" x14ac:dyDescent="0.3">
      <c r="AD657" s="44">
        <v>3684.5</v>
      </c>
      <c r="AE657" s="44">
        <v>149052.820000042</v>
      </c>
    </row>
    <row r="658" spans="30:31" x14ac:dyDescent="0.3">
      <c r="AD658" s="44">
        <v>3685</v>
      </c>
      <c r="AE658" s="44">
        <v>149431.25000005899</v>
      </c>
    </row>
    <row r="659" spans="30:31" x14ac:dyDescent="0.3">
      <c r="AD659" s="44">
        <v>3685.5</v>
      </c>
      <c r="AE659" s="44">
        <v>149809.66999996899</v>
      </c>
    </row>
    <row r="660" spans="30:31" x14ac:dyDescent="0.3">
      <c r="AD660" s="44">
        <v>3686</v>
      </c>
      <c r="AE660" s="44">
        <v>150188.099999987</v>
      </c>
    </row>
    <row r="661" spans="30:31" x14ac:dyDescent="0.3">
      <c r="AD661" s="44">
        <v>3686.5</v>
      </c>
      <c r="AE661" s="44">
        <v>150566.519999896</v>
      </c>
    </row>
    <row r="662" spans="30:31" x14ac:dyDescent="0.3">
      <c r="AD662" s="44">
        <v>3687</v>
      </c>
      <c r="AE662" s="44">
        <v>150944.94999991401</v>
      </c>
    </row>
    <row r="663" spans="30:31" x14ac:dyDescent="0.3">
      <c r="AD663" s="44">
        <v>3687.5</v>
      </c>
      <c r="AE663" s="44">
        <v>151323.37000007101</v>
      </c>
    </row>
    <row r="664" spans="30:31" x14ac:dyDescent="0.3">
      <c r="AD664" s="44">
        <v>3688</v>
      </c>
      <c r="AE664" s="44">
        <v>151701.80000008899</v>
      </c>
    </row>
    <row r="665" spans="30:31" x14ac:dyDescent="0.3">
      <c r="AD665" s="44">
        <v>3688.5</v>
      </c>
      <c r="AE665" s="44">
        <v>152080.21999999901</v>
      </c>
    </row>
    <row r="666" spans="30:31" x14ac:dyDescent="0.3">
      <c r="AD666" s="44">
        <v>3689</v>
      </c>
      <c r="AE666" s="44">
        <v>152458.650000016</v>
      </c>
    </row>
    <row r="667" spans="30:31" x14ac:dyDescent="0.3">
      <c r="AD667" s="44">
        <v>3689.5</v>
      </c>
      <c r="AE667" s="44">
        <v>152837.069999926</v>
      </c>
    </row>
    <row r="668" spans="30:31" x14ac:dyDescent="0.3">
      <c r="AD668" s="44">
        <v>3690</v>
      </c>
      <c r="AE668" s="44">
        <v>153215.499999944</v>
      </c>
    </row>
    <row r="669" spans="30:31" x14ac:dyDescent="0.3">
      <c r="AD669" s="44">
        <v>3690.5</v>
      </c>
      <c r="AE669" s="44">
        <v>153593.920000101</v>
      </c>
    </row>
    <row r="670" spans="30:31" x14ac:dyDescent="0.3">
      <c r="AD670" s="44">
        <v>3691</v>
      </c>
      <c r="AE670" s="44">
        <v>153972.35000011799</v>
      </c>
    </row>
    <row r="671" spans="30:31" x14ac:dyDescent="0.3">
      <c r="AD671" s="44">
        <v>3691.5</v>
      </c>
      <c r="AE671" s="44">
        <v>154350.77000002799</v>
      </c>
    </row>
    <row r="672" spans="30:31" x14ac:dyDescent="0.3">
      <c r="AD672" s="44">
        <v>3692</v>
      </c>
      <c r="AE672" s="44">
        <v>154729.200000046</v>
      </c>
    </row>
    <row r="673" spans="30:31" x14ac:dyDescent="0.3">
      <c r="AD673" s="44">
        <v>3692.5</v>
      </c>
      <c r="AE673" s="44">
        <v>155107.61999995599</v>
      </c>
    </row>
    <row r="674" spans="30:31" x14ac:dyDescent="0.3">
      <c r="AD674" s="44">
        <v>3693</v>
      </c>
      <c r="AE674" s="44">
        <v>155486.04999997301</v>
      </c>
    </row>
    <row r="675" spans="30:31" x14ac:dyDescent="0.3">
      <c r="AD675" s="44">
        <v>3693.5</v>
      </c>
      <c r="AE675" s="44">
        <v>155864.469999883</v>
      </c>
    </row>
    <row r="676" spans="30:31" x14ac:dyDescent="0.3">
      <c r="AD676" s="44">
        <v>3694</v>
      </c>
      <c r="AE676" s="44">
        <v>156242.89999990101</v>
      </c>
    </row>
    <row r="677" spans="30:31" x14ac:dyDescent="0.3">
      <c r="AD677" s="44">
        <v>3694.5</v>
      </c>
      <c r="AE677" s="44">
        <v>156621.32000005801</v>
      </c>
    </row>
    <row r="678" spans="30:31" x14ac:dyDescent="0.3">
      <c r="AD678" s="44">
        <v>3695</v>
      </c>
      <c r="AE678" s="44">
        <v>156999.750000075</v>
      </c>
    </row>
    <row r="679" spans="30:31" x14ac:dyDescent="0.3">
      <c r="AD679" s="44">
        <v>3695.5</v>
      </c>
      <c r="AE679" s="44">
        <v>157378.169999985</v>
      </c>
    </row>
    <row r="680" spans="30:31" x14ac:dyDescent="0.3">
      <c r="AD680" s="44">
        <v>3696</v>
      </c>
      <c r="AE680" s="44">
        <v>157756.600000003</v>
      </c>
    </row>
    <row r="681" spans="30:31" x14ac:dyDescent="0.3">
      <c r="AD681" s="44">
        <v>3696.5</v>
      </c>
      <c r="AE681" s="44">
        <v>158135.019999913</v>
      </c>
    </row>
    <row r="682" spans="30:31" x14ac:dyDescent="0.3">
      <c r="AD682" s="44">
        <v>3697</v>
      </c>
      <c r="AE682" s="44">
        <v>158513.44999992999</v>
      </c>
    </row>
    <row r="683" spans="30:31" x14ac:dyDescent="0.3">
      <c r="AD683" s="44">
        <v>3697.5</v>
      </c>
      <c r="AE683" s="44">
        <v>158891.87000008699</v>
      </c>
    </row>
    <row r="684" spans="30:31" x14ac:dyDescent="0.3">
      <c r="AD684" s="44">
        <v>3698</v>
      </c>
      <c r="AE684" s="44">
        <v>159270.30000010499</v>
      </c>
    </row>
    <row r="685" spans="30:31" x14ac:dyDescent="0.3">
      <c r="AD685" s="44">
        <v>3698.5</v>
      </c>
      <c r="AE685" s="44">
        <v>159648.72000001499</v>
      </c>
    </row>
    <row r="686" spans="30:31" x14ac:dyDescent="0.3">
      <c r="AD686" s="44">
        <v>3699</v>
      </c>
      <c r="AE686" s="44">
        <v>160027.15000003201</v>
      </c>
    </row>
    <row r="687" spans="30:31" x14ac:dyDescent="0.3">
      <c r="AD687" s="44">
        <v>3699.5</v>
      </c>
      <c r="AE687" s="44">
        <v>160405.569999942</v>
      </c>
    </row>
    <row r="688" spans="30:31" x14ac:dyDescent="0.3">
      <c r="AD688" s="44">
        <v>3700</v>
      </c>
      <c r="AE688" s="44">
        <v>160783.99999996001</v>
      </c>
    </row>
    <row r="689" spans="30:31" x14ac:dyDescent="0.3">
      <c r="AD689" s="44">
        <v>3700.5</v>
      </c>
      <c r="AE689" s="44">
        <v>161191.12000003699</v>
      </c>
    </row>
    <row r="690" spans="30:31" x14ac:dyDescent="0.3">
      <c r="AD690" s="44">
        <v>3701</v>
      </c>
      <c r="AE690" s="44">
        <v>161598.249999975</v>
      </c>
    </row>
    <row r="691" spans="30:31" x14ac:dyDescent="0.3">
      <c r="AD691" s="44">
        <v>3701.5</v>
      </c>
      <c r="AE691" s="44">
        <v>162005.370000052</v>
      </c>
    </row>
    <row r="692" spans="30:31" x14ac:dyDescent="0.3">
      <c r="AD692" s="44">
        <v>3702</v>
      </c>
      <c r="AE692" s="44">
        <v>162412.49999998999</v>
      </c>
    </row>
    <row r="693" spans="30:31" x14ac:dyDescent="0.3">
      <c r="AD693" s="44">
        <v>3702.5</v>
      </c>
      <c r="AE693" s="44">
        <v>162819.62000006699</v>
      </c>
    </row>
    <row r="694" spans="30:31" x14ac:dyDescent="0.3">
      <c r="AD694" s="44">
        <v>3703</v>
      </c>
      <c r="AE694" s="44">
        <v>163226.75000000501</v>
      </c>
    </row>
    <row r="695" spans="30:31" x14ac:dyDescent="0.3">
      <c r="AD695" s="44">
        <v>3703.5</v>
      </c>
      <c r="AE695" s="44">
        <v>163633.87000008201</v>
      </c>
    </row>
    <row r="696" spans="30:31" x14ac:dyDescent="0.3">
      <c r="AD696" s="44">
        <v>3704</v>
      </c>
      <c r="AE696" s="44">
        <v>164041.00000001999</v>
      </c>
    </row>
    <row r="697" spans="30:31" x14ac:dyDescent="0.3">
      <c r="AD697" s="44">
        <v>3704.5</v>
      </c>
      <c r="AE697" s="44">
        <v>164448.120000097</v>
      </c>
    </row>
    <row r="698" spans="30:31" x14ac:dyDescent="0.3">
      <c r="AD698" s="44">
        <v>3705</v>
      </c>
      <c r="AE698" s="44">
        <v>164855.25000003501</v>
      </c>
    </row>
    <row r="699" spans="30:31" x14ac:dyDescent="0.3">
      <c r="AD699" s="44">
        <v>3705.5</v>
      </c>
      <c r="AE699" s="44">
        <v>165262.37000011199</v>
      </c>
    </row>
    <row r="700" spans="30:31" x14ac:dyDescent="0.3">
      <c r="AD700" s="44">
        <v>3706</v>
      </c>
      <c r="AE700" s="44">
        <v>165669.50000005</v>
      </c>
    </row>
    <row r="701" spans="30:31" x14ac:dyDescent="0.3">
      <c r="AD701" s="44">
        <v>3706.5</v>
      </c>
      <c r="AE701" s="44">
        <v>166076.61999988</v>
      </c>
    </row>
    <row r="702" spans="30:31" x14ac:dyDescent="0.3">
      <c r="AD702" s="44">
        <v>3707</v>
      </c>
      <c r="AE702" s="44">
        <v>166483.75000006499</v>
      </c>
    </row>
    <row r="703" spans="30:31" x14ac:dyDescent="0.3">
      <c r="AD703" s="44">
        <v>3707.5</v>
      </c>
      <c r="AE703" s="44">
        <v>166890.86999989499</v>
      </c>
    </row>
    <row r="704" spans="30:31" x14ac:dyDescent="0.3">
      <c r="AD704" s="44">
        <v>3708</v>
      </c>
      <c r="AE704" s="44">
        <v>167298.00000008001</v>
      </c>
    </row>
    <row r="705" spans="30:31" x14ac:dyDescent="0.3">
      <c r="AD705" s="44">
        <v>3708.5</v>
      </c>
      <c r="AE705" s="44">
        <v>167705.11999991001</v>
      </c>
    </row>
    <row r="706" spans="30:31" x14ac:dyDescent="0.3">
      <c r="AD706" s="44">
        <v>3709</v>
      </c>
      <c r="AE706" s="44">
        <v>168112.25000009499</v>
      </c>
    </row>
    <row r="707" spans="30:31" x14ac:dyDescent="0.3">
      <c r="AD707" s="44">
        <v>3709.5</v>
      </c>
      <c r="AE707" s="44">
        <v>168519.36999992499</v>
      </c>
    </row>
    <row r="708" spans="30:31" x14ac:dyDescent="0.3">
      <c r="AD708" s="44">
        <v>3710</v>
      </c>
      <c r="AE708" s="44">
        <v>168926.50000011001</v>
      </c>
    </row>
    <row r="709" spans="30:31" x14ac:dyDescent="0.3">
      <c r="AD709" s="44">
        <v>3710.5</v>
      </c>
      <c r="AE709" s="44">
        <v>169333.61999994001</v>
      </c>
    </row>
    <row r="710" spans="30:31" x14ac:dyDescent="0.3">
      <c r="AD710" s="44">
        <v>3711</v>
      </c>
      <c r="AE710" s="44">
        <v>169740.749999878</v>
      </c>
    </row>
    <row r="711" spans="30:31" x14ac:dyDescent="0.3">
      <c r="AD711" s="44">
        <v>3711.5</v>
      </c>
      <c r="AE711" s="44">
        <v>170147.869999955</v>
      </c>
    </row>
    <row r="712" spans="30:31" x14ac:dyDescent="0.3">
      <c r="AD712" s="44">
        <v>3800</v>
      </c>
      <c r="AE712" s="44">
        <v>250000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FE5B0-C02D-4627-86E9-BCA877E33505}">
  <dimension ref="A1:X712"/>
  <sheetViews>
    <sheetView workbookViewId="0">
      <selection activeCell="F10" sqref="F10"/>
    </sheetView>
  </sheetViews>
  <sheetFormatPr defaultRowHeight="14.4" x14ac:dyDescent="0.3"/>
  <cols>
    <col min="1" max="1" width="11.21875" style="25" bestFit="1" customWidth="1"/>
    <col min="2" max="2" width="18.109375" style="49" bestFit="1" customWidth="1"/>
    <col min="3" max="3" width="31.109375" bestFit="1" customWidth="1"/>
    <col min="4" max="4" width="14.77734375" style="49" bestFit="1" customWidth="1"/>
    <col min="10" max="10" width="6.44140625" style="49" bestFit="1" customWidth="1"/>
    <col min="11" max="11" width="10.77734375" style="25" bestFit="1" customWidth="1"/>
    <col min="12" max="12" width="22.33203125" style="49" bestFit="1" customWidth="1"/>
    <col min="13" max="13" width="10.44140625" style="49" bestFit="1" customWidth="1"/>
    <col min="14" max="14" width="12.44140625" style="49" bestFit="1" customWidth="1"/>
    <col min="15" max="15" width="15.5546875" bestFit="1" customWidth="1"/>
    <col min="17" max="17" width="14.88671875" customWidth="1"/>
    <col min="18" max="18" width="13" customWidth="1"/>
    <col min="23" max="23" width="14" style="49" bestFit="1" customWidth="1"/>
    <col min="24" max="24" width="13.6640625" style="49" bestFit="1" customWidth="1"/>
  </cols>
  <sheetData>
    <row r="1" spans="1:20" x14ac:dyDescent="0.3">
      <c r="A1" s="42" t="s">
        <v>64</v>
      </c>
      <c r="B1" s="37"/>
    </row>
    <row r="2" spans="1:20" x14ac:dyDescent="0.3">
      <c r="A2" s="42" t="s">
        <v>187</v>
      </c>
      <c r="B2" s="37"/>
    </row>
    <row r="3" spans="1:20" x14ac:dyDescent="0.3">
      <c r="A3" s="42" t="s">
        <v>188</v>
      </c>
      <c r="B3" s="37"/>
    </row>
    <row r="4" spans="1:20" x14ac:dyDescent="0.3">
      <c r="A4" s="42" t="s">
        <v>203</v>
      </c>
      <c r="B4" s="37"/>
    </row>
    <row r="5" spans="1:20" x14ac:dyDescent="0.3">
      <c r="A5" s="42" t="s">
        <v>189</v>
      </c>
      <c r="B5" s="37"/>
    </row>
    <row r="6" spans="1:20" x14ac:dyDescent="0.3">
      <c r="B6" s="37"/>
      <c r="K6" s="42"/>
    </row>
    <row r="7" spans="1:20" x14ac:dyDescent="0.3">
      <c r="A7" s="40" t="s">
        <v>95</v>
      </c>
      <c r="B7" s="49" t="s">
        <v>243</v>
      </c>
      <c r="C7" s="49" t="s">
        <v>245</v>
      </c>
      <c r="D7" s="49" t="s">
        <v>246</v>
      </c>
      <c r="L7" s="4"/>
      <c r="Q7" s="5"/>
    </row>
    <row r="8" spans="1:20" x14ac:dyDescent="0.3">
      <c r="A8" s="25" t="s">
        <v>54</v>
      </c>
      <c r="B8" s="49" t="s">
        <v>244</v>
      </c>
      <c r="C8" s="49" t="s">
        <v>182</v>
      </c>
      <c r="D8" s="49" t="s">
        <v>247</v>
      </c>
      <c r="I8" s="49" t="s">
        <v>196</v>
      </c>
      <c r="J8" s="49" t="s">
        <v>181</v>
      </c>
      <c r="K8" s="25" t="s">
        <v>54</v>
      </c>
      <c r="L8" s="49" t="s">
        <v>167</v>
      </c>
      <c r="M8" s="49" t="s">
        <v>168</v>
      </c>
      <c r="N8" s="49" t="s">
        <v>195</v>
      </c>
      <c r="O8" t="s">
        <v>169</v>
      </c>
      <c r="Q8" s="49"/>
      <c r="R8" s="4"/>
    </row>
    <row r="9" spans="1:20" x14ac:dyDescent="0.3">
      <c r="A9" s="25">
        <v>1970</v>
      </c>
      <c r="R9" t="s">
        <v>248</v>
      </c>
    </row>
    <row r="10" spans="1:20" x14ac:dyDescent="0.3">
      <c r="A10" s="40">
        <v>1971</v>
      </c>
      <c r="B10" s="39">
        <f ca="1">SUMIFS($N$10:$N$585,$K$10:$K$585,A10)/12</f>
        <v>101172.74603332758</v>
      </c>
      <c r="C10" s="39">
        <f>'Consumptive Uses'!E4</f>
        <v>365.3</v>
      </c>
      <c r="D10" s="50">
        <f ca="1">C10*1000/B10</f>
        <v>3.6106561729545779</v>
      </c>
      <c r="E10" s="39">
        <f ca="1">SUMIFS($O$10:$O$585,$K$10:$K$585,A10)</f>
        <v>397.22512755098944</v>
      </c>
      <c r="F10" s="51">
        <f ca="1">E10-C10</f>
        <v>31.92512755098943</v>
      </c>
      <c r="I10" s="45">
        <v>1</v>
      </c>
      <c r="J10" s="49" t="s">
        <v>170</v>
      </c>
      <c r="K10" s="25">
        <v>1971</v>
      </c>
      <c r="L10" s="49">
        <v>3600.79</v>
      </c>
      <c r="M10" s="38">
        <f t="shared" ref="M10:M73" ca="1" si="0">FORECAST(L10,OFFSET($R$28:$R$712,MATCH(L10,$Q$28:$Q$712,1)-1,0,2), OFFSET($Q$28:$Q$712,MATCH(L10,$Q$28:$Q$712,1)-1,0,2))</f>
        <v>95803.409000082873</v>
      </c>
      <c r="N10" s="38">
        <f ca="1">(M10+M11)/2</f>
        <v>96296.247500025784</v>
      </c>
      <c r="O10" s="39">
        <f ca="1">VLOOKUP(J10,$Q$10:$R$21,2,FALSE)*N10/1000</f>
        <v>13.48147465000361</v>
      </c>
      <c r="Q10" s="49" t="s">
        <v>170</v>
      </c>
      <c r="R10" s="49">
        <v>0.14000000000000001</v>
      </c>
      <c r="S10" s="49">
        <v>0.24</v>
      </c>
      <c r="T10" s="49"/>
    </row>
    <row r="11" spans="1:20" x14ac:dyDescent="0.3">
      <c r="A11" s="25">
        <v>1972</v>
      </c>
      <c r="B11" s="39">
        <f t="shared" ref="B11:B57" ca="1" si="1">SUMIFS($N$10:$N$585,$K$10:$K$585,A11)/12</f>
        <v>100724.98562499677</v>
      </c>
      <c r="C11" s="39">
        <f>'Consumptive Uses'!E5</f>
        <v>362.1</v>
      </c>
      <c r="D11" s="50">
        <f t="shared" ref="D11:D57" ca="1" si="2">C11*1000/B11</f>
        <v>3.5949372219134692</v>
      </c>
      <c r="E11" s="39">
        <f t="shared" ref="E11:E57" ca="1" si="3">SUMIFS($O$10:$O$585,$K$10:$K$585,A11)</f>
        <v>390.79221162497061</v>
      </c>
      <c r="F11" s="51">
        <f t="shared" ref="F11:F57" ca="1" si="4">E11-C11</f>
        <v>28.692211624970582</v>
      </c>
      <c r="I11" s="45">
        <v>1</v>
      </c>
      <c r="J11" s="49" t="s">
        <v>171</v>
      </c>
      <c r="K11" s="25">
        <v>1971</v>
      </c>
      <c r="L11" s="49">
        <v>3602.66</v>
      </c>
      <c r="M11" s="38">
        <f t="shared" ca="1" si="0"/>
        <v>96789.085999968695</v>
      </c>
      <c r="N11" s="38">
        <f t="shared" ref="N11:N74" ca="1" si="5">(M11+M12)/2</f>
        <v>96841.795999962604</v>
      </c>
      <c r="O11" s="39">
        <f t="shared" ref="O11:O74" ca="1" si="6">VLOOKUP(J11,$Q$10:$R$21,2,FALSE)*N11/1000</f>
        <v>8.715761639996634</v>
      </c>
      <c r="Q11" s="49" t="s">
        <v>171</v>
      </c>
      <c r="R11" s="49">
        <v>0.09</v>
      </c>
      <c r="S11" s="49">
        <v>0.19</v>
      </c>
      <c r="T11" s="49"/>
    </row>
    <row r="12" spans="1:20" x14ac:dyDescent="0.3">
      <c r="A12" s="25">
        <v>1973</v>
      </c>
      <c r="B12" s="39">
        <f t="shared" ca="1" si="1"/>
        <v>111852.5373666942</v>
      </c>
      <c r="C12" s="39">
        <f>'Consumptive Uses'!E6</f>
        <v>417.3</v>
      </c>
      <c r="D12" s="50">
        <f t="shared" ca="1" si="2"/>
        <v>3.7308049493051323</v>
      </c>
      <c r="E12" s="39">
        <f t="shared" ca="1" si="3"/>
        <v>449.59528300707689</v>
      </c>
      <c r="F12" s="51">
        <f t="shared" ca="1" si="4"/>
        <v>32.295283007076875</v>
      </c>
      <c r="I12" s="45">
        <v>1</v>
      </c>
      <c r="J12" s="49" t="s">
        <v>172</v>
      </c>
      <c r="K12" s="25">
        <v>1971</v>
      </c>
      <c r="L12" s="49">
        <v>3602.86</v>
      </c>
      <c r="M12" s="38">
        <f t="shared" ca="1" si="0"/>
        <v>96894.505999956513</v>
      </c>
      <c r="N12" s="38">
        <f t="shared" ca="1" si="5"/>
        <v>97094.803999933298</v>
      </c>
      <c r="O12" s="39">
        <f t="shared" ca="1" si="6"/>
        <v>18.448012759987328</v>
      </c>
      <c r="Q12" s="49" t="s">
        <v>172</v>
      </c>
      <c r="R12" s="49">
        <v>0.19</v>
      </c>
      <c r="S12" s="49">
        <v>0.28999999999999998</v>
      </c>
      <c r="T12" s="49"/>
    </row>
    <row r="13" spans="1:20" x14ac:dyDescent="0.3">
      <c r="A13" s="25">
        <v>1974</v>
      </c>
      <c r="B13" s="39">
        <f t="shared" ca="1" si="1"/>
        <v>127071.338400001</v>
      </c>
      <c r="C13" s="39">
        <f>'Consumptive Uses'!E7</f>
        <v>498.7</v>
      </c>
      <c r="D13" s="50">
        <f t="shared" ca="1" si="2"/>
        <v>3.9245671469215915</v>
      </c>
      <c r="E13" s="39">
        <f t="shared" ca="1" si="3"/>
        <v>495.50191071298838</v>
      </c>
      <c r="F13" s="51">
        <f t="shared" ca="1" si="4"/>
        <v>-3.1980892870116122</v>
      </c>
      <c r="I13" s="45">
        <v>1</v>
      </c>
      <c r="J13" s="49" t="s">
        <v>173</v>
      </c>
      <c r="K13" s="25">
        <v>1971</v>
      </c>
      <c r="L13" s="49">
        <v>3603.62</v>
      </c>
      <c r="M13" s="38">
        <f t="shared" ca="1" si="0"/>
        <v>97295.101999910083</v>
      </c>
      <c r="N13" s="38">
        <f t="shared" ca="1" si="5"/>
        <v>98641.842500001309</v>
      </c>
      <c r="O13" s="39">
        <f t="shared" ca="1" si="6"/>
        <v>27.619715900000369</v>
      </c>
      <c r="Q13" s="49" t="s">
        <v>173</v>
      </c>
      <c r="R13" s="49">
        <v>0.28000000000000003</v>
      </c>
      <c r="S13" s="49">
        <v>0.38</v>
      </c>
      <c r="T13" s="49"/>
    </row>
    <row r="14" spans="1:20" x14ac:dyDescent="0.3">
      <c r="A14" s="25">
        <v>1975</v>
      </c>
      <c r="B14" s="39">
        <f t="shared" ca="1" si="1"/>
        <v>132320.23555002437</v>
      </c>
      <c r="C14" s="39">
        <f>'Consumptive Uses'!E8</f>
        <v>521.4</v>
      </c>
      <c r="D14" s="50">
        <f t="shared" ca="1" si="2"/>
        <v>3.9404403856497212</v>
      </c>
      <c r="E14" s="39">
        <f t="shared" ca="1" si="3"/>
        <v>523.26955726108974</v>
      </c>
      <c r="F14" s="51">
        <f t="shared" ca="1" si="4"/>
        <v>1.8695572610897671</v>
      </c>
      <c r="I14" s="45">
        <v>1</v>
      </c>
      <c r="J14" s="49" t="s">
        <v>164</v>
      </c>
      <c r="K14" s="25">
        <v>1971</v>
      </c>
      <c r="L14" s="49">
        <v>3608.73</v>
      </c>
      <c r="M14" s="38">
        <f t="shared" ca="1" si="0"/>
        <v>99988.583000092534</v>
      </c>
      <c r="N14" s="38">
        <f t="shared" ca="1" si="5"/>
        <v>103198.25920000218</v>
      </c>
      <c r="O14" s="39">
        <f t="shared" ca="1" si="6"/>
        <v>30.959477760000652</v>
      </c>
      <c r="Q14" s="49" t="s">
        <v>164</v>
      </c>
      <c r="R14" s="49">
        <v>0.3</v>
      </c>
      <c r="S14" s="49">
        <v>0.5</v>
      </c>
      <c r="T14" s="49"/>
    </row>
    <row r="15" spans="1:20" x14ac:dyDescent="0.3">
      <c r="A15" s="25">
        <v>1976</v>
      </c>
      <c r="B15" s="39">
        <f t="shared" ca="1" si="1"/>
        <v>134043.56601665649</v>
      </c>
      <c r="C15" s="39">
        <f>'Consumptive Uses'!E9</f>
        <v>533.9</v>
      </c>
      <c r="D15" s="50">
        <f t="shared" ca="1" si="2"/>
        <v>3.9830333962739894</v>
      </c>
      <c r="E15" s="39">
        <f t="shared" ca="1" si="3"/>
        <v>520.85410724896997</v>
      </c>
      <c r="F15" s="51">
        <f t="shared" ca="1" si="4"/>
        <v>-13.04589275103001</v>
      </c>
      <c r="I15" s="45">
        <v>1</v>
      </c>
      <c r="J15" s="49" t="s">
        <v>174</v>
      </c>
      <c r="K15" s="25">
        <v>1971</v>
      </c>
      <c r="L15" s="49">
        <v>3620.79</v>
      </c>
      <c r="M15" s="38">
        <f t="shared" ca="1" si="0"/>
        <v>106407.93539991183</v>
      </c>
      <c r="N15" s="38">
        <f t="shared" ca="1" si="5"/>
        <v>106410.96669991128</v>
      </c>
      <c r="O15" s="39">
        <f t="shared" ca="1" si="6"/>
        <v>45.756715680961854</v>
      </c>
      <c r="Q15" s="49" t="s">
        <v>174</v>
      </c>
      <c r="R15" s="49">
        <v>0.43</v>
      </c>
      <c r="S15" s="49">
        <v>0.63</v>
      </c>
      <c r="T15" s="49"/>
    </row>
    <row r="16" spans="1:20" x14ac:dyDescent="0.3">
      <c r="A16" s="25">
        <v>1977</v>
      </c>
      <c r="B16" s="39">
        <f t="shared" ca="1" si="1"/>
        <v>120850.34983333519</v>
      </c>
      <c r="C16" s="39">
        <f>'Consumptive Uses'!E10</f>
        <v>467.6</v>
      </c>
      <c r="D16" s="50">
        <f t="shared" ca="1" si="2"/>
        <v>3.8692482118989933</v>
      </c>
      <c r="E16" s="39">
        <f t="shared" ca="1" si="3"/>
        <v>465.51897866797356</v>
      </c>
      <c r="F16" s="51">
        <f t="shared" ca="1" si="4"/>
        <v>-2.0810213320264666</v>
      </c>
      <c r="I16" s="45">
        <v>1</v>
      </c>
      <c r="J16" s="49" t="s">
        <v>175</v>
      </c>
      <c r="K16" s="25">
        <v>1971</v>
      </c>
      <c r="L16" s="49">
        <v>3620.8</v>
      </c>
      <c r="M16" s="38">
        <f t="shared" ca="1" si="0"/>
        <v>106413.99799991073</v>
      </c>
      <c r="N16" s="38">
        <f t="shared" ca="1" si="5"/>
        <v>105462.54949998669</v>
      </c>
      <c r="O16" s="39">
        <f t="shared" ca="1" si="6"/>
        <v>52.731274749993347</v>
      </c>
      <c r="Q16" s="49" t="s">
        <v>175</v>
      </c>
      <c r="R16" s="49">
        <v>0.5</v>
      </c>
      <c r="S16" s="49">
        <v>0.7</v>
      </c>
      <c r="T16" s="49"/>
    </row>
    <row r="17" spans="1:20" x14ac:dyDescent="0.3">
      <c r="A17" s="25">
        <v>1978</v>
      </c>
      <c r="B17" s="39">
        <f t="shared" ca="1" si="1"/>
        <v>115556.11311667114</v>
      </c>
      <c r="C17" s="39">
        <f>'Consumptive Uses'!E11</f>
        <v>443.3</v>
      </c>
      <c r="D17" s="50">
        <f t="shared" ca="1" si="2"/>
        <v>3.836231489998478</v>
      </c>
      <c r="E17" s="39">
        <f t="shared" ca="1" si="3"/>
        <v>456.15112885603708</v>
      </c>
      <c r="F17" s="51">
        <f t="shared" ca="1" si="4"/>
        <v>12.851128856037064</v>
      </c>
      <c r="I17" s="45">
        <v>1</v>
      </c>
      <c r="J17" s="49" t="s">
        <v>176</v>
      </c>
      <c r="K17" s="25">
        <v>1971</v>
      </c>
      <c r="L17" s="49">
        <v>3617.31</v>
      </c>
      <c r="M17" s="38">
        <f t="shared" ca="1" si="0"/>
        <v>104511.10100006266</v>
      </c>
      <c r="N17" s="38">
        <f t="shared" ca="1" si="5"/>
        <v>103704.63800003252</v>
      </c>
      <c r="O17" s="39">
        <f t="shared" ca="1" si="6"/>
        <v>48.741179860015279</v>
      </c>
      <c r="Q17" s="49" t="s">
        <v>176</v>
      </c>
      <c r="R17" s="49">
        <v>0.47</v>
      </c>
      <c r="S17" s="49">
        <v>0.77</v>
      </c>
      <c r="T17" s="49"/>
    </row>
    <row r="18" spans="1:20" x14ac:dyDescent="0.3">
      <c r="A18" s="25">
        <v>1979</v>
      </c>
      <c r="B18" s="39">
        <f t="shared" ca="1" si="1"/>
        <v>134727.01493334913</v>
      </c>
      <c r="C18" s="39">
        <f>'Consumptive Uses'!E12</f>
        <v>536.29999999999995</v>
      </c>
      <c r="D18" s="50">
        <f t="shared" ca="1" si="2"/>
        <v>3.9806418947626296</v>
      </c>
      <c r="E18" s="39">
        <f t="shared" ca="1" si="3"/>
        <v>541.39437963008493</v>
      </c>
      <c r="F18" s="51">
        <f t="shared" ca="1" si="4"/>
        <v>5.0943796300849726</v>
      </c>
      <c r="I18" s="45">
        <v>1</v>
      </c>
      <c r="J18" s="49" t="s">
        <v>177</v>
      </c>
      <c r="K18" s="25">
        <v>1971</v>
      </c>
      <c r="L18" s="49">
        <v>3614.25</v>
      </c>
      <c r="M18" s="38">
        <f t="shared" ca="1" si="0"/>
        <v>102898.17500000237</v>
      </c>
      <c r="N18" s="38">
        <f t="shared" ca="1" si="5"/>
        <v>102871.82000000554</v>
      </c>
      <c r="O18" s="39">
        <f t="shared" ca="1" si="6"/>
        <v>50.407191800002714</v>
      </c>
      <c r="Q18" s="49" t="s">
        <v>177</v>
      </c>
      <c r="R18" s="49">
        <v>0.49</v>
      </c>
      <c r="S18" s="49">
        <v>0.69</v>
      </c>
      <c r="T18" s="49"/>
    </row>
    <row r="19" spans="1:20" x14ac:dyDescent="0.3">
      <c r="A19" s="25">
        <v>1980</v>
      </c>
      <c r="B19" s="39">
        <f t="shared" ca="1" si="1"/>
        <v>149471.34681668659</v>
      </c>
      <c r="C19" s="39">
        <f>'Consumptive Uses'!E13</f>
        <v>606.70000000000005</v>
      </c>
      <c r="D19" s="50">
        <f t="shared" ca="1" si="2"/>
        <v>4.0589719228533072</v>
      </c>
      <c r="E19" s="39">
        <f t="shared" ca="1" si="3"/>
        <v>586.98026955907778</v>
      </c>
      <c r="F19" s="51">
        <f t="shared" ca="1" si="4"/>
        <v>-19.719730440922262</v>
      </c>
      <c r="I19" s="45">
        <v>1</v>
      </c>
      <c r="J19" s="49" t="s">
        <v>178</v>
      </c>
      <c r="K19" s="25">
        <v>1971</v>
      </c>
      <c r="L19" s="49">
        <v>3614.15</v>
      </c>
      <c r="M19" s="38">
        <f t="shared" ca="1" si="0"/>
        <v>102845.4650000087</v>
      </c>
      <c r="N19" s="38">
        <f t="shared" ca="1" si="5"/>
        <v>102389.52350004169</v>
      </c>
      <c r="O19" s="39">
        <f t="shared" ca="1" si="6"/>
        <v>43.003599870017503</v>
      </c>
      <c r="Q19" s="49" t="s">
        <v>178</v>
      </c>
      <c r="R19" s="49">
        <v>0.42</v>
      </c>
      <c r="S19" s="49">
        <v>0.52</v>
      </c>
      <c r="T19" s="49"/>
    </row>
    <row r="20" spans="1:20" x14ac:dyDescent="0.3">
      <c r="A20" s="25">
        <v>1981</v>
      </c>
      <c r="B20" s="39">
        <f t="shared" ca="1" si="1"/>
        <v>141739.76838335599</v>
      </c>
      <c r="C20" s="39">
        <f>'Consumptive Uses'!E14</f>
        <v>566.6</v>
      </c>
      <c r="D20" s="50">
        <f t="shared" ca="1" si="2"/>
        <v>3.9974666705221868</v>
      </c>
      <c r="E20" s="39">
        <f t="shared" ca="1" si="3"/>
        <v>548.55338564904105</v>
      </c>
      <c r="F20" s="51">
        <f t="shared" ca="1" si="4"/>
        <v>-18.046614350958976</v>
      </c>
      <c r="I20" s="45">
        <v>1</v>
      </c>
      <c r="J20" s="49" t="s">
        <v>179</v>
      </c>
      <c r="K20" s="25">
        <v>1971</v>
      </c>
      <c r="L20" s="49">
        <v>3612.42</v>
      </c>
      <c r="M20" s="38">
        <f t="shared" ca="1" si="0"/>
        <v>101933.58200007468</v>
      </c>
      <c r="N20" s="38">
        <f t="shared" ca="1" si="5"/>
        <v>101179.82900005812</v>
      </c>
      <c r="O20" s="39">
        <f t="shared" ca="1" si="6"/>
        <v>31.365746990018014</v>
      </c>
      <c r="Q20" s="49" t="s">
        <v>179</v>
      </c>
      <c r="R20" s="49">
        <v>0.31</v>
      </c>
      <c r="S20" s="49">
        <v>0.41</v>
      </c>
      <c r="T20" s="49"/>
    </row>
    <row r="21" spans="1:20" x14ac:dyDescent="0.3">
      <c r="A21" s="25">
        <v>1982</v>
      </c>
      <c r="B21" s="39">
        <f t="shared" ca="1" si="1"/>
        <v>144816.27054998968</v>
      </c>
      <c r="C21" s="39">
        <f>'Consumptive Uses'!E15</f>
        <v>579.6</v>
      </c>
      <c r="D21" s="50">
        <f t="shared" ca="1" si="2"/>
        <v>4.0023127083632888</v>
      </c>
      <c r="E21" s="39">
        <f t="shared" ca="1" si="3"/>
        <v>572.23599094499286</v>
      </c>
      <c r="F21" s="51">
        <f t="shared" ca="1" si="4"/>
        <v>-7.3640090550071591</v>
      </c>
      <c r="I21" s="45">
        <v>1</v>
      </c>
      <c r="J21" s="49" t="s">
        <v>180</v>
      </c>
      <c r="K21" s="25">
        <v>1971</v>
      </c>
      <c r="L21" s="49">
        <v>3609.56</v>
      </c>
      <c r="M21" s="38">
        <f t="shared" ca="1" si="0"/>
        <v>100426.07600004156</v>
      </c>
      <c r="N21" s="38">
        <f t="shared" ca="1" si="5"/>
        <v>99980.676499969675</v>
      </c>
      <c r="O21" s="39">
        <f t="shared" ca="1" si="6"/>
        <v>25.994975889992119</v>
      </c>
      <c r="Q21" s="49" t="s">
        <v>180</v>
      </c>
      <c r="R21" s="49">
        <v>0.26</v>
      </c>
      <c r="S21" s="49">
        <v>0.36</v>
      </c>
      <c r="T21" s="49"/>
    </row>
    <row r="22" spans="1:20" x14ac:dyDescent="0.3">
      <c r="A22" s="25">
        <v>1983</v>
      </c>
      <c r="B22" s="39">
        <f t="shared" ca="1" si="1"/>
        <v>155621.39579167793</v>
      </c>
      <c r="C22" s="39">
        <f>'Consumptive Uses'!E16</f>
        <v>639</v>
      </c>
      <c r="D22" s="50">
        <f t="shared" ca="1" si="2"/>
        <v>4.1061191923467595</v>
      </c>
      <c r="E22" s="39">
        <f t="shared" ca="1" si="3"/>
        <v>612.54023395802528</v>
      </c>
      <c r="F22" s="51">
        <f t="shared" ca="1" si="4"/>
        <v>-26.459766041974717</v>
      </c>
      <c r="I22" s="45">
        <v>1</v>
      </c>
      <c r="J22" s="49" t="s">
        <v>170</v>
      </c>
      <c r="K22" s="25">
        <v>1972</v>
      </c>
      <c r="L22" s="49">
        <v>3607.87</v>
      </c>
      <c r="M22" s="38">
        <f t="shared" ca="1" si="0"/>
        <v>99535.276999897789</v>
      </c>
      <c r="N22" s="38">
        <f t="shared" ca="1" si="5"/>
        <v>99967.498999971198</v>
      </c>
      <c r="O22" s="39">
        <f t="shared" ca="1" si="6"/>
        <v>13.99544985999597</v>
      </c>
    </row>
    <row r="23" spans="1:20" x14ac:dyDescent="0.3">
      <c r="A23" s="25">
        <v>1984</v>
      </c>
      <c r="B23" s="39">
        <f t="shared" ca="1" si="1"/>
        <v>152032.94917502048</v>
      </c>
      <c r="C23" s="39">
        <f>'Consumptive Uses'!E17</f>
        <v>621.20000000000005</v>
      </c>
      <c r="D23" s="50">
        <f t="shared" ca="1" si="2"/>
        <v>4.0859563888672179</v>
      </c>
      <c r="E23" s="39">
        <f t="shared" ca="1" si="3"/>
        <v>600.20070961204158</v>
      </c>
      <c r="F23" s="51">
        <f t="shared" ca="1" si="4"/>
        <v>-20.999290387958467</v>
      </c>
      <c r="I23" s="45">
        <v>1</v>
      </c>
      <c r="J23" s="49" t="s">
        <v>171</v>
      </c>
      <c r="K23" s="25">
        <v>1972</v>
      </c>
      <c r="L23" s="49">
        <v>3609.51</v>
      </c>
      <c r="M23" s="38">
        <f t="shared" ca="1" si="0"/>
        <v>100399.72100004461</v>
      </c>
      <c r="N23" s="38">
        <f t="shared" ca="1" si="5"/>
        <v>101250.98750006955</v>
      </c>
      <c r="O23" s="39">
        <f t="shared" ca="1" si="6"/>
        <v>9.1125888750062582</v>
      </c>
    </row>
    <row r="24" spans="1:20" x14ac:dyDescent="0.3">
      <c r="A24" s="25">
        <v>1985</v>
      </c>
      <c r="B24" s="39">
        <f t="shared" ca="1" si="1"/>
        <v>151293.33622500306</v>
      </c>
      <c r="C24" s="39">
        <f>'Consumptive Uses'!E18</f>
        <v>613</v>
      </c>
      <c r="D24" s="50">
        <f t="shared" ca="1" si="2"/>
        <v>4.0517316578196674</v>
      </c>
      <c r="E24" s="39">
        <f t="shared" ca="1" si="3"/>
        <v>592.29440519697494</v>
      </c>
      <c r="F24" s="51">
        <f t="shared" ca="1" si="4"/>
        <v>-20.705594803025065</v>
      </c>
      <c r="I24" s="45">
        <v>1</v>
      </c>
      <c r="J24" s="49" t="s">
        <v>172</v>
      </c>
      <c r="K24" s="25">
        <v>1972</v>
      </c>
      <c r="L24" s="49">
        <v>3612.74</v>
      </c>
      <c r="M24" s="38">
        <f t="shared" ca="1" si="0"/>
        <v>102102.25400009449</v>
      </c>
      <c r="N24" s="38">
        <f t="shared" ca="1" si="5"/>
        <v>101532.98600003682</v>
      </c>
      <c r="O24" s="39">
        <f t="shared" ca="1" si="6"/>
        <v>19.291267340006996</v>
      </c>
    </row>
    <row r="25" spans="1:20" x14ac:dyDescent="0.3">
      <c r="A25" s="25">
        <v>1986</v>
      </c>
      <c r="B25" s="39">
        <f t="shared" ca="1" si="1"/>
        <v>151602.2688083536</v>
      </c>
      <c r="C25" s="39">
        <f>'Consumptive Uses'!E19</f>
        <v>615.4</v>
      </c>
      <c r="D25" s="50">
        <f t="shared" ca="1" si="2"/>
        <v>4.0593060040410833</v>
      </c>
      <c r="E25" s="39">
        <f t="shared" ca="1" si="3"/>
        <v>593.50157892304344</v>
      </c>
      <c r="F25" s="51">
        <f t="shared" ca="1" si="4"/>
        <v>-21.898421076956538</v>
      </c>
      <c r="I25" s="45">
        <v>1</v>
      </c>
      <c r="J25" s="49" t="s">
        <v>173</v>
      </c>
      <c r="K25" s="25">
        <v>1972</v>
      </c>
      <c r="L25" s="49">
        <v>3610.58</v>
      </c>
      <c r="M25" s="38">
        <f t="shared" ca="1" si="0"/>
        <v>100963.71799997916</v>
      </c>
      <c r="N25" s="38">
        <f t="shared" ca="1" si="5"/>
        <v>101316.87499993853</v>
      </c>
      <c r="O25" s="39">
        <f t="shared" ca="1" si="6"/>
        <v>28.368724999982792</v>
      </c>
      <c r="R25" s="49"/>
    </row>
    <row r="26" spans="1:20" x14ac:dyDescent="0.3">
      <c r="A26" s="25">
        <v>1987</v>
      </c>
      <c r="B26" s="39">
        <f t="shared" ca="1" si="1"/>
        <v>151435.14980002638</v>
      </c>
      <c r="C26" s="39">
        <f>'Consumptive Uses'!E20</f>
        <v>613.79999999999995</v>
      </c>
      <c r="D26" s="50">
        <f t="shared" ca="1" si="2"/>
        <v>4.053220146118897</v>
      </c>
      <c r="E26" s="39">
        <f t="shared" ca="1" si="3"/>
        <v>592.85726965813433</v>
      </c>
      <c r="F26" s="51">
        <f t="shared" ca="1" si="4"/>
        <v>-20.942730341865627</v>
      </c>
      <c r="I26" s="45">
        <v>1</v>
      </c>
      <c r="J26" s="49" t="s">
        <v>164</v>
      </c>
      <c r="K26" s="25">
        <v>1972</v>
      </c>
      <c r="L26" s="49">
        <v>3611.92</v>
      </c>
      <c r="M26" s="38">
        <f t="shared" ca="1" si="0"/>
        <v>101670.03199989791</v>
      </c>
      <c r="N26" s="38">
        <f t="shared" ca="1" si="5"/>
        <v>103686.18949991127</v>
      </c>
      <c r="O26" s="39">
        <f t="shared" ca="1" si="6"/>
        <v>31.105856849973382</v>
      </c>
      <c r="Q26" s="6" t="s">
        <v>166</v>
      </c>
      <c r="R26" s="49"/>
    </row>
    <row r="27" spans="1:20" x14ac:dyDescent="0.3">
      <c r="A27" s="25">
        <v>1988</v>
      </c>
      <c r="B27" s="39">
        <f t="shared" ca="1" si="1"/>
        <v>149339.47936668518</v>
      </c>
      <c r="C27" s="39">
        <f>'Consumptive Uses'!E21</f>
        <v>603.9</v>
      </c>
      <c r="D27" s="50">
        <f t="shared" ca="1" si="2"/>
        <v>4.0438067854595632</v>
      </c>
      <c r="E27" s="39">
        <f t="shared" ca="1" si="3"/>
        <v>582.08052073007548</v>
      </c>
      <c r="F27" s="51">
        <f t="shared" ca="1" si="4"/>
        <v>-21.8194792699245</v>
      </c>
      <c r="I27" s="45">
        <v>1</v>
      </c>
      <c r="J27" s="49" t="s">
        <v>174</v>
      </c>
      <c r="K27" s="25">
        <v>1972</v>
      </c>
      <c r="L27" s="49">
        <v>3619.57</v>
      </c>
      <c r="M27" s="38">
        <f t="shared" ca="1" si="0"/>
        <v>105702.34699992463</v>
      </c>
      <c r="N27" s="38">
        <f t="shared" ca="1" si="5"/>
        <v>104611.24999992747</v>
      </c>
      <c r="O27" s="39">
        <f t="shared" ca="1" si="6"/>
        <v>44.982837499968809</v>
      </c>
      <c r="Q27" s="49" t="s">
        <v>163</v>
      </c>
      <c r="R27" s="49" t="s">
        <v>165</v>
      </c>
    </row>
    <row r="28" spans="1:20" x14ac:dyDescent="0.3">
      <c r="A28" s="25">
        <v>1989</v>
      </c>
      <c r="B28" s="39">
        <f t="shared" ca="1" si="1"/>
        <v>138207.71428338037</v>
      </c>
      <c r="C28" s="39">
        <f>'Consumptive Uses'!E22</f>
        <v>551.9</v>
      </c>
      <c r="D28" s="50">
        <f t="shared" ca="1" si="2"/>
        <v>3.9932647961197532</v>
      </c>
      <c r="E28" s="39">
        <f t="shared" ca="1" si="3"/>
        <v>533.66477648416651</v>
      </c>
      <c r="F28" s="51">
        <f t="shared" ca="1" si="4"/>
        <v>-18.235223515833468</v>
      </c>
      <c r="I28" s="45">
        <v>1</v>
      </c>
      <c r="J28" s="49" t="s">
        <v>175</v>
      </c>
      <c r="K28" s="25">
        <v>1972</v>
      </c>
      <c r="L28" s="49">
        <v>3615.43</v>
      </c>
      <c r="M28" s="38">
        <f t="shared" ca="1" si="0"/>
        <v>103520.15299993032</v>
      </c>
      <c r="N28" s="38">
        <f t="shared" ca="1" si="5"/>
        <v>101857.1524999995</v>
      </c>
      <c r="O28" s="39">
        <f t="shared" ca="1" si="6"/>
        <v>50.92857624999975</v>
      </c>
      <c r="Q28" s="49">
        <v>3370</v>
      </c>
      <c r="R28" s="49">
        <v>20303.0000000031</v>
      </c>
    </row>
    <row r="29" spans="1:20" x14ac:dyDescent="0.3">
      <c r="A29" s="25">
        <v>1990</v>
      </c>
      <c r="B29" s="39">
        <f t="shared" ca="1" si="1"/>
        <v>120749.94064167562</v>
      </c>
      <c r="C29" s="39">
        <f>'Consumptive Uses'!E23</f>
        <v>464.8</v>
      </c>
      <c r="D29" s="50">
        <f t="shared" ca="1" si="2"/>
        <v>3.8492772545478084</v>
      </c>
      <c r="E29" s="39">
        <f t="shared" ca="1" si="3"/>
        <v>464.65870959603291</v>
      </c>
      <c r="F29" s="51">
        <f t="shared" ca="1" si="4"/>
        <v>-0.14129040396710479</v>
      </c>
      <c r="I29" s="45">
        <v>1</v>
      </c>
      <c r="J29" s="49" t="s">
        <v>176</v>
      </c>
      <c r="K29" s="25">
        <v>1972</v>
      </c>
      <c r="L29" s="49">
        <v>3609.12</v>
      </c>
      <c r="M29" s="38">
        <f t="shared" ca="1" si="0"/>
        <v>100194.15200006869</v>
      </c>
      <c r="N29" s="38">
        <f t="shared" ca="1" si="5"/>
        <v>98686.645999996108</v>
      </c>
      <c r="O29" s="39">
        <f t="shared" ca="1" si="6"/>
        <v>46.382723619998174</v>
      </c>
      <c r="Q29" s="49">
        <v>3370.5</v>
      </c>
      <c r="R29" s="49">
        <v>20392.950000004399</v>
      </c>
    </row>
    <row r="30" spans="1:20" x14ac:dyDescent="0.3">
      <c r="A30" s="25">
        <v>1991</v>
      </c>
      <c r="B30" s="39">
        <f t="shared" ca="1" si="1"/>
        <v>111762.89044165652</v>
      </c>
      <c r="C30" s="39">
        <f>'Consumptive Uses'!E24</f>
        <v>420.2</v>
      </c>
      <c r="D30" s="50">
        <f t="shared" ca="1" si="2"/>
        <v>3.7597452816358272</v>
      </c>
      <c r="E30" s="39">
        <f t="shared" ca="1" si="3"/>
        <v>434.74289420596591</v>
      </c>
      <c r="F30" s="51">
        <f t="shared" ca="1" si="4"/>
        <v>14.542894205965922</v>
      </c>
      <c r="I30" s="45">
        <v>1</v>
      </c>
      <c r="J30" s="49" t="s">
        <v>177</v>
      </c>
      <c r="K30" s="25">
        <v>1972</v>
      </c>
      <c r="L30" s="49">
        <v>3603.4</v>
      </c>
      <c r="M30" s="38">
        <f t="shared" ca="1" si="0"/>
        <v>97179.139999923529</v>
      </c>
      <c r="N30" s="38">
        <f t="shared" ca="1" si="5"/>
        <v>98678.739499997115</v>
      </c>
      <c r="O30" s="39">
        <f t="shared" ca="1" si="6"/>
        <v>48.352582354998589</v>
      </c>
      <c r="Q30" s="49">
        <v>3371</v>
      </c>
      <c r="R30" s="49">
        <v>20482.900000005699</v>
      </c>
    </row>
    <row r="31" spans="1:20" x14ac:dyDescent="0.3">
      <c r="A31" s="25">
        <v>1992</v>
      </c>
      <c r="B31" s="39">
        <f t="shared" ca="1" si="1"/>
        <v>107947.88578330119</v>
      </c>
      <c r="C31" s="39">
        <f>'Consumptive Uses'!E25</f>
        <v>403.4</v>
      </c>
      <c r="D31" s="50">
        <f t="shared" ca="1" si="2"/>
        <v>3.7369884280068342</v>
      </c>
      <c r="E31" s="39">
        <f t="shared" ca="1" si="3"/>
        <v>420.96740534393058</v>
      </c>
      <c r="F31" s="51">
        <f t="shared" ca="1" si="4"/>
        <v>17.567405343930602</v>
      </c>
      <c r="I31" s="45">
        <v>1</v>
      </c>
      <c r="J31" s="49" t="s">
        <v>178</v>
      </c>
      <c r="K31" s="25">
        <v>1972</v>
      </c>
      <c r="L31" s="49">
        <v>3609.09</v>
      </c>
      <c r="M31" s="38">
        <f t="shared" ca="1" si="0"/>
        <v>100178.3390000707</v>
      </c>
      <c r="N31" s="38">
        <f t="shared" ca="1" si="5"/>
        <v>100289.03000005765</v>
      </c>
      <c r="O31" s="39">
        <f t="shared" ca="1" si="6"/>
        <v>42.121392600024215</v>
      </c>
      <c r="Q31" s="49">
        <v>3371.5</v>
      </c>
      <c r="R31" s="49">
        <v>20572.8500000069</v>
      </c>
    </row>
    <row r="32" spans="1:20" x14ac:dyDescent="0.3">
      <c r="A32" s="25">
        <v>1993</v>
      </c>
      <c r="B32" s="39">
        <f t="shared" ca="1" si="1"/>
        <v>123887.93930000391</v>
      </c>
      <c r="C32" s="39">
        <f>'Consumptive Uses'!E26</f>
        <v>483.7</v>
      </c>
      <c r="D32" s="50">
        <f t="shared" ca="1" si="2"/>
        <v>3.9043348588492077</v>
      </c>
      <c r="E32" s="39">
        <f t="shared" ca="1" si="3"/>
        <v>498.64585909194727</v>
      </c>
      <c r="F32" s="51">
        <f t="shared" ca="1" si="4"/>
        <v>14.945859091947284</v>
      </c>
      <c r="I32" s="45">
        <v>1</v>
      </c>
      <c r="J32" s="49" t="s">
        <v>179</v>
      </c>
      <c r="K32" s="25">
        <v>1972</v>
      </c>
      <c r="L32" s="49">
        <v>3609.51</v>
      </c>
      <c r="M32" s="38">
        <f t="shared" ca="1" si="0"/>
        <v>100399.72100004461</v>
      </c>
      <c r="N32" s="38">
        <f t="shared" ca="1" si="5"/>
        <v>99527.370500022196</v>
      </c>
      <c r="O32" s="39">
        <f t="shared" ca="1" si="6"/>
        <v>30.853484855006883</v>
      </c>
      <c r="Q32" s="49">
        <v>3372</v>
      </c>
      <c r="R32" s="49">
        <v>20662.800000008199</v>
      </c>
    </row>
    <row r="33" spans="1:18" x14ac:dyDescent="0.3">
      <c r="A33" s="25">
        <v>1994</v>
      </c>
      <c r="B33" s="39">
        <f t="shared" ca="1" si="1"/>
        <v>128374.25356665679</v>
      </c>
      <c r="C33" s="39">
        <f>'Consumptive Uses'!E27</f>
        <v>504.3</v>
      </c>
      <c r="D33" s="50">
        <f t="shared" ca="1" si="2"/>
        <v>3.9283577975247841</v>
      </c>
      <c r="E33" s="39">
        <f t="shared" ca="1" si="3"/>
        <v>499.13415944897679</v>
      </c>
      <c r="F33" s="51">
        <f t="shared" ca="1" si="4"/>
        <v>-5.1658405510232228</v>
      </c>
      <c r="I33" s="45">
        <v>1</v>
      </c>
      <c r="J33" s="49" t="s">
        <v>180</v>
      </c>
      <c r="K33" s="25">
        <v>1972</v>
      </c>
      <c r="L33" s="49">
        <v>3606.2</v>
      </c>
      <c r="M33" s="38">
        <f t="shared" ca="1" si="0"/>
        <v>98655.019999999786</v>
      </c>
      <c r="N33" s="38">
        <f t="shared" ca="1" si="5"/>
        <v>97295.102000033716</v>
      </c>
      <c r="O33" s="39">
        <f t="shared" ca="1" si="6"/>
        <v>25.296726520008768</v>
      </c>
      <c r="Q33" s="49">
        <v>3372.5</v>
      </c>
      <c r="R33" s="49">
        <v>20752.750000009499</v>
      </c>
    </row>
    <row r="34" spans="1:18" x14ac:dyDescent="0.3">
      <c r="A34" s="40">
        <v>1995</v>
      </c>
      <c r="B34" s="39">
        <f t="shared" ca="1" si="1"/>
        <v>139885.9472166592</v>
      </c>
      <c r="C34" s="39">
        <f>'Consumptive Uses'!E28</f>
        <v>560.1</v>
      </c>
      <c r="D34" s="50">
        <f t="shared" ca="1" si="2"/>
        <v>4.0039761759092336</v>
      </c>
      <c r="E34" s="39">
        <f t="shared" ca="1" si="3"/>
        <v>561.29501507296072</v>
      </c>
      <c r="F34" s="51">
        <f t="shared" ca="1" si="4"/>
        <v>1.1950150729607003</v>
      </c>
      <c r="I34" s="45">
        <v>1</v>
      </c>
      <c r="J34" s="49" t="s">
        <v>170</v>
      </c>
      <c r="K34" s="25">
        <v>1973</v>
      </c>
      <c r="L34" s="49">
        <v>3601.04</v>
      </c>
      <c r="M34" s="38">
        <f t="shared" ca="1" si="0"/>
        <v>95935.184000067646</v>
      </c>
      <c r="N34" s="38">
        <f t="shared" ca="1" si="5"/>
        <v>95840.306000078563</v>
      </c>
      <c r="O34" s="39">
        <f t="shared" ca="1" si="6"/>
        <v>13.417642840011</v>
      </c>
      <c r="Q34" s="49">
        <v>3373</v>
      </c>
      <c r="R34" s="49">
        <v>20842.7000000107</v>
      </c>
    </row>
    <row r="35" spans="1:18" x14ac:dyDescent="0.3">
      <c r="A35" s="25">
        <v>1996</v>
      </c>
      <c r="B35" s="39">
        <f t="shared" ca="1" si="1"/>
        <v>144607.41063334749</v>
      </c>
      <c r="C35" s="39">
        <f>'Consumptive Uses'!E29</f>
        <v>582.1</v>
      </c>
      <c r="D35" s="50">
        <f t="shared" ca="1" si="2"/>
        <v>4.0253815309363103</v>
      </c>
      <c r="E35" s="39">
        <f t="shared" ca="1" si="3"/>
        <v>564.48507023903721</v>
      </c>
      <c r="F35" s="51">
        <f t="shared" ca="1" si="4"/>
        <v>-17.614929760962809</v>
      </c>
      <c r="I35" s="45">
        <v>1</v>
      </c>
      <c r="J35" s="49" t="s">
        <v>171</v>
      </c>
      <c r="K35" s="25">
        <v>1973</v>
      </c>
      <c r="L35" s="49">
        <v>3600.68</v>
      </c>
      <c r="M35" s="38">
        <f t="shared" ca="1" si="0"/>
        <v>95745.42800008948</v>
      </c>
      <c r="N35" s="38">
        <f t="shared" ca="1" si="5"/>
        <v>95109.374000068055</v>
      </c>
      <c r="O35" s="39">
        <f t="shared" ca="1" si="6"/>
        <v>8.5598436600061252</v>
      </c>
      <c r="Q35" s="49">
        <v>3373.5</v>
      </c>
      <c r="R35" s="49">
        <v>20932.650000012</v>
      </c>
    </row>
    <row r="36" spans="1:18" x14ac:dyDescent="0.3">
      <c r="A36" s="25">
        <v>1997</v>
      </c>
      <c r="B36" s="39">
        <f t="shared" ca="1" si="1"/>
        <v>146588.83521663348</v>
      </c>
      <c r="C36" s="39">
        <f>'Consumptive Uses'!E30</f>
        <v>592.70000000000005</v>
      </c>
      <c r="D36" s="50">
        <f t="shared" ca="1" si="2"/>
        <v>4.0432820079652707</v>
      </c>
      <c r="E36" s="39">
        <f t="shared" ca="1" si="3"/>
        <v>580.24053150791167</v>
      </c>
      <c r="F36" s="51">
        <f t="shared" ca="1" si="4"/>
        <v>-12.459468492088376</v>
      </c>
      <c r="I36" s="45">
        <v>1</v>
      </c>
      <c r="J36" s="49" t="s">
        <v>172</v>
      </c>
      <c r="K36" s="25">
        <v>1973</v>
      </c>
      <c r="L36" s="49">
        <v>3598.12</v>
      </c>
      <c r="M36" s="38">
        <f t="shared" ca="1" si="0"/>
        <v>94473.320000046631</v>
      </c>
      <c r="N36" s="38">
        <f t="shared" ca="1" si="5"/>
        <v>92653.250000004191</v>
      </c>
      <c r="O36" s="39">
        <f t="shared" ca="1" si="6"/>
        <v>17.604117500000797</v>
      </c>
      <c r="Q36" s="49">
        <v>3374</v>
      </c>
      <c r="R36" s="49">
        <v>21022.599999988499</v>
      </c>
    </row>
    <row r="37" spans="1:18" x14ac:dyDescent="0.3">
      <c r="A37" s="25">
        <v>1998</v>
      </c>
      <c r="B37" s="39">
        <f t="shared" ca="1" si="1"/>
        <v>149381.66345833693</v>
      </c>
      <c r="C37" s="39">
        <f>'Consumptive Uses'!E31</f>
        <v>605.29999999999995</v>
      </c>
      <c r="D37" s="50">
        <f t="shared" ca="1" si="2"/>
        <v>4.0520368162108484</v>
      </c>
      <c r="E37" s="39">
        <f t="shared" ca="1" si="3"/>
        <v>586.36016385603682</v>
      </c>
      <c r="F37" s="51">
        <f t="shared" ca="1" si="4"/>
        <v>-18.939836143963134</v>
      </c>
      <c r="I37" s="45">
        <v>1</v>
      </c>
      <c r="J37" s="49" t="s">
        <v>173</v>
      </c>
      <c r="K37" s="25">
        <v>1973</v>
      </c>
      <c r="L37" s="49">
        <v>3590.63</v>
      </c>
      <c r="M37" s="38">
        <f t="shared" ca="1" si="0"/>
        <v>90833.179999961751</v>
      </c>
      <c r="N37" s="38">
        <f t="shared" ca="1" si="5"/>
        <v>97463.936000036192</v>
      </c>
      <c r="O37" s="39">
        <f t="shared" ca="1" si="6"/>
        <v>27.289902080010137</v>
      </c>
      <c r="Q37" s="49">
        <v>3374.5</v>
      </c>
      <c r="R37" s="49">
        <v>21112.549999989798</v>
      </c>
    </row>
    <row r="38" spans="1:18" x14ac:dyDescent="0.3">
      <c r="A38" s="25">
        <v>1999</v>
      </c>
      <c r="B38" s="39">
        <f t="shared" ca="1" si="1"/>
        <v>149646.70679166084</v>
      </c>
      <c r="C38" s="39">
        <f>'Consumptive Uses'!E32</f>
        <v>605.70000000000005</v>
      </c>
      <c r="D38" s="50">
        <f t="shared" ca="1" si="2"/>
        <v>4.0475331063800803</v>
      </c>
      <c r="E38" s="39">
        <f t="shared" ca="1" si="3"/>
        <v>587.14572760193641</v>
      </c>
      <c r="F38" s="51">
        <f t="shared" ca="1" si="4"/>
        <v>-18.554272398063631</v>
      </c>
      <c r="I38" s="45">
        <v>1</v>
      </c>
      <c r="J38" s="49" t="s">
        <v>164</v>
      </c>
      <c r="K38" s="25">
        <v>1973</v>
      </c>
      <c r="L38" s="49">
        <v>3616.52</v>
      </c>
      <c r="M38" s="38">
        <f t="shared" ca="1" si="0"/>
        <v>104094.69200011063</v>
      </c>
      <c r="N38" s="38">
        <f t="shared" ca="1" si="5"/>
        <v>109970.96920002636</v>
      </c>
      <c r="O38" s="39">
        <f t="shared" ca="1" si="6"/>
        <v>32.991290760007907</v>
      </c>
      <c r="Q38" s="49">
        <v>3375</v>
      </c>
      <c r="R38" s="49">
        <v>21202.499999991102</v>
      </c>
    </row>
    <row r="39" spans="1:18" x14ac:dyDescent="0.3">
      <c r="A39" s="25">
        <v>2000</v>
      </c>
      <c r="B39" s="39">
        <f t="shared" ca="1" si="1"/>
        <v>143528.45146670568</v>
      </c>
      <c r="C39" s="39">
        <f>'Consumptive Uses'!E33</f>
        <v>576.9</v>
      </c>
      <c r="D39" s="50">
        <f t="shared" ca="1" si="2"/>
        <v>4.0194121381837915</v>
      </c>
      <c r="E39" s="39">
        <f t="shared" ca="1" si="3"/>
        <v>558.16701921015078</v>
      </c>
      <c r="F39" s="51">
        <f t="shared" ca="1" si="4"/>
        <v>-18.732980789849194</v>
      </c>
      <c r="I39" s="45">
        <v>1</v>
      </c>
      <c r="J39" s="49" t="s">
        <v>174</v>
      </c>
      <c r="K39" s="25">
        <v>1973</v>
      </c>
      <c r="L39" s="49">
        <v>3636.36</v>
      </c>
      <c r="M39" s="38">
        <f t="shared" ca="1" si="0"/>
        <v>115847.24639994209</v>
      </c>
      <c r="N39" s="38">
        <f t="shared" ca="1" si="5"/>
        <v>118251.1791999595</v>
      </c>
      <c r="O39" s="39">
        <f t="shared" ca="1" si="6"/>
        <v>50.848007055982585</v>
      </c>
      <c r="Q39" s="49">
        <v>3375.5</v>
      </c>
      <c r="R39" s="49">
        <v>21292.449999992299</v>
      </c>
    </row>
    <row r="40" spans="1:18" x14ac:dyDescent="0.3">
      <c r="A40" s="25">
        <v>2001</v>
      </c>
      <c r="B40" s="39">
        <f t="shared" ca="1" si="1"/>
        <v>134064.23078332571</v>
      </c>
      <c r="C40" s="39">
        <f>'Consumptive Uses'!E34</f>
        <v>533</v>
      </c>
      <c r="D40" s="50">
        <f t="shared" ca="1" si="2"/>
        <v>3.975706248308942</v>
      </c>
      <c r="E40" s="39">
        <f t="shared" ca="1" si="3"/>
        <v>521.51918505400022</v>
      </c>
      <c r="F40" s="51">
        <f t="shared" ca="1" si="4"/>
        <v>-11.480814945999782</v>
      </c>
      <c r="I40" s="45">
        <v>1</v>
      </c>
      <c r="J40" s="49" t="s">
        <v>175</v>
      </c>
      <c r="K40" s="25">
        <v>1973</v>
      </c>
      <c r="L40" s="49">
        <v>3644.05</v>
      </c>
      <c r="M40" s="38">
        <f t="shared" ca="1" si="0"/>
        <v>120655.11199997691</v>
      </c>
      <c r="N40" s="38">
        <f t="shared" ca="1" si="5"/>
        <v>121040.46099997335</v>
      </c>
      <c r="O40" s="39">
        <f t="shared" ca="1" si="6"/>
        <v>60.520230499986674</v>
      </c>
      <c r="Q40" s="49">
        <v>3376</v>
      </c>
      <c r="R40" s="49">
        <v>21382.399999993599</v>
      </c>
    </row>
    <row r="41" spans="1:18" x14ac:dyDescent="0.3">
      <c r="A41" s="25">
        <v>2002</v>
      </c>
      <c r="B41" s="39">
        <f t="shared" ca="1" si="1"/>
        <v>115080.96048333512</v>
      </c>
      <c r="C41" s="39">
        <f>'Consumptive Uses'!E35</f>
        <v>436.5</v>
      </c>
      <c r="D41" s="50">
        <f t="shared" ca="1" si="2"/>
        <v>3.7929818987147712</v>
      </c>
      <c r="E41" s="39">
        <f t="shared" ca="1" si="3"/>
        <v>439.45048182703147</v>
      </c>
      <c r="F41" s="51">
        <f t="shared" ca="1" si="4"/>
        <v>2.9504818270314672</v>
      </c>
      <c r="I41" s="45">
        <v>1</v>
      </c>
      <c r="J41" s="49" t="s">
        <v>176</v>
      </c>
      <c r="K41" s="25">
        <v>1973</v>
      </c>
      <c r="L41" s="49">
        <v>3645.25</v>
      </c>
      <c r="M41" s="38">
        <f t="shared" ca="1" si="0"/>
        <v>121425.80999996979</v>
      </c>
      <c r="N41" s="38">
        <f t="shared" ca="1" si="5"/>
        <v>121673.0774000166</v>
      </c>
      <c r="O41" s="39">
        <f t="shared" ca="1" si="6"/>
        <v>57.186346378007798</v>
      </c>
      <c r="Q41" s="49">
        <v>3376.5</v>
      </c>
      <c r="R41" s="49">
        <v>21472.349999994902</v>
      </c>
    </row>
    <row r="42" spans="1:18" x14ac:dyDescent="0.3">
      <c r="A42" s="25">
        <v>2003</v>
      </c>
      <c r="B42" s="39">
        <f t="shared" ca="1" si="1"/>
        <v>98549.005249992653</v>
      </c>
      <c r="C42" s="39">
        <f>'Consumptive Uses'!E36</f>
        <v>352.8</v>
      </c>
      <c r="D42" s="50">
        <f t="shared" ca="1" si="2"/>
        <v>3.5799448112646099</v>
      </c>
      <c r="E42" s="39">
        <f t="shared" ca="1" si="3"/>
        <v>381.45379110497259</v>
      </c>
      <c r="F42" s="51">
        <f t="shared" ca="1" si="4"/>
        <v>28.653791104972584</v>
      </c>
      <c r="I42" s="45">
        <v>1</v>
      </c>
      <c r="J42" s="49" t="s">
        <v>177</v>
      </c>
      <c r="K42" s="25">
        <v>1973</v>
      </c>
      <c r="L42" s="49">
        <v>3646.02</v>
      </c>
      <c r="M42" s="38">
        <f t="shared" ca="1" si="0"/>
        <v>121920.34480006341</v>
      </c>
      <c r="N42" s="38">
        <f t="shared" ca="1" si="5"/>
        <v>121849.69640006148</v>
      </c>
      <c r="O42" s="39">
        <f t="shared" ca="1" si="6"/>
        <v>59.706351236030123</v>
      </c>
      <c r="Q42" s="49">
        <v>3377</v>
      </c>
      <c r="R42" s="49">
        <v>21562.299999996099</v>
      </c>
    </row>
    <row r="43" spans="1:18" x14ac:dyDescent="0.3">
      <c r="A43" s="25">
        <v>2004</v>
      </c>
      <c r="B43" s="39">
        <f t="shared" ca="1" si="1"/>
        <v>84363.28679169454</v>
      </c>
      <c r="C43" s="39">
        <f>'Consumptive Uses'!E37</f>
        <v>278.3</v>
      </c>
      <c r="D43" s="50">
        <f t="shared" ca="1" si="2"/>
        <v>3.2988283243060925</v>
      </c>
      <c r="E43" s="39">
        <f t="shared" ca="1" si="3"/>
        <v>324.10874733008467</v>
      </c>
      <c r="F43" s="51">
        <f t="shared" ca="1" si="4"/>
        <v>45.808747330084657</v>
      </c>
      <c r="I43" s="45">
        <v>1</v>
      </c>
      <c r="J43" s="49" t="s">
        <v>178</v>
      </c>
      <c r="K43" s="25">
        <v>1973</v>
      </c>
      <c r="L43" s="49">
        <v>3645.8</v>
      </c>
      <c r="M43" s="38">
        <f t="shared" ca="1" si="0"/>
        <v>121779.04800005956</v>
      </c>
      <c r="N43" s="38">
        <f t="shared" ca="1" si="5"/>
        <v>122116.22950002505</v>
      </c>
      <c r="O43" s="39">
        <f t="shared" ca="1" si="6"/>
        <v>51.288816390010517</v>
      </c>
      <c r="Q43" s="49">
        <v>3377.5</v>
      </c>
      <c r="R43" s="49">
        <v>21652.249999997399</v>
      </c>
    </row>
    <row r="44" spans="1:18" x14ac:dyDescent="0.3">
      <c r="A44" s="41">
        <v>2005</v>
      </c>
      <c r="B44" s="39">
        <f t="shared" ca="1" si="1"/>
        <v>89980.926308314098</v>
      </c>
      <c r="C44" s="39">
        <f>'Consumptive Uses'!E38</f>
        <v>308.8</v>
      </c>
      <c r="D44" s="50">
        <f t="shared" ca="1" si="2"/>
        <v>3.4318384203104983</v>
      </c>
      <c r="E44" s="39">
        <f t="shared" ca="1" si="3"/>
        <v>362.04807827292848</v>
      </c>
      <c r="F44" s="51">
        <f t="shared" ca="1" si="4"/>
        <v>53.248078272928467</v>
      </c>
      <c r="I44" s="45">
        <v>1</v>
      </c>
      <c r="J44" s="49" t="s">
        <v>179</v>
      </c>
      <c r="K44" s="25">
        <v>1973</v>
      </c>
      <c r="L44" s="49">
        <v>3646.85</v>
      </c>
      <c r="M44" s="38">
        <f t="shared" ca="1" si="0"/>
        <v>122453.41099999053</v>
      </c>
      <c r="N44" s="38">
        <f t="shared" ca="1" si="5"/>
        <v>123092.44970004307</v>
      </c>
      <c r="O44" s="39">
        <f t="shared" ca="1" si="6"/>
        <v>38.158659407013353</v>
      </c>
      <c r="Q44" s="49">
        <v>3378</v>
      </c>
      <c r="R44" s="49">
        <v>21742.199999998698</v>
      </c>
    </row>
    <row r="45" spans="1:18" x14ac:dyDescent="0.3">
      <c r="A45" s="25">
        <v>2006</v>
      </c>
      <c r="B45" s="39">
        <f t="shared" ca="1" si="1"/>
        <v>96085.622249978114</v>
      </c>
      <c r="C45" s="39">
        <f>'Consumptive Uses'!E39</f>
        <v>357.9</v>
      </c>
      <c r="D45" s="50">
        <f t="shared" ca="1" si="2"/>
        <v>3.7248028541552327</v>
      </c>
      <c r="E45" s="39">
        <f t="shared" ca="1" si="3"/>
        <v>377.08899541988927</v>
      </c>
      <c r="F45" s="51">
        <f t="shared" ca="1" si="4"/>
        <v>19.188995419889295</v>
      </c>
      <c r="I45" s="45">
        <v>1</v>
      </c>
      <c r="J45" s="49" t="s">
        <v>180</v>
      </c>
      <c r="K45" s="25">
        <v>1973</v>
      </c>
      <c r="L45" s="49">
        <v>3648.84</v>
      </c>
      <c r="M45" s="38">
        <f t="shared" ca="1" si="0"/>
        <v>123731.48840009561</v>
      </c>
      <c r="N45" s="38">
        <f t="shared" ca="1" si="5"/>
        <v>123169.52000003797</v>
      </c>
      <c r="O45" s="39">
        <f t="shared" ca="1" si="6"/>
        <v>32.024075200009875</v>
      </c>
      <c r="Q45" s="49">
        <v>3378.5</v>
      </c>
      <c r="R45" s="49">
        <v>21832.1499999999</v>
      </c>
    </row>
    <row r="46" spans="1:18" x14ac:dyDescent="0.3">
      <c r="A46" s="25">
        <v>2007</v>
      </c>
      <c r="B46" s="39">
        <f t="shared" ca="1" si="1"/>
        <v>96314.641499998106</v>
      </c>
      <c r="C46" s="39">
        <f>'Consumptive Uses'!E40</f>
        <v>367</v>
      </c>
      <c r="D46" s="50">
        <f t="shared" ca="1" si="2"/>
        <v>3.8104279295895758</v>
      </c>
      <c r="E46" s="39">
        <f t="shared" ca="1" si="3"/>
        <v>375.37492423997423</v>
      </c>
      <c r="F46" s="51">
        <f t="shared" ca="1" si="4"/>
        <v>8.3749242399742343</v>
      </c>
      <c r="I46" s="45">
        <v>1</v>
      </c>
      <c r="J46" s="49" t="s">
        <v>170</v>
      </c>
      <c r="K46" s="25">
        <v>1974</v>
      </c>
      <c r="L46" s="49">
        <v>3647.09</v>
      </c>
      <c r="M46" s="38">
        <f t="shared" ca="1" si="0"/>
        <v>122607.55159998033</v>
      </c>
      <c r="N46" s="38">
        <f t="shared" ca="1" si="5"/>
        <v>123057.12460003025</v>
      </c>
      <c r="O46" s="39">
        <f t="shared" ca="1" si="6"/>
        <v>17.227997444004234</v>
      </c>
      <c r="Q46" s="49">
        <v>3379</v>
      </c>
      <c r="R46" s="49">
        <v>21922.100000001199</v>
      </c>
    </row>
    <row r="47" spans="1:18" x14ac:dyDescent="0.3">
      <c r="A47" s="25">
        <v>2008</v>
      </c>
      <c r="B47" s="39">
        <f t="shared" ca="1" si="1"/>
        <v>103343.85330833188</v>
      </c>
      <c r="C47" s="39">
        <f>'Consumptive Uses'!E41</f>
        <v>410.8</v>
      </c>
      <c r="D47" s="50">
        <f t="shared" ca="1" si="2"/>
        <v>3.9750791832229866</v>
      </c>
      <c r="E47" s="39">
        <f t="shared" ca="1" si="3"/>
        <v>413.16896638598314</v>
      </c>
      <c r="F47" s="51">
        <f t="shared" ca="1" si="4"/>
        <v>2.3689663859831285</v>
      </c>
      <c r="I47" s="45">
        <v>1</v>
      </c>
      <c r="J47" s="49" t="s">
        <v>171</v>
      </c>
      <c r="K47" s="25">
        <v>1974</v>
      </c>
      <c r="L47" s="49">
        <v>3648.49</v>
      </c>
      <c r="M47" s="38">
        <f t="shared" ca="1" si="0"/>
        <v>123506.69760008017</v>
      </c>
      <c r="N47" s="38">
        <f t="shared" ca="1" si="5"/>
        <v>124357.68060004222</v>
      </c>
      <c r="O47" s="39">
        <f t="shared" ca="1" si="6"/>
        <v>11.192191254003799</v>
      </c>
      <c r="Q47" s="49">
        <v>3379.5</v>
      </c>
      <c r="R47" s="49">
        <v>22012.050000002499</v>
      </c>
    </row>
    <row r="48" spans="1:18" x14ac:dyDescent="0.3">
      <c r="A48" s="25">
        <v>2009</v>
      </c>
      <c r="B48" s="39">
        <f t="shared" ca="1" si="1"/>
        <v>110487.53232497959</v>
      </c>
      <c r="C48" s="39">
        <f>'Consumptive Uses'!E42</f>
        <v>443.8</v>
      </c>
      <c r="D48" s="50">
        <f t="shared" ca="1" si="2"/>
        <v>4.0167428003970675</v>
      </c>
      <c r="E48" s="39">
        <f t="shared" ca="1" si="3"/>
        <v>437.68309292293856</v>
      </c>
      <c r="F48" s="51">
        <f t="shared" ca="1" si="4"/>
        <v>-6.1169070770614553</v>
      </c>
      <c r="I48" s="45">
        <v>1</v>
      </c>
      <c r="J48" s="49" t="s">
        <v>172</v>
      </c>
      <c r="K48" s="25">
        <v>1974</v>
      </c>
      <c r="L48" s="49">
        <v>3651.14</v>
      </c>
      <c r="M48" s="38">
        <f t="shared" ca="1" si="0"/>
        <v>125208.66360000428</v>
      </c>
      <c r="N48" s="38">
        <f t="shared" ca="1" si="5"/>
        <v>125594.01260000048</v>
      </c>
      <c r="O48" s="39">
        <f t="shared" ca="1" si="6"/>
        <v>23.862862394000089</v>
      </c>
      <c r="Q48" s="49">
        <v>3380</v>
      </c>
      <c r="R48" s="49">
        <v>22102.0000000037</v>
      </c>
    </row>
    <row r="49" spans="1:18" x14ac:dyDescent="0.3">
      <c r="A49" s="25">
        <v>2010</v>
      </c>
      <c r="B49" s="39">
        <f t="shared" ca="1" si="1"/>
        <v>111078.68827499048</v>
      </c>
      <c r="C49" s="39">
        <f>'Consumptive Uses'!E43</f>
        <v>443.4</v>
      </c>
      <c r="D49" s="50">
        <f t="shared" ca="1" si="2"/>
        <v>3.9917648190290356</v>
      </c>
      <c r="E49" s="39">
        <f t="shared" ca="1" si="3"/>
        <v>436.59546299697774</v>
      </c>
      <c r="F49" s="51">
        <f t="shared" ca="1" si="4"/>
        <v>-6.804537003022233</v>
      </c>
      <c r="I49" s="45">
        <v>1</v>
      </c>
      <c r="J49" s="49" t="s">
        <v>173</v>
      </c>
      <c r="K49" s="25">
        <v>1974</v>
      </c>
      <c r="L49" s="49">
        <v>3652.34</v>
      </c>
      <c r="M49" s="38">
        <f t="shared" ca="1" si="0"/>
        <v>125979.36159999669</v>
      </c>
      <c r="N49" s="38">
        <f t="shared" ca="1" si="5"/>
        <v>129287.19079994177</v>
      </c>
      <c r="O49" s="39">
        <f t="shared" ca="1" si="6"/>
        <v>36.200413423983697</v>
      </c>
      <c r="Q49" s="49">
        <v>3380.5</v>
      </c>
      <c r="R49" s="49">
        <v>22200.9999999994</v>
      </c>
    </row>
    <row r="50" spans="1:18" x14ac:dyDescent="0.3">
      <c r="A50" s="25">
        <v>2011</v>
      </c>
      <c r="B50" s="39">
        <f t="shared" ca="1" si="1"/>
        <v>116579.29990001796</v>
      </c>
      <c r="C50" s="39">
        <f>'Consumptive Uses'!E44</f>
        <v>479.2</v>
      </c>
      <c r="D50" s="50">
        <f t="shared" ca="1" si="2"/>
        <v>4.1105067572971947</v>
      </c>
      <c r="E50" s="39">
        <f t="shared" ca="1" si="3"/>
        <v>467.53258864812602</v>
      </c>
      <c r="F50" s="51">
        <f t="shared" ca="1" si="4"/>
        <v>-11.667411351873966</v>
      </c>
      <c r="I50" s="45">
        <v>1</v>
      </c>
      <c r="J50" s="49" t="s">
        <v>164</v>
      </c>
      <c r="K50" s="25">
        <v>1974</v>
      </c>
      <c r="L50" s="49">
        <v>3662.3</v>
      </c>
      <c r="M50" s="38">
        <f t="shared" ca="1" si="0"/>
        <v>132595.01999988686</v>
      </c>
      <c r="N50" s="38">
        <f t="shared" ca="1" si="5"/>
        <v>134456.95499996329</v>
      </c>
      <c r="O50" s="39">
        <f t="shared" ca="1" si="6"/>
        <v>40.337086499988985</v>
      </c>
      <c r="Q50" s="49">
        <v>3381</v>
      </c>
      <c r="R50" s="49">
        <v>22299.999999995001</v>
      </c>
    </row>
    <row r="51" spans="1:18" x14ac:dyDescent="0.3">
      <c r="A51" s="25">
        <v>2012</v>
      </c>
      <c r="B51" s="39">
        <f t="shared" ca="1" si="1"/>
        <v>109911.62257499488</v>
      </c>
      <c r="C51" s="39">
        <f>'Consumptive Uses'!E45</f>
        <v>432.8</v>
      </c>
      <c r="D51" s="50">
        <f t="shared" ca="1" si="2"/>
        <v>3.9377091326687674</v>
      </c>
      <c r="E51" s="39">
        <f t="shared" ca="1" si="3"/>
        <v>422.59997785596369</v>
      </c>
      <c r="F51" s="51">
        <f t="shared" ca="1" si="4"/>
        <v>-10.200022144036325</v>
      </c>
      <c r="I51" s="45">
        <v>1</v>
      </c>
      <c r="J51" s="49" t="s">
        <v>174</v>
      </c>
      <c r="K51" s="25">
        <v>1974</v>
      </c>
      <c r="L51" s="49">
        <v>3667.35</v>
      </c>
      <c r="M51" s="38">
        <f t="shared" ca="1" si="0"/>
        <v>136318.89000003971</v>
      </c>
      <c r="N51" s="38">
        <f t="shared" ca="1" si="5"/>
        <v>134574.93899996812</v>
      </c>
      <c r="O51" s="39">
        <f t="shared" ca="1" si="6"/>
        <v>57.867223769986289</v>
      </c>
      <c r="Q51" s="49">
        <v>3381.5</v>
      </c>
      <c r="R51" s="49">
        <v>22398.999999990701</v>
      </c>
    </row>
    <row r="52" spans="1:18" x14ac:dyDescent="0.3">
      <c r="A52" s="25">
        <v>2013</v>
      </c>
      <c r="B52" s="39">
        <f t="shared" ca="1" si="1"/>
        <v>92414.884041683792</v>
      </c>
      <c r="C52" s="39">
        <f>'Consumptive Uses'!E46</f>
        <v>343.9</v>
      </c>
      <c r="D52" s="50">
        <f t="shared" ca="1" si="2"/>
        <v>3.7212620409163062</v>
      </c>
      <c r="E52" s="39">
        <f t="shared" ca="1" si="3"/>
        <v>356.35474281006475</v>
      </c>
      <c r="F52" s="51">
        <f t="shared" ca="1" si="4"/>
        <v>12.454742810064772</v>
      </c>
      <c r="I52" s="45">
        <v>1</v>
      </c>
      <c r="J52" s="49" t="s">
        <v>175</v>
      </c>
      <c r="K52" s="25">
        <v>1974</v>
      </c>
      <c r="L52" s="49">
        <v>3662.62</v>
      </c>
      <c r="M52" s="38">
        <f t="shared" ca="1" si="0"/>
        <v>132830.98799989652</v>
      </c>
      <c r="N52" s="38">
        <f t="shared" ca="1" si="5"/>
        <v>130522.69059999543</v>
      </c>
      <c r="O52" s="39">
        <f t="shared" ca="1" si="6"/>
        <v>65.261345299997714</v>
      </c>
      <c r="Q52" s="49">
        <v>3382</v>
      </c>
      <c r="R52" s="49">
        <v>22498.000000011001</v>
      </c>
    </row>
    <row r="53" spans="1:18" x14ac:dyDescent="0.3">
      <c r="A53" s="25">
        <v>2014</v>
      </c>
      <c r="B53" s="39">
        <f t="shared" ca="1" si="1"/>
        <v>92967.193958338932</v>
      </c>
      <c r="C53" s="39">
        <f>'Consumptive Uses'!E47</f>
        <v>355.4</v>
      </c>
      <c r="D53" s="50">
        <f t="shared" ca="1" si="2"/>
        <v>3.8228539000463342</v>
      </c>
      <c r="E53" s="39">
        <f t="shared" ca="1" si="3"/>
        <v>369.84220372501863</v>
      </c>
      <c r="F53" s="51">
        <f t="shared" ca="1" si="4"/>
        <v>14.442203725018658</v>
      </c>
      <c r="I53" s="45">
        <v>1</v>
      </c>
      <c r="J53" s="49" t="s">
        <v>176</v>
      </c>
      <c r="K53" s="25">
        <v>1974</v>
      </c>
      <c r="L53" s="49">
        <v>3655.82</v>
      </c>
      <c r="M53" s="38">
        <f t="shared" ca="1" si="0"/>
        <v>128214.39320009435</v>
      </c>
      <c r="N53" s="38">
        <f t="shared" ca="1" si="5"/>
        <v>126900.99150005355</v>
      </c>
      <c r="O53" s="39">
        <f t="shared" ca="1" si="6"/>
        <v>59.643466005025168</v>
      </c>
      <c r="Q53" s="49">
        <v>3382.5</v>
      </c>
      <c r="R53" s="49">
        <v>22597.000000006701</v>
      </c>
    </row>
    <row r="54" spans="1:18" x14ac:dyDescent="0.3">
      <c r="A54" s="25">
        <v>2015</v>
      </c>
      <c r="B54" s="39">
        <f t="shared" ca="1" si="1"/>
        <v>96370.641250035333</v>
      </c>
      <c r="C54" s="39">
        <f>'Consumptive Uses'!E48</f>
        <v>369.3</v>
      </c>
      <c r="D54" s="50">
        <f t="shared" ca="1" si="2"/>
        <v>3.8320799281790046</v>
      </c>
      <c r="E54" s="39">
        <f t="shared" ca="1" si="3"/>
        <v>379.36965809015544</v>
      </c>
      <c r="F54" s="51">
        <f t="shared" ca="1" si="4"/>
        <v>10.069658090155428</v>
      </c>
      <c r="I54" s="45">
        <v>1</v>
      </c>
      <c r="J54" s="49" t="s">
        <v>177</v>
      </c>
      <c r="K54" s="25">
        <v>1974</v>
      </c>
      <c r="L54" s="49">
        <v>3651.73</v>
      </c>
      <c r="M54" s="38">
        <f t="shared" ca="1" si="0"/>
        <v>125587.58980001276</v>
      </c>
      <c r="N54" s="38">
        <f t="shared" ca="1" si="5"/>
        <v>125260.04219998117</v>
      </c>
      <c r="O54" s="39">
        <f t="shared" ca="1" si="6"/>
        <v>61.37742067799077</v>
      </c>
      <c r="Q54" s="49">
        <v>3383</v>
      </c>
      <c r="R54" s="49">
        <v>22696.000000002299</v>
      </c>
    </row>
    <row r="55" spans="1:18" x14ac:dyDescent="0.3">
      <c r="A55" s="25">
        <v>2016</v>
      </c>
      <c r="B55" s="39">
        <f t="shared" ca="1" si="1"/>
        <v>97989.393949988371</v>
      </c>
      <c r="C55" s="39">
        <f>'Consumptive Uses'!E49</f>
        <v>379.5</v>
      </c>
      <c r="D55" s="50">
        <f t="shared" ca="1" si="2"/>
        <v>3.872868120744664</v>
      </c>
      <c r="E55" s="39">
        <f t="shared" ca="1" si="3"/>
        <v>386.58087427097723</v>
      </c>
      <c r="F55" s="51">
        <f t="shared" ca="1" si="4"/>
        <v>7.0808742709772332</v>
      </c>
      <c r="I55" s="45">
        <v>1</v>
      </c>
      <c r="J55" s="49" t="s">
        <v>178</v>
      </c>
      <c r="K55" s="25">
        <v>1974</v>
      </c>
      <c r="L55" s="49">
        <v>3650.71</v>
      </c>
      <c r="M55" s="38">
        <f t="shared" ca="1" si="0"/>
        <v>124932.49459994957</v>
      </c>
      <c r="N55" s="38">
        <f t="shared" ca="1" si="5"/>
        <v>124531.08749998477</v>
      </c>
      <c r="O55" s="39">
        <f t="shared" ca="1" si="6"/>
        <v>52.303056749993601</v>
      </c>
      <c r="Q55" s="49">
        <v>3383.5</v>
      </c>
      <c r="R55" s="49">
        <v>22794.999999997999</v>
      </c>
    </row>
    <row r="56" spans="1:18" x14ac:dyDescent="0.3">
      <c r="A56" s="25">
        <v>2017</v>
      </c>
      <c r="B56" s="39">
        <f t="shared" ca="1" si="1"/>
        <v>105731.45718332694</v>
      </c>
      <c r="C56" s="39">
        <f>'Consumptive Uses'!E50</f>
        <v>421.2</v>
      </c>
      <c r="D56" s="50">
        <f t="shared" ca="1" si="2"/>
        <v>3.9836772444144475</v>
      </c>
      <c r="E56" s="39">
        <f t="shared" ca="1" si="3"/>
        <v>421.35184279900568</v>
      </c>
      <c r="F56" s="51">
        <f t="shared" ca="1" si="4"/>
        <v>0.15184279900569209</v>
      </c>
      <c r="I56" s="45">
        <v>1</v>
      </c>
      <c r="J56" s="49" t="s">
        <v>179</v>
      </c>
      <c r="K56" s="25">
        <v>1974</v>
      </c>
      <c r="L56" s="49">
        <v>3649.46</v>
      </c>
      <c r="M56" s="38">
        <f t="shared" ca="1" si="0"/>
        <v>124129.68040001998</v>
      </c>
      <c r="N56" s="38">
        <f t="shared" ca="1" si="5"/>
        <v>123747.54260001564</v>
      </c>
      <c r="O56" s="39">
        <f t="shared" ca="1" si="6"/>
        <v>38.361738206004844</v>
      </c>
      <c r="Q56" s="49">
        <v>3384</v>
      </c>
      <c r="R56" s="49">
        <v>22893.999999993601</v>
      </c>
    </row>
    <row r="57" spans="1:18" x14ac:dyDescent="0.3">
      <c r="A57" s="25">
        <v>2018</v>
      </c>
      <c r="B57" s="39">
        <f t="shared" ca="1" si="1"/>
        <v>95996.529499976154</v>
      </c>
      <c r="C57" s="39">
        <f>'Consumptive Uses'!E51</f>
        <v>362.8</v>
      </c>
      <c r="D57" s="50">
        <f t="shared" ca="1" si="2"/>
        <v>3.7793032924184007</v>
      </c>
      <c r="E57" s="39">
        <f t="shared" ca="1" si="3"/>
        <v>367.46781843492209</v>
      </c>
      <c r="F57" s="51">
        <f t="shared" ca="1" si="4"/>
        <v>4.6678184349220828</v>
      </c>
      <c r="I57" s="45">
        <v>1</v>
      </c>
      <c r="J57" s="49" t="s">
        <v>180</v>
      </c>
      <c r="K57" s="25">
        <v>1974</v>
      </c>
      <c r="L57" s="49">
        <v>3648.27</v>
      </c>
      <c r="M57" s="38">
        <f t="shared" ca="1" si="0"/>
        <v>123365.40480001131</v>
      </c>
      <c r="N57" s="38">
        <f t="shared" ca="1" si="5"/>
        <v>122565.80380003527</v>
      </c>
      <c r="O57" s="39">
        <f t="shared" ca="1" si="6"/>
        <v>31.867108988009171</v>
      </c>
      <c r="Q57" s="49">
        <v>3384.5</v>
      </c>
      <c r="R57" s="49">
        <v>22992.999999989301</v>
      </c>
    </row>
    <row r="58" spans="1:18" x14ac:dyDescent="0.3">
      <c r="I58" s="45">
        <v>1</v>
      </c>
      <c r="J58" s="49" t="s">
        <v>170</v>
      </c>
      <c r="K58" s="25">
        <v>1975</v>
      </c>
      <c r="L58" s="49">
        <v>3645.78</v>
      </c>
      <c r="M58" s="38">
        <f t="shared" ca="1" si="0"/>
        <v>121766.20280005923</v>
      </c>
      <c r="N58" s="38">
        <f t="shared" ca="1" si="5"/>
        <v>121624.90720002889</v>
      </c>
      <c r="O58" s="39">
        <f t="shared" ca="1" si="6"/>
        <v>17.027487008004044</v>
      </c>
      <c r="Q58" s="49">
        <v>3385</v>
      </c>
      <c r="R58" s="49">
        <v>23092.000000009699</v>
      </c>
    </row>
    <row r="59" spans="1:18" x14ac:dyDescent="0.3">
      <c r="I59" s="45">
        <v>1</v>
      </c>
      <c r="J59" s="49" t="s">
        <v>171</v>
      </c>
      <c r="K59" s="25">
        <v>1975</v>
      </c>
      <c r="L59" s="49">
        <v>3645.34</v>
      </c>
      <c r="M59" s="38">
        <f t="shared" ca="1" si="0"/>
        <v>121483.61159999855</v>
      </c>
      <c r="N59" s="38">
        <f t="shared" ca="1" si="5"/>
        <v>121727.66780002369</v>
      </c>
      <c r="O59" s="39">
        <f t="shared" ca="1" si="6"/>
        <v>10.955490102002132</v>
      </c>
      <c r="Q59" s="49">
        <v>3385.5</v>
      </c>
      <c r="R59" s="49">
        <v>23191.000000005301</v>
      </c>
    </row>
    <row r="60" spans="1:18" x14ac:dyDescent="0.3">
      <c r="I60" s="45">
        <v>1</v>
      </c>
      <c r="J60" s="49" t="s">
        <v>172</v>
      </c>
      <c r="K60" s="25">
        <v>1975</v>
      </c>
      <c r="L60" s="49">
        <v>3646.1</v>
      </c>
      <c r="M60" s="38">
        <f t="shared" ca="1" si="0"/>
        <v>121971.72400004882</v>
      </c>
      <c r="N60" s="38">
        <f t="shared" ca="1" si="5"/>
        <v>122520.84729998396</v>
      </c>
      <c r="O60" s="39">
        <f t="shared" ca="1" si="6"/>
        <v>23.278960986996953</v>
      </c>
      <c r="Q60" s="49">
        <v>3386</v>
      </c>
      <c r="R60" s="49">
        <v>23290.000000001</v>
      </c>
    </row>
    <row r="61" spans="1:18" x14ac:dyDescent="0.3">
      <c r="I61" s="45">
        <v>1</v>
      </c>
      <c r="J61" s="49" t="s">
        <v>173</v>
      </c>
      <c r="K61" s="25">
        <v>1975</v>
      </c>
      <c r="L61" s="49">
        <v>3647.81</v>
      </c>
      <c r="M61" s="38">
        <f t="shared" ca="1" si="0"/>
        <v>123069.97059991909</v>
      </c>
      <c r="N61" s="38">
        <f t="shared" ca="1" si="5"/>
        <v>125571.53330000234</v>
      </c>
      <c r="O61" s="39">
        <f t="shared" ca="1" si="6"/>
        <v>35.160029324000661</v>
      </c>
      <c r="Q61" s="49">
        <v>3386.5</v>
      </c>
      <c r="R61" s="49">
        <v>23388.999999996598</v>
      </c>
    </row>
    <row r="62" spans="1:18" x14ac:dyDescent="0.3">
      <c r="I62" s="45">
        <v>1</v>
      </c>
      <c r="J62" s="49" t="s">
        <v>164</v>
      </c>
      <c r="K62" s="25">
        <v>1975</v>
      </c>
      <c r="L62" s="49">
        <v>3655.6</v>
      </c>
      <c r="M62" s="38">
        <f t="shared" ca="1" si="0"/>
        <v>128073.09600008558</v>
      </c>
      <c r="N62" s="38">
        <f t="shared" ca="1" si="5"/>
        <v>132767.4780000858</v>
      </c>
      <c r="O62" s="39">
        <f t="shared" ca="1" si="6"/>
        <v>39.830243400025743</v>
      </c>
      <c r="Q62" s="49">
        <v>3387</v>
      </c>
      <c r="R62" s="49">
        <v>23487.999999992298</v>
      </c>
    </row>
    <row r="63" spans="1:18" x14ac:dyDescent="0.3">
      <c r="I63" s="45">
        <v>1</v>
      </c>
      <c r="J63" s="49" t="s">
        <v>174</v>
      </c>
      <c r="K63" s="25">
        <v>1975</v>
      </c>
      <c r="L63" s="49">
        <v>3668.9</v>
      </c>
      <c r="M63" s="38">
        <f t="shared" ca="1" si="0"/>
        <v>137461.86000008602</v>
      </c>
      <c r="N63" s="38">
        <f t="shared" ca="1" si="5"/>
        <v>139640.87700005202</v>
      </c>
      <c r="O63" s="39">
        <f t="shared" ca="1" si="6"/>
        <v>60.045577110022364</v>
      </c>
      <c r="Q63" s="49">
        <v>3387.5</v>
      </c>
      <c r="R63" s="49">
        <v>23586.9999999879</v>
      </c>
    </row>
    <row r="64" spans="1:18" x14ac:dyDescent="0.3">
      <c r="I64" s="45">
        <v>1</v>
      </c>
      <c r="J64" s="49" t="s">
        <v>175</v>
      </c>
      <c r="K64" s="25">
        <v>1975</v>
      </c>
      <c r="L64" s="49">
        <v>3674.81</v>
      </c>
      <c r="M64" s="38">
        <f t="shared" ca="1" si="0"/>
        <v>141819.89400001802</v>
      </c>
      <c r="N64" s="38">
        <f t="shared" ca="1" si="5"/>
        <v>140743.28999997396</v>
      </c>
      <c r="O64" s="39">
        <f t="shared" ca="1" si="6"/>
        <v>70.371644999986984</v>
      </c>
      <c r="Q64" s="49">
        <v>3388</v>
      </c>
      <c r="R64" s="49">
        <v>23686.000000008298</v>
      </c>
    </row>
    <row r="65" spans="9:18" x14ac:dyDescent="0.3">
      <c r="I65" s="45">
        <v>1</v>
      </c>
      <c r="J65" s="49" t="s">
        <v>176</v>
      </c>
      <c r="K65" s="25">
        <v>1975</v>
      </c>
      <c r="L65" s="49">
        <v>3671.89</v>
      </c>
      <c r="M65" s="38">
        <f t="shared" ca="1" si="0"/>
        <v>139666.6859999299</v>
      </c>
      <c r="N65" s="38">
        <f t="shared" ca="1" si="5"/>
        <v>138254.56499999529</v>
      </c>
      <c r="O65" s="39">
        <f t="shared" ca="1" si="6"/>
        <v>64.979645549997784</v>
      </c>
      <c r="Q65" s="49">
        <v>3388.5</v>
      </c>
      <c r="R65" s="49">
        <v>23785.0000000039</v>
      </c>
    </row>
    <row r="66" spans="9:18" x14ac:dyDescent="0.3">
      <c r="I66" s="45">
        <v>1</v>
      </c>
      <c r="J66" s="49" t="s">
        <v>177</v>
      </c>
      <c r="K66" s="25">
        <v>1975</v>
      </c>
      <c r="L66" s="49">
        <v>3668.06</v>
      </c>
      <c r="M66" s="38">
        <f t="shared" ca="1" si="0"/>
        <v>136842.44400006067</v>
      </c>
      <c r="N66" s="38">
        <f t="shared" ca="1" si="5"/>
        <v>136293.08100003842</v>
      </c>
      <c r="O66" s="39">
        <f t="shared" ca="1" si="6"/>
        <v>66.783609690018821</v>
      </c>
      <c r="Q66" s="49">
        <v>3389</v>
      </c>
      <c r="R66" s="49">
        <v>23883.9999999996</v>
      </c>
    </row>
    <row r="67" spans="9:18" x14ac:dyDescent="0.3">
      <c r="I67" s="45">
        <v>1</v>
      </c>
      <c r="J67" s="49" t="s">
        <v>178</v>
      </c>
      <c r="K67" s="25">
        <v>1975</v>
      </c>
      <c r="L67" s="49">
        <v>3666.57</v>
      </c>
      <c r="M67" s="38">
        <f t="shared" ca="1" si="0"/>
        <v>135743.71800001618</v>
      </c>
      <c r="N67" s="38">
        <f t="shared" ca="1" si="5"/>
        <v>135957.56400002493</v>
      </c>
      <c r="O67" s="39">
        <f t="shared" ca="1" si="6"/>
        <v>57.102176880010468</v>
      </c>
      <c r="Q67" s="49">
        <v>3389.5</v>
      </c>
      <c r="R67" s="49">
        <v>23982.999999995202</v>
      </c>
    </row>
    <row r="68" spans="9:18" x14ac:dyDescent="0.3">
      <c r="I68" s="45">
        <v>1</v>
      </c>
      <c r="J68" s="49" t="s">
        <v>179</v>
      </c>
      <c r="K68" s="25">
        <v>1975</v>
      </c>
      <c r="L68" s="49">
        <v>3667.15</v>
      </c>
      <c r="M68" s="38">
        <f t="shared" ca="1" si="0"/>
        <v>136171.41000003368</v>
      </c>
      <c r="N68" s="38">
        <f t="shared" ca="1" si="5"/>
        <v>136440.56100004446</v>
      </c>
      <c r="O68" s="39">
        <f t="shared" ca="1" si="6"/>
        <v>42.296573910013777</v>
      </c>
      <c r="Q68" s="49">
        <v>3390</v>
      </c>
      <c r="R68" s="49">
        <v>24081.999999990901</v>
      </c>
    </row>
    <row r="69" spans="9:18" x14ac:dyDescent="0.3">
      <c r="I69" s="45">
        <v>1</v>
      </c>
      <c r="J69" s="49" t="s">
        <v>180</v>
      </c>
      <c r="K69" s="25">
        <v>1975</v>
      </c>
      <c r="L69" s="49">
        <v>3667.88</v>
      </c>
      <c r="M69" s="38">
        <f t="shared" ca="1" si="0"/>
        <v>136709.71200005524</v>
      </c>
      <c r="N69" s="38">
        <f t="shared" ca="1" si="5"/>
        <v>136300.45500003872</v>
      </c>
      <c r="O69" s="39">
        <f t="shared" ca="1" si="6"/>
        <v>35.438118300010075</v>
      </c>
      <c r="Q69" s="49">
        <v>3390.5</v>
      </c>
      <c r="R69" s="49">
        <v>24181.000000011201</v>
      </c>
    </row>
    <row r="70" spans="9:18" x14ac:dyDescent="0.3">
      <c r="I70" s="45">
        <v>1</v>
      </c>
      <c r="J70" s="49" t="s">
        <v>170</v>
      </c>
      <c r="K70" s="25">
        <v>1976</v>
      </c>
      <c r="L70" s="49">
        <v>3666.77</v>
      </c>
      <c r="M70" s="38">
        <f t="shared" ca="1" si="0"/>
        <v>135891.19800002221</v>
      </c>
      <c r="N70" s="38">
        <f t="shared" ca="1" si="5"/>
        <v>135397.14000000176</v>
      </c>
      <c r="O70" s="39">
        <f t="shared" ca="1" si="6"/>
        <v>18.955599600000248</v>
      </c>
      <c r="Q70" s="49">
        <v>3391</v>
      </c>
      <c r="R70" s="49">
        <v>24280.000000006901</v>
      </c>
    </row>
    <row r="71" spans="9:18" x14ac:dyDescent="0.3">
      <c r="I71" s="45">
        <v>1</v>
      </c>
      <c r="J71" s="49" t="s">
        <v>171</v>
      </c>
      <c r="K71" s="25">
        <v>1976</v>
      </c>
      <c r="L71" s="49">
        <v>3665.43</v>
      </c>
      <c r="M71" s="38">
        <f t="shared" ca="1" si="0"/>
        <v>134903.08199998131</v>
      </c>
      <c r="N71" s="38">
        <f t="shared" ca="1" si="5"/>
        <v>134633.9309999703</v>
      </c>
      <c r="O71" s="39">
        <f t="shared" ca="1" si="6"/>
        <v>12.117053789997327</v>
      </c>
      <c r="Q71" s="49">
        <v>3391.5</v>
      </c>
      <c r="R71" s="49">
        <v>24379.000000002499</v>
      </c>
    </row>
    <row r="72" spans="9:18" x14ac:dyDescent="0.3">
      <c r="I72" s="45">
        <v>1</v>
      </c>
      <c r="J72" s="49" t="s">
        <v>172</v>
      </c>
      <c r="K72" s="25">
        <v>1976</v>
      </c>
      <c r="L72" s="49">
        <v>3664.7</v>
      </c>
      <c r="M72" s="38">
        <f t="shared" ca="1" si="0"/>
        <v>134364.77999995928</v>
      </c>
      <c r="N72" s="38">
        <f t="shared" ca="1" si="5"/>
        <v>134169.36899995129</v>
      </c>
      <c r="O72" s="39">
        <f t="shared" ca="1" si="6"/>
        <v>25.492180109990745</v>
      </c>
      <c r="Q72" s="49">
        <v>3392</v>
      </c>
      <c r="R72" s="49">
        <v>24477.999999998199</v>
      </c>
    </row>
    <row r="73" spans="9:18" x14ac:dyDescent="0.3">
      <c r="I73" s="45">
        <v>1</v>
      </c>
      <c r="J73" s="49" t="s">
        <v>173</v>
      </c>
      <c r="K73" s="25">
        <v>1976</v>
      </c>
      <c r="L73" s="49">
        <v>3664.17</v>
      </c>
      <c r="M73" s="38">
        <f t="shared" ca="1" si="0"/>
        <v>133973.95799994329</v>
      </c>
      <c r="N73" s="38">
        <f t="shared" ca="1" si="5"/>
        <v>135297.59099999745</v>
      </c>
      <c r="O73" s="39">
        <f t="shared" ca="1" si="6"/>
        <v>37.883325479999293</v>
      </c>
      <c r="Q73" s="49">
        <v>3392.5</v>
      </c>
      <c r="R73" s="49">
        <v>24576.999999993801</v>
      </c>
    </row>
    <row r="74" spans="9:18" x14ac:dyDescent="0.3">
      <c r="I74" s="45">
        <v>1</v>
      </c>
      <c r="J74" s="49" t="s">
        <v>164</v>
      </c>
      <c r="K74" s="25">
        <v>1976</v>
      </c>
      <c r="L74" s="49">
        <v>3667.76</v>
      </c>
      <c r="M74" s="38">
        <f t="shared" ref="M74:M137" ca="1" si="7">FORECAST(L74,OFFSET($R$28:$R$712,MATCH(L74,$Q$28:$Q$712,1)-1,0,2), OFFSET($Q$28:$Q$712,MATCH(L74,$Q$28:$Q$712,1)-1,0,2))</f>
        <v>136621.22400005162</v>
      </c>
      <c r="N74" s="38">
        <f t="shared" ca="1" si="5"/>
        <v>138243.5039999946</v>
      </c>
      <c r="O74" s="39">
        <f t="shared" ca="1" si="6"/>
        <v>41.47305119999838</v>
      </c>
      <c r="Q74" s="49">
        <v>3393</v>
      </c>
      <c r="R74" s="49">
        <v>24675.999999989501</v>
      </c>
    </row>
    <row r="75" spans="9:18" x14ac:dyDescent="0.3">
      <c r="I75" s="45">
        <v>1</v>
      </c>
      <c r="J75" s="49" t="s">
        <v>174</v>
      </c>
      <c r="K75" s="25">
        <v>1976</v>
      </c>
      <c r="L75" s="49">
        <v>3672.16</v>
      </c>
      <c r="M75" s="38">
        <f t="shared" ca="1" si="7"/>
        <v>139865.78399993759</v>
      </c>
      <c r="N75" s="38">
        <f t="shared" ref="N75:N138" ca="1" si="8">(M75+M76)/2</f>
        <v>139213.18499993812</v>
      </c>
      <c r="O75" s="39">
        <f t="shared" ref="O75:O138" ca="1" si="9">VLOOKUP(J75,$Q$10:$R$21,2,FALSE)*N75/1000</f>
        <v>59.861669549973392</v>
      </c>
      <c r="Q75" s="49">
        <v>3393.5</v>
      </c>
      <c r="R75" s="49">
        <v>24775.000000009801</v>
      </c>
    </row>
    <row r="76" spans="9:18" x14ac:dyDescent="0.3">
      <c r="I76" s="45">
        <v>1</v>
      </c>
      <c r="J76" s="49" t="s">
        <v>175</v>
      </c>
      <c r="K76" s="25">
        <v>1976</v>
      </c>
      <c r="L76" s="49">
        <v>3670.39</v>
      </c>
      <c r="M76" s="38">
        <f t="shared" ca="1" si="7"/>
        <v>138560.58599993866</v>
      </c>
      <c r="N76" s="38">
        <f t="shared" ca="1" si="8"/>
        <v>137472.92099999054</v>
      </c>
      <c r="O76" s="39">
        <f t="shared" ca="1" si="9"/>
        <v>68.736460499995275</v>
      </c>
      <c r="Q76" s="49">
        <v>3394</v>
      </c>
      <c r="R76" s="49">
        <v>24874.000000054901</v>
      </c>
    </row>
    <row r="77" spans="9:18" x14ac:dyDescent="0.3">
      <c r="I77" s="45">
        <v>1</v>
      </c>
      <c r="J77" s="49" t="s">
        <v>176</v>
      </c>
      <c r="K77" s="25">
        <v>1976</v>
      </c>
      <c r="L77" s="49">
        <v>3667.44</v>
      </c>
      <c r="M77" s="38">
        <f t="shared" ca="1" si="7"/>
        <v>136385.25600004243</v>
      </c>
      <c r="N77" s="38">
        <f t="shared" ca="1" si="8"/>
        <v>135116.92799999029</v>
      </c>
      <c r="O77" s="39">
        <f t="shared" ca="1" si="9"/>
        <v>63.50495615999543</v>
      </c>
      <c r="Q77" s="49">
        <v>3394.5</v>
      </c>
      <c r="R77" s="49">
        <v>24973.000000100001</v>
      </c>
    </row>
    <row r="78" spans="9:18" x14ac:dyDescent="0.3">
      <c r="I78" s="45">
        <v>1</v>
      </c>
      <c r="J78" s="49" t="s">
        <v>177</v>
      </c>
      <c r="K78" s="25">
        <v>1976</v>
      </c>
      <c r="L78" s="49">
        <v>3664</v>
      </c>
      <c r="M78" s="38">
        <f t="shared" ca="1" si="7"/>
        <v>133848.59999993816</v>
      </c>
      <c r="N78" s="38">
        <f t="shared" ca="1" si="8"/>
        <v>132830.98800002015</v>
      </c>
      <c r="O78" s="39">
        <f t="shared" ca="1" si="9"/>
        <v>65.087184120009866</v>
      </c>
      <c r="Q78" s="49">
        <v>3395</v>
      </c>
      <c r="R78" s="49">
        <v>25071.999999897998</v>
      </c>
    </row>
    <row r="79" spans="9:18" x14ac:dyDescent="0.3">
      <c r="I79" s="45">
        <v>1</v>
      </c>
      <c r="J79" s="49" t="s">
        <v>178</v>
      </c>
      <c r="K79" s="25">
        <v>1976</v>
      </c>
      <c r="L79" s="49">
        <v>3661.24</v>
      </c>
      <c r="M79" s="38">
        <f t="shared" ca="1" si="7"/>
        <v>131813.37600010214</v>
      </c>
      <c r="N79" s="38">
        <f t="shared" ca="1" si="8"/>
        <v>130678.61370002851</v>
      </c>
      <c r="O79" s="39">
        <f t="shared" ca="1" si="9"/>
        <v>54.885017754011969</v>
      </c>
      <c r="Q79" s="49">
        <v>3395.5</v>
      </c>
      <c r="R79" s="49">
        <v>25170.999999943</v>
      </c>
    </row>
    <row r="80" spans="9:18" x14ac:dyDescent="0.3">
      <c r="I80" s="45">
        <v>1</v>
      </c>
      <c r="J80" s="49" t="s">
        <v>179</v>
      </c>
      <c r="K80" s="25">
        <v>1976</v>
      </c>
      <c r="L80" s="49">
        <v>3657.89</v>
      </c>
      <c r="M80" s="38">
        <f t="shared" ca="1" si="7"/>
        <v>129543.85139995487</v>
      </c>
      <c r="N80" s="38">
        <f t="shared" ca="1" si="8"/>
        <v>128715.34789998853</v>
      </c>
      <c r="O80" s="39">
        <f t="shared" ca="1" si="9"/>
        <v>39.901757848996446</v>
      </c>
      <c r="Q80" s="49">
        <v>3396</v>
      </c>
      <c r="R80" s="49">
        <v>25269.9999999881</v>
      </c>
    </row>
    <row r="81" spans="9:18" x14ac:dyDescent="0.3">
      <c r="I81" s="45">
        <v>1</v>
      </c>
      <c r="J81" s="49" t="s">
        <v>180</v>
      </c>
      <c r="K81" s="25">
        <v>1976</v>
      </c>
      <c r="L81" s="49">
        <v>3655.31</v>
      </c>
      <c r="M81" s="38">
        <f t="shared" ca="1" si="7"/>
        <v>127886.84440002218</v>
      </c>
      <c r="N81" s="38">
        <f t="shared" ca="1" si="8"/>
        <v>126753.27360000624</v>
      </c>
      <c r="O81" s="39">
        <f t="shared" ca="1" si="9"/>
        <v>32.955851136001627</v>
      </c>
      <c r="Q81" s="49">
        <v>3396.5</v>
      </c>
      <c r="R81" s="49">
        <v>25369.0000000332</v>
      </c>
    </row>
    <row r="82" spans="9:18" x14ac:dyDescent="0.3">
      <c r="I82" s="45">
        <v>1</v>
      </c>
      <c r="J82" s="49" t="s">
        <v>170</v>
      </c>
      <c r="K82" s="25">
        <v>1977</v>
      </c>
      <c r="L82" s="49">
        <v>3651.78</v>
      </c>
      <c r="M82" s="38">
        <f t="shared" ca="1" si="7"/>
        <v>125619.70279999031</v>
      </c>
      <c r="N82" s="38">
        <f t="shared" ca="1" si="8"/>
        <v>125539.42030004715</v>
      </c>
      <c r="O82" s="39">
        <f t="shared" ca="1" si="9"/>
        <v>17.575518842006602</v>
      </c>
      <c r="Q82" s="49">
        <v>3397</v>
      </c>
      <c r="R82" s="49">
        <v>25468.000000078198</v>
      </c>
    </row>
    <row r="83" spans="9:18" x14ac:dyDescent="0.3">
      <c r="I83" s="45">
        <v>1</v>
      </c>
      <c r="J83" s="49" t="s">
        <v>171</v>
      </c>
      <c r="K83" s="25">
        <v>1977</v>
      </c>
      <c r="L83" s="49">
        <v>3651.53</v>
      </c>
      <c r="M83" s="38">
        <f t="shared" ca="1" si="7"/>
        <v>125459.13780010398</v>
      </c>
      <c r="N83" s="38">
        <f t="shared" ca="1" si="8"/>
        <v>125353.16790006356</v>
      </c>
      <c r="O83" s="39">
        <f t="shared" ca="1" si="9"/>
        <v>11.281785111005719</v>
      </c>
      <c r="Q83" s="49">
        <v>3397.5</v>
      </c>
      <c r="R83" s="49">
        <v>25567.000000123298</v>
      </c>
    </row>
    <row r="84" spans="9:18" x14ac:dyDescent="0.3">
      <c r="I84" s="45">
        <v>1</v>
      </c>
      <c r="J84" s="49" t="s">
        <v>172</v>
      </c>
      <c r="K84" s="25">
        <v>1977</v>
      </c>
      <c r="L84" s="49">
        <v>3651.2</v>
      </c>
      <c r="M84" s="38">
        <f t="shared" ca="1" si="7"/>
        <v>125247.19800002314</v>
      </c>
      <c r="N84" s="38">
        <f t="shared" ca="1" si="8"/>
        <v>125706.40590003738</v>
      </c>
      <c r="O84" s="39">
        <f t="shared" ca="1" si="9"/>
        <v>23.884217121007104</v>
      </c>
      <c r="Q84" s="49">
        <v>3398</v>
      </c>
      <c r="R84" s="49">
        <v>25665.9999999213</v>
      </c>
    </row>
    <row r="85" spans="9:18" x14ac:dyDescent="0.3">
      <c r="I85" s="45">
        <v>1</v>
      </c>
      <c r="J85" s="49" t="s">
        <v>173</v>
      </c>
      <c r="K85" s="25">
        <v>1977</v>
      </c>
      <c r="L85" s="49">
        <v>3652.63</v>
      </c>
      <c r="M85" s="38">
        <f t="shared" ca="1" si="7"/>
        <v>126165.61380005162</v>
      </c>
      <c r="N85" s="38">
        <f t="shared" ca="1" si="8"/>
        <v>126692.25929999934</v>
      </c>
      <c r="O85" s="39">
        <f t="shared" ca="1" si="9"/>
        <v>35.473832603999824</v>
      </c>
      <c r="Q85" s="49">
        <v>3398.5</v>
      </c>
      <c r="R85" s="49">
        <v>25764.9999999664</v>
      </c>
    </row>
    <row r="86" spans="9:18" x14ac:dyDescent="0.3">
      <c r="I86" s="45">
        <v>1</v>
      </c>
      <c r="J86" s="49" t="s">
        <v>164</v>
      </c>
      <c r="K86" s="25">
        <v>1977</v>
      </c>
      <c r="L86" s="49">
        <v>3654.27</v>
      </c>
      <c r="M86" s="38">
        <f t="shared" ca="1" si="7"/>
        <v>127218.90479994705</v>
      </c>
      <c r="N86" s="38">
        <f t="shared" ca="1" si="8"/>
        <v>127019.80689996481</v>
      </c>
      <c r="O86" s="39">
        <f t="shared" ca="1" si="9"/>
        <v>38.105942069989439</v>
      </c>
      <c r="Q86" s="49">
        <v>3399</v>
      </c>
      <c r="R86" s="49">
        <v>25864.000000011401</v>
      </c>
    </row>
    <row r="87" spans="9:18" x14ac:dyDescent="0.3">
      <c r="I87" s="45">
        <v>1</v>
      </c>
      <c r="J87" s="49" t="s">
        <v>174</v>
      </c>
      <c r="K87" s="25">
        <v>1977</v>
      </c>
      <c r="L87" s="49">
        <v>3653.65</v>
      </c>
      <c r="M87" s="38">
        <f t="shared" ca="1" si="7"/>
        <v>126820.70899998257</v>
      </c>
      <c r="N87" s="38">
        <f t="shared" ca="1" si="8"/>
        <v>125443.08270001016</v>
      </c>
      <c r="O87" s="39">
        <f t="shared" ca="1" si="9"/>
        <v>53.940525561004371</v>
      </c>
      <c r="Q87" s="49">
        <v>3399.5</v>
      </c>
      <c r="R87" s="49">
        <v>25963.000000056501</v>
      </c>
    </row>
    <row r="88" spans="9:18" x14ac:dyDescent="0.3">
      <c r="I88" s="45">
        <v>1</v>
      </c>
      <c r="J88" s="49" t="s">
        <v>175</v>
      </c>
      <c r="K88" s="25">
        <v>1977</v>
      </c>
      <c r="L88" s="49">
        <v>3649.36</v>
      </c>
      <c r="M88" s="38">
        <f t="shared" ca="1" si="7"/>
        <v>124065.45640003774</v>
      </c>
      <c r="N88" s="38">
        <f t="shared" ca="1" si="8"/>
        <v>121856.1158000275</v>
      </c>
      <c r="O88" s="39">
        <f t="shared" ca="1" si="9"/>
        <v>60.928057900013748</v>
      </c>
      <c r="Q88" s="49">
        <v>3400</v>
      </c>
      <c r="R88" s="49">
        <v>26062.000000101601</v>
      </c>
    </row>
    <row r="89" spans="9:18" x14ac:dyDescent="0.3">
      <c r="I89" s="45">
        <v>1</v>
      </c>
      <c r="J89" s="49" t="s">
        <v>176</v>
      </c>
      <c r="K89" s="25">
        <v>1977</v>
      </c>
      <c r="L89" s="49">
        <v>3642.48</v>
      </c>
      <c r="M89" s="38">
        <f t="shared" ca="1" si="7"/>
        <v>119646.77520001726</v>
      </c>
      <c r="N89" s="38">
        <f t="shared" ca="1" si="8"/>
        <v>117850.07359998673</v>
      </c>
      <c r="O89" s="39">
        <f t="shared" ca="1" si="9"/>
        <v>55.389534591993758</v>
      </c>
      <c r="Q89" s="49">
        <v>3400.5</v>
      </c>
      <c r="R89" s="49">
        <v>26161.570000106902</v>
      </c>
    </row>
    <row r="90" spans="9:18" x14ac:dyDescent="0.3">
      <c r="I90" s="45">
        <v>1</v>
      </c>
      <c r="J90" s="49" t="s">
        <v>177</v>
      </c>
      <c r="K90" s="25">
        <v>1977</v>
      </c>
      <c r="L90" s="49">
        <v>3636.7</v>
      </c>
      <c r="M90" s="38">
        <f t="shared" ca="1" si="7"/>
        <v>116053.3719999562</v>
      </c>
      <c r="N90" s="38">
        <f t="shared" ca="1" si="8"/>
        <v>115735.09049995802</v>
      </c>
      <c r="O90" s="39">
        <f t="shared" ca="1" si="9"/>
        <v>56.710194344979428</v>
      </c>
      <c r="Q90" s="49">
        <v>3401</v>
      </c>
      <c r="R90" s="49">
        <v>26261.1499999728</v>
      </c>
    </row>
    <row r="91" spans="9:18" x14ac:dyDescent="0.3">
      <c r="I91" s="45">
        <v>1</v>
      </c>
      <c r="J91" s="49" t="s">
        <v>178</v>
      </c>
      <c r="K91" s="25">
        <v>1977</v>
      </c>
      <c r="L91" s="49">
        <v>3635.65</v>
      </c>
      <c r="M91" s="38">
        <f t="shared" ca="1" si="7"/>
        <v>115416.80899995985</v>
      </c>
      <c r="N91" s="38">
        <f t="shared" ca="1" si="8"/>
        <v>115104.59009996441</v>
      </c>
      <c r="O91" s="39">
        <f t="shared" ca="1" si="9"/>
        <v>48.34392784198505</v>
      </c>
      <c r="Q91" s="49">
        <v>3401.5</v>
      </c>
      <c r="R91" s="49">
        <v>26360.719999978199</v>
      </c>
    </row>
    <row r="92" spans="9:18" x14ac:dyDescent="0.3">
      <c r="I92" s="45">
        <v>1</v>
      </c>
      <c r="J92" s="49" t="s">
        <v>179</v>
      </c>
      <c r="K92" s="25">
        <v>1977</v>
      </c>
      <c r="L92" s="49">
        <v>3634.62</v>
      </c>
      <c r="M92" s="38">
        <f t="shared" ca="1" si="7"/>
        <v>114792.37119996897</v>
      </c>
      <c r="N92" s="38">
        <f t="shared" ca="1" si="8"/>
        <v>113407.09159996151</v>
      </c>
      <c r="O92" s="39">
        <f t="shared" ca="1" si="9"/>
        <v>35.156198395988071</v>
      </c>
      <c r="Q92" s="49">
        <v>3402</v>
      </c>
      <c r="R92" s="49">
        <v>26460.3000000912</v>
      </c>
    </row>
    <row r="93" spans="9:18" x14ac:dyDescent="0.3">
      <c r="I93" s="45">
        <v>1</v>
      </c>
      <c r="J93" s="49" t="s">
        <v>180</v>
      </c>
      <c r="K93" s="25">
        <v>1977</v>
      </c>
      <c r="L93" s="49">
        <v>3630.05</v>
      </c>
      <c r="M93" s="38">
        <f t="shared" ca="1" si="7"/>
        <v>112021.81199995405</v>
      </c>
      <c r="N93" s="38">
        <f t="shared" ca="1" si="8"/>
        <v>110497.09340000164</v>
      </c>
      <c r="O93" s="39">
        <f t="shared" ca="1" si="9"/>
        <v>28.72924428400043</v>
      </c>
      <c r="Q93" s="49">
        <v>3402.5</v>
      </c>
      <c r="R93" s="49">
        <v>26559.870000096598</v>
      </c>
    </row>
    <row r="94" spans="9:18" x14ac:dyDescent="0.3">
      <c r="I94" s="45">
        <v>1</v>
      </c>
      <c r="J94" s="49" t="s">
        <v>170</v>
      </c>
      <c r="K94" s="25">
        <v>1978</v>
      </c>
      <c r="L94" s="49">
        <v>3625.02</v>
      </c>
      <c r="M94" s="38">
        <f t="shared" ca="1" si="7"/>
        <v>108972.37480004923</v>
      </c>
      <c r="N94" s="38">
        <f t="shared" ca="1" si="8"/>
        <v>108272.15470001916</v>
      </c>
      <c r="O94" s="39">
        <f t="shared" ca="1" si="9"/>
        <v>15.158101658002684</v>
      </c>
      <c r="Q94" s="49">
        <v>3403</v>
      </c>
      <c r="R94" s="49">
        <v>26659.4499999625</v>
      </c>
    </row>
    <row r="95" spans="9:18" x14ac:dyDescent="0.3">
      <c r="I95" s="45">
        <v>1</v>
      </c>
      <c r="J95" s="49" t="s">
        <v>171</v>
      </c>
      <c r="K95" s="25">
        <v>1978</v>
      </c>
      <c r="L95" s="49">
        <v>3622.71</v>
      </c>
      <c r="M95" s="38">
        <f t="shared" ca="1" si="7"/>
        <v>107571.93459998909</v>
      </c>
      <c r="N95" s="38">
        <f t="shared" ca="1" si="8"/>
        <v>107565.87199998577</v>
      </c>
      <c r="O95" s="39">
        <f t="shared" ca="1" si="9"/>
        <v>9.6809284799987196</v>
      </c>
      <c r="Q95" s="49">
        <v>3403.5</v>
      </c>
      <c r="R95" s="49">
        <v>26759.019999967801</v>
      </c>
    </row>
    <row r="96" spans="9:18" x14ac:dyDescent="0.3">
      <c r="I96" s="45">
        <v>1</v>
      </c>
      <c r="J96" s="49" t="s">
        <v>172</v>
      </c>
      <c r="K96" s="25">
        <v>1978</v>
      </c>
      <c r="L96" s="49">
        <v>3622.69</v>
      </c>
      <c r="M96" s="38">
        <f t="shared" ca="1" si="7"/>
        <v>107559.80939998245</v>
      </c>
      <c r="N96" s="38">
        <f t="shared" ca="1" si="8"/>
        <v>108820.81020000693</v>
      </c>
      <c r="O96" s="39">
        <f t="shared" ca="1" si="9"/>
        <v>20.675953938001321</v>
      </c>
      <c r="Q96" s="49">
        <v>3404</v>
      </c>
      <c r="R96" s="49">
        <v>26858.6000000809</v>
      </c>
    </row>
    <row r="97" spans="9:18" x14ac:dyDescent="0.3">
      <c r="I97" s="45">
        <v>1</v>
      </c>
      <c r="J97" s="49" t="s">
        <v>173</v>
      </c>
      <c r="K97" s="25">
        <v>1978</v>
      </c>
      <c r="L97" s="49">
        <v>3626.85</v>
      </c>
      <c r="M97" s="38">
        <f t="shared" ca="1" si="7"/>
        <v>110081.81100003142</v>
      </c>
      <c r="N97" s="38">
        <f t="shared" ca="1" si="8"/>
        <v>112740.21609999053</v>
      </c>
      <c r="O97" s="39">
        <f t="shared" ca="1" si="9"/>
        <v>31.56726050799735</v>
      </c>
      <c r="Q97" s="49">
        <v>3404.5</v>
      </c>
      <c r="R97" s="49">
        <v>26958.1700000862</v>
      </c>
    </row>
    <row r="98" spans="9:18" x14ac:dyDescent="0.3">
      <c r="I98" s="45">
        <v>1</v>
      </c>
      <c r="J98" s="49" t="s">
        <v>164</v>
      </c>
      <c r="K98" s="25">
        <v>1978</v>
      </c>
      <c r="L98" s="49">
        <v>3635.62</v>
      </c>
      <c r="M98" s="38">
        <f t="shared" ca="1" si="7"/>
        <v>115398.62119994964</v>
      </c>
      <c r="N98" s="38">
        <f t="shared" ca="1" si="8"/>
        <v>119825.16509998403</v>
      </c>
      <c r="O98" s="39">
        <f t="shared" ca="1" si="9"/>
        <v>35.947549529995207</v>
      </c>
      <c r="Q98" s="49">
        <v>3405</v>
      </c>
      <c r="R98" s="49">
        <v>27057.749999952099</v>
      </c>
    </row>
    <row r="99" spans="9:18" x14ac:dyDescent="0.3">
      <c r="I99" s="45">
        <v>1</v>
      </c>
      <c r="J99" s="49" t="s">
        <v>174</v>
      </c>
      <c r="K99" s="25">
        <v>1978</v>
      </c>
      <c r="L99" s="49">
        <v>3649.65</v>
      </c>
      <c r="M99" s="38">
        <f t="shared" ca="1" si="7"/>
        <v>124251.70900001843</v>
      </c>
      <c r="N99" s="38">
        <f t="shared" ca="1" si="8"/>
        <v>125099.47929999954</v>
      </c>
      <c r="O99" s="39">
        <f t="shared" ca="1" si="9"/>
        <v>53.792776098999802</v>
      </c>
      <c r="Q99" s="49">
        <v>3405.5</v>
      </c>
      <c r="R99" s="49">
        <v>27157.319999957501</v>
      </c>
    </row>
    <row r="100" spans="9:18" x14ac:dyDescent="0.3">
      <c r="I100" s="45">
        <v>1</v>
      </c>
      <c r="J100" s="49" t="s">
        <v>175</v>
      </c>
      <c r="K100" s="25">
        <v>1978</v>
      </c>
      <c r="L100" s="49">
        <v>3652.29</v>
      </c>
      <c r="M100" s="38">
        <f t="shared" ca="1" si="7"/>
        <v>125947.24959998066</v>
      </c>
      <c r="N100" s="38">
        <f t="shared" ca="1" si="8"/>
        <v>123863.14880002011</v>
      </c>
      <c r="O100" s="39">
        <f t="shared" ca="1" si="9"/>
        <v>61.931574400010057</v>
      </c>
      <c r="Q100" s="49">
        <v>3406</v>
      </c>
      <c r="R100" s="49">
        <v>27256.900000070498</v>
      </c>
    </row>
    <row r="101" spans="9:18" x14ac:dyDescent="0.3">
      <c r="I101" s="45">
        <v>1</v>
      </c>
      <c r="J101" s="49" t="s">
        <v>176</v>
      </c>
      <c r="K101" s="25">
        <v>1978</v>
      </c>
      <c r="L101" s="49">
        <v>3645.8</v>
      </c>
      <c r="M101" s="38">
        <f t="shared" ca="1" si="7"/>
        <v>121779.04800005956</v>
      </c>
      <c r="N101" s="38">
        <f t="shared" ca="1" si="8"/>
        <v>119971.11440001335</v>
      </c>
      <c r="O101" s="39">
        <f t="shared" ca="1" si="9"/>
        <v>56.386423768006274</v>
      </c>
      <c r="Q101" s="49">
        <v>3406.5</v>
      </c>
      <c r="R101" s="49">
        <v>27356.470000075798</v>
      </c>
    </row>
    <row r="102" spans="9:18" x14ac:dyDescent="0.3">
      <c r="I102" s="45">
        <v>1</v>
      </c>
      <c r="J102" s="49" t="s">
        <v>177</v>
      </c>
      <c r="K102" s="25">
        <v>1978</v>
      </c>
      <c r="L102" s="49">
        <v>3640.17</v>
      </c>
      <c r="M102" s="38">
        <f t="shared" ca="1" si="7"/>
        <v>118163.18079996714</v>
      </c>
      <c r="N102" s="38">
        <f t="shared" ca="1" si="8"/>
        <v>117284.08900002891</v>
      </c>
      <c r="O102" s="39">
        <f t="shared" ca="1" si="9"/>
        <v>57.469203610014162</v>
      </c>
      <c r="Q102" s="49">
        <v>3407</v>
      </c>
      <c r="R102" s="49">
        <v>27456.049999941799</v>
      </c>
    </row>
    <row r="103" spans="9:18" x14ac:dyDescent="0.3">
      <c r="I103" s="45">
        <v>1</v>
      </c>
      <c r="J103" s="49" t="s">
        <v>178</v>
      </c>
      <c r="K103" s="25">
        <v>1978</v>
      </c>
      <c r="L103" s="49">
        <v>3637.28</v>
      </c>
      <c r="M103" s="38">
        <f t="shared" ca="1" si="7"/>
        <v>116404.99720009067</v>
      </c>
      <c r="N103" s="38">
        <f t="shared" ca="1" si="8"/>
        <v>116041.24820006895</v>
      </c>
      <c r="O103" s="39">
        <f t="shared" ca="1" si="9"/>
        <v>48.737324244028954</v>
      </c>
      <c r="Q103" s="49">
        <v>3407.5</v>
      </c>
      <c r="R103" s="49">
        <v>27555.619999947099</v>
      </c>
    </row>
    <row r="104" spans="9:18" x14ac:dyDescent="0.3">
      <c r="I104" s="45">
        <v>1</v>
      </c>
      <c r="J104" s="49" t="s">
        <v>179</v>
      </c>
      <c r="K104" s="25">
        <v>1978</v>
      </c>
      <c r="L104" s="49">
        <v>3636.08</v>
      </c>
      <c r="M104" s="38">
        <f t="shared" ca="1" si="7"/>
        <v>115677.49920004723</v>
      </c>
      <c r="N104" s="38">
        <f t="shared" ca="1" si="8"/>
        <v>114692.34249998163</v>
      </c>
      <c r="O104" s="39">
        <f t="shared" ca="1" si="9"/>
        <v>35.554626174994311</v>
      </c>
      <c r="Q104" s="49">
        <v>3408</v>
      </c>
      <c r="R104" s="49">
        <v>27655.2000000601</v>
      </c>
    </row>
    <row r="105" spans="9:18" x14ac:dyDescent="0.3">
      <c r="I105" s="45">
        <v>1</v>
      </c>
      <c r="J105" s="49" t="s">
        <v>180</v>
      </c>
      <c r="K105" s="25">
        <v>1978</v>
      </c>
      <c r="L105" s="49">
        <v>3632.83</v>
      </c>
      <c r="M105" s="38">
        <f t="shared" ca="1" si="7"/>
        <v>113707.18579991604</v>
      </c>
      <c r="N105" s="38">
        <f t="shared" ca="1" si="8"/>
        <v>112497.71709995472</v>
      </c>
      <c r="O105" s="39">
        <f t="shared" ca="1" si="9"/>
        <v>29.249406445988228</v>
      </c>
      <c r="Q105" s="49">
        <v>3408.5</v>
      </c>
      <c r="R105" s="49">
        <v>27754.770000065499</v>
      </c>
    </row>
    <row r="106" spans="9:18" x14ac:dyDescent="0.3">
      <c r="I106" s="45">
        <v>1</v>
      </c>
      <c r="J106" s="49" t="s">
        <v>170</v>
      </c>
      <c r="K106" s="25">
        <v>1979</v>
      </c>
      <c r="L106" s="49">
        <v>3628.84</v>
      </c>
      <c r="M106" s="38">
        <f t="shared" ca="1" si="7"/>
        <v>111288.2483999934</v>
      </c>
      <c r="N106" s="38">
        <f t="shared" ca="1" si="8"/>
        <v>111030.59289999143</v>
      </c>
      <c r="O106" s="39">
        <f t="shared" ca="1" si="9"/>
        <v>15.544283005998803</v>
      </c>
      <c r="Q106" s="49">
        <v>3409</v>
      </c>
      <c r="R106" s="49">
        <v>27854.349999931401</v>
      </c>
    </row>
    <row r="107" spans="9:18" x14ac:dyDescent="0.3">
      <c r="I107" s="45">
        <v>1</v>
      </c>
      <c r="J107" s="49" t="s">
        <v>171</v>
      </c>
      <c r="K107" s="25">
        <v>1979</v>
      </c>
      <c r="L107" s="49">
        <v>3627.99</v>
      </c>
      <c r="M107" s="38">
        <f t="shared" ca="1" si="7"/>
        <v>110772.93739998946</v>
      </c>
      <c r="N107" s="38">
        <f t="shared" ca="1" si="8"/>
        <v>112906.93730003713</v>
      </c>
      <c r="O107" s="39">
        <f t="shared" ca="1" si="9"/>
        <v>10.16162435700334</v>
      </c>
      <c r="Q107" s="49">
        <v>3409.5</v>
      </c>
      <c r="R107" s="49">
        <v>27953.919999936701</v>
      </c>
    </row>
    <row r="108" spans="9:18" x14ac:dyDescent="0.3">
      <c r="I108" s="45">
        <v>1</v>
      </c>
      <c r="J108" s="49" t="s">
        <v>172</v>
      </c>
      <c r="K108" s="25">
        <v>1979</v>
      </c>
      <c r="L108" s="49">
        <v>3635.03</v>
      </c>
      <c r="M108" s="38">
        <f t="shared" ca="1" si="7"/>
        <v>115040.93720008479</v>
      </c>
      <c r="N108" s="38">
        <f t="shared" ca="1" si="8"/>
        <v>118564.13220005087</v>
      </c>
      <c r="O108" s="39">
        <f t="shared" ca="1" si="9"/>
        <v>22.527185118009665</v>
      </c>
      <c r="Q108" s="49">
        <v>3410</v>
      </c>
      <c r="R108" s="49">
        <v>28053.5000000498</v>
      </c>
    </row>
    <row r="109" spans="9:18" x14ac:dyDescent="0.3">
      <c r="I109" s="45">
        <v>1</v>
      </c>
      <c r="J109" s="49" t="s">
        <v>173</v>
      </c>
      <c r="K109" s="25">
        <v>1979</v>
      </c>
      <c r="L109" s="49">
        <v>3646.28</v>
      </c>
      <c r="M109" s="38">
        <f t="shared" ca="1" si="7"/>
        <v>122087.32720001694</v>
      </c>
      <c r="N109" s="38">
        <f t="shared" ca="1" si="8"/>
        <v>127879.47559997393</v>
      </c>
      <c r="O109" s="39">
        <f t="shared" ca="1" si="9"/>
        <v>35.806253167992708</v>
      </c>
      <c r="Q109" s="49">
        <v>3410.5</v>
      </c>
      <c r="R109" s="49">
        <v>28153.070000055101</v>
      </c>
    </row>
    <row r="110" spans="9:18" x14ac:dyDescent="0.3">
      <c r="I110" s="45">
        <v>1</v>
      </c>
      <c r="J110" s="49" t="s">
        <v>164</v>
      </c>
      <c r="K110" s="25">
        <v>1979</v>
      </c>
      <c r="L110" s="49">
        <v>3663.76</v>
      </c>
      <c r="M110" s="38">
        <f t="shared" ca="1" si="7"/>
        <v>133671.62399993092</v>
      </c>
      <c r="N110" s="38">
        <f t="shared" ca="1" si="8"/>
        <v>139810.67999999179</v>
      </c>
      <c r="O110" s="39">
        <f t="shared" ca="1" si="9"/>
        <v>41.943203999997529</v>
      </c>
      <c r="Q110" s="49">
        <v>3411</v>
      </c>
      <c r="R110" s="49">
        <v>28252.649999920999</v>
      </c>
    </row>
    <row r="111" spans="9:18" x14ac:dyDescent="0.3">
      <c r="I111" s="45">
        <v>1</v>
      </c>
      <c r="J111" s="49" t="s">
        <v>174</v>
      </c>
      <c r="K111" s="25">
        <v>1979</v>
      </c>
      <c r="L111" s="49">
        <v>3680.4</v>
      </c>
      <c r="M111" s="38">
        <f t="shared" ca="1" si="7"/>
        <v>145949.73600005265</v>
      </c>
      <c r="N111" s="38">
        <f t="shared" ca="1" si="8"/>
        <v>147433.16240001889</v>
      </c>
      <c r="O111" s="39">
        <f t="shared" ca="1" si="9"/>
        <v>63.39625983200812</v>
      </c>
      <c r="Q111" s="49">
        <v>3411.5</v>
      </c>
      <c r="R111" s="49">
        <v>28352.219999926401</v>
      </c>
    </row>
    <row r="112" spans="9:18" x14ac:dyDescent="0.3">
      <c r="I112" s="45">
        <v>1</v>
      </c>
      <c r="J112" s="49" t="s">
        <v>175</v>
      </c>
      <c r="K112" s="25">
        <v>1979</v>
      </c>
      <c r="L112" s="49">
        <v>3684.32</v>
      </c>
      <c r="M112" s="38">
        <f t="shared" ca="1" si="7"/>
        <v>148916.58879998513</v>
      </c>
      <c r="N112" s="38">
        <f t="shared" ca="1" si="8"/>
        <v>147580.74910003971</v>
      </c>
      <c r="O112" s="39">
        <f t="shared" ca="1" si="9"/>
        <v>73.790374550019862</v>
      </c>
      <c r="Q112" s="49">
        <v>3412</v>
      </c>
      <c r="R112" s="49">
        <v>28451.800000039399</v>
      </c>
    </row>
    <row r="113" spans="9:18" x14ac:dyDescent="0.3">
      <c r="I113" s="45">
        <v>1</v>
      </c>
      <c r="J113" s="49" t="s">
        <v>176</v>
      </c>
      <c r="K113" s="25">
        <v>1979</v>
      </c>
      <c r="L113" s="49">
        <v>3680.79</v>
      </c>
      <c r="M113" s="38">
        <f t="shared" ca="1" si="7"/>
        <v>146244.9094000943</v>
      </c>
      <c r="N113" s="38">
        <f t="shared" ca="1" si="8"/>
        <v>145245.42470008088</v>
      </c>
      <c r="O113" s="39">
        <f t="shared" ca="1" si="9"/>
        <v>68.265349609038012</v>
      </c>
      <c r="Q113" s="49">
        <v>3412.5</v>
      </c>
      <c r="R113" s="49">
        <v>28551.370000044801</v>
      </c>
    </row>
    <row r="114" spans="9:18" x14ac:dyDescent="0.3">
      <c r="I114" s="45">
        <v>1</v>
      </c>
      <c r="J114" s="49" t="s">
        <v>177</v>
      </c>
      <c r="K114" s="25">
        <v>1979</v>
      </c>
      <c r="L114" s="49">
        <v>3678.1</v>
      </c>
      <c r="M114" s="38">
        <f t="shared" ca="1" si="7"/>
        <v>144245.94000006747</v>
      </c>
      <c r="N114" s="38">
        <f t="shared" ca="1" si="8"/>
        <v>143519.60100006289</v>
      </c>
      <c r="O114" s="39">
        <f t="shared" ca="1" si="9"/>
        <v>70.324604490030822</v>
      </c>
      <c r="Q114" s="49">
        <v>3413</v>
      </c>
      <c r="R114" s="49">
        <v>28650.949999910699</v>
      </c>
    </row>
    <row r="115" spans="9:18" x14ac:dyDescent="0.3">
      <c r="I115" s="45">
        <v>1</v>
      </c>
      <c r="J115" s="49" t="s">
        <v>178</v>
      </c>
      <c r="K115" s="25">
        <v>1979</v>
      </c>
      <c r="L115" s="49">
        <v>3676.13</v>
      </c>
      <c r="M115" s="38">
        <f t="shared" ca="1" si="7"/>
        <v>142793.26200005831</v>
      </c>
      <c r="N115" s="38">
        <f t="shared" ca="1" si="8"/>
        <v>141823.58100001817</v>
      </c>
      <c r="O115" s="39">
        <f t="shared" ca="1" si="9"/>
        <v>59.565904020007629</v>
      </c>
      <c r="Q115" s="49">
        <v>3413.5</v>
      </c>
      <c r="R115" s="49">
        <v>28750.519999916</v>
      </c>
    </row>
    <row r="116" spans="9:18" x14ac:dyDescent="0.3">
      <c r="I116" s="45">
        <v>1</v>
      </c>
      <c r="J116" s="49" t="s">
        <v>179</v>
      </c>
      <c r="K116" s="25">
        <v>1979</v>
      </c>
      <c r="L116" s="49">
        <v>3673.5</v>
      </c>
      <c r="M116" s="38">
        <f t="shared" ca="1" si="7"/>
        <v>140853.89999997802</v>
      </c>
      <c r="N116" s="38">
        <f t="shared" ca="1" si="8"/>
        <v>140551.56599996542</v>
      </c>
      <c r="O116" s="39">
        <f t="shared" ca="1" si="9"/>
        <v>43.570985459989281</v>
      </c>
      <c r="Q116" s="49">
        <v>3414</v>
      </c>
      <c r="R116" s="49">
        <v>28850.100000029099</v>
      </c>
    </row>
    <row r="117" spans="9:18" x14ac:dyDescent="0.3">
      <c r="I117" s="45">
        <v>1</v>
      </c>
      <c r="J117" s="49" t="s">
        <v>180</v>
      </c>
      <c r="K117" s="25">
        <v>1979</v>
      </c>
      <c r="L117" s="49">
        <v>3672.68</v>
      </c>
      <c r="M117" s="38">
        <f t="shared" ca="1" si="7"/>
        <v>140249.23199995281</v>
      </c>
      <c r="N117" s="38">
        <f t="shared" ca="1" si="8"/>
        <v>140378.27699995833</v>
      </c>
      <c r="O117" s="39">
        <f t="shared" ca="1" si="9"/>
        <v>36.498352019989163</v>
      </c>
      <c r="Q117" s="49">
        <v>3414.5</v>
      </c>
      <c r="R117" s="49">
        <v>28949.670000034399</v>
      </c>
    </row>
    <row r="118" spans="9:18" x14ac:dyDescent="0.3">
      <c r="I118" s="45">
        <v>1</v>
      </c>
      <c r="J118" s="49" t="s">
        <v>170</v>
      </c>
      <c r="K118" s="25">
        <v>1980</v>
      </c>
      <c r="L118" s="49">
        <v>3673.03</v>
      </c>
      <c r="M118" s="38">
        <f t="shared" ca="1" si="7"/>
        <v>140507.32199996384</v>
      </c>
      <c r="N118" s="38">
        <f t="shared" ca="1" si="8"/>
        <v>140960.8229999824</v>
      </c>
      <c r="O118" s="39">
        <f t="shared" ca="1" si="9"/>
        <v>19.734515219997537</v>
      </c>
      <c r="Q118" s="49">
        <v>3415</v>
      </c>
      <c r="R118" s="49">
        <v>29049.249999900301</v>
      </c>
    </row>
    <row r="119" spans="9:18" x14ac:dyDescent="0.3">
      <c r="I119" s="45">
        <v>1</v>
      </c>
      <c r="J119" s="49" t="s">
        <v>171</v>
      </c>
      <c r="K119" s="25">
        <v>1980</v>
      </c>
      <c r="L119" s="49">
        <v>3674.26</v>
      </c>
      <c r="M119" s="38">
        <f t="shared" ca="1" si="7"/>
        <v>141414.32400000095</v>
      </c>
      <c r="N119" s="38">
        <f t="shared" ca="1" si="8"/>
        <v>141886.2600000205</v>
      </c>
      <c r="O119" s="39">
        <f t="shared" ca="1" si="9"/>
        <v>12.769763400001844</v>
      </c>
      <c r="Q119" s="49">
        <v>3415.5</v>
      </c>
      <c r="R119" s="49">
        <v>29148.8199999057</v>
      </c>
    </row>
    <row r="120" spans="9:18" x14ac:dyDescent="0.3">
      <c r="I120" s="45">
        <v>1</v>
      </c>
      <c r="J120" s="49" t="s">
        <v>172</v>
      </c>
      <c r="K120" s="25">
        <v>1980</v>
      </c>
      <c r="L120" s="49">
        <v>3675.54</v>
      </c>
      <c r="M120" s="38">
        <f t="shared" ca="1" si="7"/>
        <v>142358.19600004004</v>
      </c>
      <c r="N120" s="38">
        <f t="shared" ca="1" si="8"/>
        <v>143132.46600007173</v>
      </c>
      <c r="O120" s="39">
        <f t="shared" ca="1" si="9"/>
        <v>27.195168540013626</v>
      </c>
      <c r="Q120" s="49">
        <v>3416</v>
      </c>
      <c r="R120" s="49">
        <v>29248.400000018701</v>
      </c>
    </row>
    <row r="121" spans="9:18" x14ac:dyDescent="0.3">
      <c r="I121" s="45">
        <v>1</v>
      </c>
      <c r="J121" s="49" t="s">
        <v>173</v>
      </c>
      <c r="K121" s="25">
        <v>1980</v>
      </c>
      <c r="L121" s="49">
        <v>3677.64</v>
      </c>
      <c r="M121" s="38">
        <f t="shared" ca="1" si="7"/>
        <v>143906.73600010341</v>
      </c>
      <c r="N121" s="38">
        <f t="shared" ca="1" si="8"/>
        <v>149212.00760006951</v>
      </c>
      <c r="O121" s="39">
        <f t="shared" ca="1" si="9"/>
        <v>41.779362128019464</v>
      </c>
      <c r="Q121" s="49">
        <v>3416.5</v>
      </c>
      <c r="R121" s="49">
        <v>29347.970000024001</v>
      </c>
    </row>
    <row r="122" spans="9:18" x14ac:dyDescent="0.3">
      <c r="I122" s="45">
        <v>1</v>
      </c>
      <c r="J122" s="49" t="s">
        <v>164</v>
      </c>
      <c r="K122" s="25">
        <v>1980</v>
      </c>
      <c r="L122" s="49">
        <v>3691.72</v>
      </c>
      <c r="M122" s="38">
        <f t="shared" ca="1" si="7"/>
        <v>154517.27920003561</v>
      </c>
      <c r="N122" s="38">
        <f t="shared" ca="1" si="8"/>
        <v>157854.19960003626</v>
      </c>
      <c r="O122" s="39">
        <f t="shared" ca="1" si="9"/>
        <v>47.356259880010874</v>
      </c>
      <c r="Q122" s="49">
        <v>3417</v>
      </c>
      <c r="R122" s="49">
        <v>29447.549999890001</v>
      </c>
    </row>
    <row r="123" spans="9:18" x14ac:dyDescent="0.3">
      <c r="I123" s="45">
        <v>1</v>
      </c>
      <c r="J123" s="49" t="s">
        <v>174</v>
      </c>
      <c r="K123" s="25">
        <v>1980</v>
      </c>
      <c r="L123" s="49">
        <v>3700.5</v>
      </c>
      <c r="M123" s="38">
        <f t="shared" ca="1" si="7"/>
        <v>161191.1200000369</v>
      </c>
      <c r="N123" s="38">
        <f t="shared" ca="1" si="8"/>
        <v>159625.22799998405</v>
      </c>
      <c r="O123" s="39">
        <f t="shared" ca="1" si="9"/>
        <v>68.63884803999315</v>
      </c>
      <c r="Q123" s="49">
        <v>3417.5</v>
      </c>
      <c r="R123" s="49">
        <v>29547.119999895302</v>
      </c>
    </row>
    <row r="124" spans="9:18" x14ac:dyDescent="0.3">
      <c r="I124" s="45">
        <v>1</v>
      </c>
      <c r="J124" s="49" t="s">
        <v>175</v>
      </c>
      <c r="K124" s="25">
        <v>1980</v>
      </c>
      <c r="L124" s="49">
        <v>3696.4</v>
      </c>
      <c r="M124" s="38">
        <f t="shared" ca="1" si="7"/>
        <v>158059.33599993121</v>
      </c>
      <c r="N124" s="38">
        <f t="shared" ca="1" si="8"/>
        <v>155819.05960001284</v>
      </c>
      <c r="O124" s="39">
        <f t="shared" ca="1" si="9"/>
        <v>77.909529800006425</v>
      </c>
      <c r="Q124" s="49">
        <v>3418</v>
      </c>
      <c r="R124" s="49">
        <v>29646.700000008299</v>
      </c>
    </row>
    <row r="125" spans="9:18" x14ac:dyDescent="0.3">
      <c r="I125" s="45">
        <v>1</v>
      </c>
      <c r="J125" s="49" t="s">
        <v>176</v>
      </c>
      <c r="K125" s="25">
        <v>1980</v>
      </c>
      <c r="L125" s="49">
        <v>3690.48</v>
      </c>
      <c r="M125" s="38">
        <f t="shared" ca="1" si="7"/>
        <v>153578.78320009448</v>
      </c>
      <c r="N125" s="38">
        <f t="shared" ca="1" si="8"/>
        <v>152557.03700008802</v>
      </c>
      <c r="O125" s="39">
        <f t="shared" ca="1" si="9"/>
        <v>71.701807390041367</v>
      </c>
      <c r="Q125" s="49">
        <v>3418.5</v>
      </c>
      <c r="R125" s="49">
        <v>29746.270000013701</v>
      </c>
    </row>
    <row r="126" spans="9:18" x14ac:dyDescent="0.3">
      <c r="I126" s="45">
        <v>1</v>
      </c>
      <c r="J126" s="49" t="s">
        <v>177</v>
      </c>
      <c r="K126" s="25">
        <v>1980</v>
      </c>
      <c r="L126" s="49">
        <v>3687.78</v>
      </c>
      <c r="M126" s="38">
        <f t="shared" ca="1" si="7"/>
        <v>151535.29080008157</v>
      </c>
      <c r="N126" s="38">
        <f t="shared" ca="1" si="8"/>
        <v>150661.12780002784</v>
      </c>
      <c r="O126" s="39">
        <f t="shared" ca="1" si="9"/>
        <v>73.82395262201365</v>
      </c>
      <c r="Q126" s="49">
        <v>3419</v>
      </c>
      <c r="R126" s="49">
        <v>29845.8499998796</v>
      </c>
    </row>
    <row r="127" spans="9:18" x14ac:dyDescent="0.3">
      <c r="I127" s="45">
        <v>1</v>
      </c>
      <c r="J127" s="49" t="s">
        <v>178</v>
      </c>
      <c r="K127" s="25">
        <v>1980</v>
      </c>
      <c r="L127" s="49">
        <v>3685.47</v>
      </c>
      <c r="M127" s="38">
        <f t="shared" ca="1" si="7"/>
        <v>149786.96479997411</v>
      </c>
      <c r="N127" s="38">
        <f t="shared" ca="1" si="8"/>
        <v>148780.35569996201</v>
      </c>
      <c r="O127" s="39">
        <f t="shared" ca="1" si="9"/>
        <v>62.487749393984039</v>
      </c>
      <c r="Q127" s="49">
        <v>3419.5</v>
      </c>
      <c r="R127" s="49">
        <v>29945.419999885002</v>
      </c>
    </row>
    <row r="128" spans="9:18" x14ac:dyDescent="0.3">
      <c r="I128" s="45">
        <v>1</v>
      </c>
      <c r="J128" s="49" t="s">
        <v>179</v>
      </c>
      <c r="K128" s="25">
        <v>1980</v>
      </c>
      <c r="L128" s="49">
        <v>3682.81</v>
      </c>
      <c r="M128" s="38">
        <f t="shared" ca="1" si="7"/>
        <v>147773.7465999499</v>
      </c>
      <c r="N128" s="38">
        <f t="shared" ca="1" si="8"/>
        <v>147194.75590000092</v>
      </c>
      <c r="O128" s="39">
        <f t="shared" ca="1" si="9"/>
        <v>45.630374329000283</v>
      </c>
      <c r="Q128" s="49">
        <v>3420</v>
      </c>
      <c r="R128" s="49">
        <v>30044.999999997999</v>
      </c>
    </row>
    <row r="129" spans="9:18" x14ac:dyDescent="0.3">
      <c r="I129" s="45">
        <v>1</v>
      </c>
      <c r="J129" s="49" t="s">
        <v>180</v>
      </c>
      <c r="K129" s="25">
        <v>1980</v>
      </c>
      <c r="L129" s="49">
        <v>3681.28</v>
      </c>
      <c r="M129" s="38">
        <f t="shared" ca="1" si="7"/>
        <v>146615.76520005194</v>
      </c>
      <c r="N129" s="38">
        <f t="shared" ca="1" si="8"/>
        <v>145972.84159998293</v>
      </c>
      <c r="O129" s="39">
        <f t="shared" ca="1" si="9"/>
        <v>37.952938815995566</v>
      </c>
      <c r="Q129" s="49">
        <v>3420.5</v>
      </c>
      <c r="R129" s="49">
        <v>30161.350000060698</v>
      </c>
    </row>
    <row r="130" spans="9:18" x14ac:dyDescent="0.3">
      <c r="I130" s="45">
        <v>1</v>
      </c>
      <c r="J130" s="49" t="s">
        <v>170</v>
      </c>
      <c r="K130" s="25">
        <v>1981</v>
      </c>
      <c r="L130" s="49">
        <v>3679.57</v>
      </c>
      <c r="M130" s="38">
        <f t="shared" ca="1" si="7"/>
        <v>145329.91799991392</v>
      </c>
      <c r="N130" s="38">
        <f t="shared" ca="1" si="8"/>
        <v>144784.2419999931</v>
      </c>
      <c r="O130" s="39">
        <f t="shared" ca="1" si="9"/>
        <v>20.269793879999035</v>
      </c>
      <c r="Q130" s="49">
        <v>3421</v>
      </c>
      <c r="R130" s="49">
        <v>30277.700000123401</v>
      </c>
    </row>
    <row r="131" spans="9:18" x14ac:dyDescent="0.3">
      <c r="I131" s="45">
        <v>1</v>
      </c>
      <c r="J131" s="49" t="s">
        <v>171</v>
      </c>
      <c r="K131" s="25">
        <v>1981</v>
      </c>
      <c r="L131" s="49">
        <v>3678.09</v>
      </c>
      <c r="M131" s="38">
        <f t="shared" ca="1" si="7"/>
        <v>144238.56600007229</v>
      </c>
      <c r="N131" s="38">
        <f t="shared" ca="1" si="8"/>
        <v>144113.20800008951</v>
      </c>
      <c r="O131" s="39">
        <f t="shared" ca="1" si="9"/>
        <v>12.970188720008055</v>
      </c>
      <c r="Q131" s="49">
        <v>3421.5</v>
      </c>
      <c r="R131" s="49">
        <v>30394.049999939001</v>
      </c>
    </row>
    <row r="132" spans="9:18" x14ac:dyDescent="0.3">
      <c r="I132" s="45">
        <v>1</v>
      </c>
      <c r="J132" s="49" t="s">
        <v>172</v>
      </c>
      <c r="K132" s="25">
        <v>1981</v>
      </c>
      <c r="L132" s="49">
        <v>3677.75</v>
      </c>
      <c r="M132" s="38">
        <f t="shared" ca="1" si="7"/>
        <v>143987.85000010673</v>
      </c>
      <c r="N132" s="38">
        <f t="shared" ca="1" si="8"/>
        <v>143803.50000009919</v>
      </c>
      <c r="O132" s="39">
        <f t="shared" ca="1" si="9"/>
        <v>27.322665000018844</v>
      </c>
      <c r="Q132" s="49">
        <v>3422</v>
      </c>
      <c r="R132" s="49">
        <v>30510.4000000017</v>
      </c>
    </row>
    <row r="133" spans="9:18" x14ac:dyDescent="0.3">
      <c r="I133" s="45">
        <v>1</v>
      </c>
      <c r="J133" s="49" t="s">
        <v>173</v>
      </c>
      <c r="K133" s="25">
        <v>1981</v>
      </c>
      <c r="L133" s="49">
        <v>3677.25</v>
      </c>
      <c r="M133" s="38">
        <f t="shared" ca="1" si="7"/>
        <v>143619.15000009164</v>
      </c>
      <c r="N133" s="38">
        <f t="shared" ca="1" si="8"/>
        <v>143807.18700009934</v>
      </c>
      <c r="O133" s="39">
        <f t="shared" ca="1" si="9"/>
        <v>40.266012360027815</v>
      </c>
      <c r="Q133" s="49">
        <v>3422.5</v>
      </c>
      <c r="R133" s="49">
        <v>30626.7500000644</v>
      </c>
    </row>
    <row r="134" spans="9:18" x14ac:dyDescent="0.3">
      <c r="I134" s="45">
        <v>1</v>
      </c>
      <c r="J134" s="49" t="s">
        <v>164</v>
      </c>
      <c r="K134" s="25">
        <v>1981</v>
      </c>
      <c r="L134" s="49">
        <v>3677.76</v>
      </c>
      <c r="M134" s="38">
        <f t="shared" ca="1" si="7"/>
        <v>143995.22400010703</v>
      </c>
      <c r="N134" s="38">
        <f t="shared" ca="1" si="8"/>
        <v>145051.94930009753</v>
      </c>
      <c r="O134" s="39">
        <f t="shared" ca="1" si="9"/>
        <v>43.515584790029258</v>
      </c>
      <c r="Q134" s="49">
        <v>3423</v>
      </c>
      <c r="R134" s="49">
        <v>30743.09999988</v>
      </c>
    </row>
    <row r="135" spans="9:18" x14ac:dyDescent="0.3">
      <c r="I135" s="45">
        <v>1</v>
      </c>
      <c r="J135" s="49" t="s">
        <v>174</v>
      </c>
      <c r="K135" s="25">
        <v>1981</v>
      </c>
      <c r="L135" s="49">
        <v>3680.61</v>
      </c>
      <c r="M135" s="38">
        <f t="shared" ca="1" si="7"/>
        <v>146108.67460008804</v>
      </c>
      <c r="N135" s="38">
        <f t="shared" ca="1" si="8"/>
        <v>145063.01030009799</v>
      </c>
      <c r="O135" s="39">
        <f t="shared" ca="1" si="9"/>
        <v>62.377094429042131</v>
      </c>
      <c r="Q135" s="49">
        <v>3423.5</v>
      </c>
      <c r="R135" s="49">
        <v>30859.449999942699</v>
      </c>
    </row>
    <row r="136" spans="9:18" x14ac:dyDescent="0.3">
      <c r="I136" s="45">
        <v>1</v>
      </c>
      <c r="J136" s="49" t="s">
        <v>175</v>
      </c>
      <c r="K136" s="25">
        <v>1981</v>
      </c>
      <c r="L136" s="49">
        <v>3677.79</v>
      </c>
      <c r="M136" s="38">
        <f t="shared" ca="1" si="7"/>
        <v>144017.34600010794</v>
      </c>
      <c r="N136" s="38">
        <f t="shared" ca="1" si="8"/>
        <v>142413.50100004207</v>
      </c>
      <c r="O136" s="39">
        <f t="shared" ca="1" si="9"/>
        <v>71.20675050002103</v>
      </c>
      <c r="Q136" s="49">
        <v>3424</v>
      </c>
      <c r="R136" s="49">
        <v>30975.800000005402</v>
      </c>
    </row>
    <row r="137" spans="9:18" x14ac:dyDescent="0.3">
      <c r="I137" s="45">
        <v>1</v>
      </c>
      <c r="J137" s="49" t="s">
        <v>176</v>
      </c>
      <c r="K137" s="25">
        <v>1981</v>
      </c>
      <c r="L137" s="49">
        <v>3673.44</v>
      </c>
      <c r="M137" s="38">
        <f t="shared" ca="1" si="7"/>
        <v>140809.65599997621</v>
      </c>
      <c r="N137" s="38">
        <f t="shared" ca="1" si="8"/>
        <v>140263.97999995411</v>
      </c>
      <c r="O137" s="39">
        <f t="shared" ca="1" si="9"/>
        <v>65.924070599978421</v>
      </c>
      <c r="Q137" s="49">
        <v>3424.5</v>
      </c>
      <c r="R137" s="49">
        <v>31092.150000068101</v>
      </c>
    </row>
    <row r="138" spans="9:18" x14ac:dyDescent="0.3">
      <c r="I138" s="45">
        <v>1</v>
      </c>
      <c r="J138" s="49" t="s">
        <v>177</v>
      </c>
      <c r="K138" s="25">
        <v>1981</v>
      </c>
      <c r="L138" s="49">
        <v>3671.96</v>
      </c>
      <c r="M138" s="38">
        <f t="shared" ref="M138:M201" ca="1" si="10">FORECAST(L138,OFFSET($R$28:$R$712,MATCH(L138,$Q$28:$Q$712,1)-1,0,2), OFFSET($Q$28:$Q$712,MATCH(L138,$Q$28:$Q$712,1)-1,0,2))</f>
        <v>139718.30399993202</v>
      </c>
      <c r="N138" s="38">
        <f t="shared" ca="1" si="8"/>
        <v>139710.92999993172</v>
      </c>
      <c r="O138" s="39">
        <f t="shared" ca="1" si="9"/>
        <v>68.458355699966546</v>
      </c>
      <c r="Q138" s="49">
        <v>3425</v>
      </c>
      <c r="R138" s="49">
        <v>31208.499999883701</v>
      </c>
    </row>
    <row r="139" spans="9:18" x14ac:dyDescent="0.3">
      <c r="I139" s="45">
        <v>1</v>
      </c>
      <c r="J139" s="49" t="s">
        <v>178</v>
      </c>
      <c r="K139" s="25">
        <v>1981</v>
      </c>
      <c r="L139" s="49">
        <v>3671.94</v>
      </c>
      <c r="M139" s="38">
        <f t="shared" ca="1" si="10"/>
        <v>139703.55599993141</v>
      </c>
      <c r="N139" s="38">
        <f t="shared" ref="N139:N202" ca="1" si="11">(M139+M140)/2</f>
        <v>139238.9939999124</v>
      </c>
      <c r="O139" s="39">
        <f t="shared" ref="O139:O202" ca="1" si="12">VLOOKUP(J139,$Q$10:$R$21,2,FALSE)*N139/1000</f>
        <v>58.480377479963209</v>
      </c>
      <c r="Q139" s="49">
        <v>3425.5</v>
      </c>
      <c r="R139" s="49">
        <v>31324.8499999464</v>
      </c>
    </row>
    <row r="140" spans="9:18" x14ac:dyDescent="0.3">
      <c r="I140" s="45">
        <v>1</v>
      </c>
      <c r="J140" s="49" t="s">
        <v>179</v>
      </c>
      <c r="K140" s="25">
        <v>1981</v>
      </c>
      <c r="L140" s="49">
        <v>3670.68</v>
      </c>
      <c r="M140" s="38">
        <f t="shared" ca="1" si="10"/>
        <v>138774.43199989339</v>
      </c>
      <c r="N140" s="38">
        <f t="shared" ca="1" si="11"/>
        <v>137590.90499996813</v>
      </c>
      <c r="O140" s="39">
        <f t="shared" ca="1" si="12"/>
        <v>42.653180549990118</v>
      </c>
      <c r="Q140" s="49">
        <v>3426</v>
      </c>
      <c r="R140" s="49">
        <v>31441.200000009099</v>
      </c>
    </row>
    <row r="141" spans="9:18" x14ac:dyDescent="0.3">
      <c r="I141" s="45">
        <v>1</v>
      </c>
      <c r="J141" s="49" t="s">
        <v>180</v>
      </c>
      <c r="K141" s="25">
        <v>1981</v>
      </c>
      <c r="L141" s="49">
        <v>3667.47</v>
      </c>
      <c r="M141" s="38">
        <f t="shared" ca="1" si="10"/>
        <v>136407.37800004287</v>
      </c>
      <c r="N141" s="38">
        <f t="shared" ca="1" si="11"/>
        <v>135035.81399998674</v>
      </c>
      <c r="O141" s="39">
        <f t="shared" ca="1" si="12"/>
        <v>35.109311639996548</v>
      </c>
      <c r="Q141" s="49">
        <v>3426.5</v>
      </c>
      <c r="R141" s="49">
        <v>31557.550000071798</v>
      </c>
    </row>
    <row r="142" spans="9:18" x14ac:dyDescent="0.3">
      <c r="I142" s="45">
        <v>1</v>
      </c>
      <c r="J142" s="49" t="s">
        <v>170</v>
      </c>
      <c r="K142" s="25">
        <v>1982</v>
      </c>
      <c r="L142" s="49">
        <v>3663.75</v>
      </c>
      <c r="M142" s="38">
        <f t="shared" ca="1" si="10"/>
        <v>133664.24999993062</v>
      </c>
      <c r="N142" s="38">
        <f t="shared" ca="1" si="11"/>
        <v>133295.54999991553</v>
      </c>
      <c r="O142" s="39">
        <f t="shared" ca="1" si="12"/>
        <v>18.661376999988178</v>
      </c>
      <c r="Q142" s="49">
        <v>3427</v>
      </c>
      <c r="R142" s="49">
        <v>31673.899999887399</v>
      </c>
    </row>
    <row r="143" spans="9:18" x14ac:dyDescent="0.3">
      <c r="I143" s="45">
        <v>1</v>
      </c>
      <c r="J143" s="49" t="s">
        <v>171</v>
      </c>
      <c r="K143" s="25">
        <v>1982</v>
      </c>
      <c r="L143" s="49">
        <v>3662.75</v>
      </c>
      <c r="M143" s="38">
        <f t="shared" ca="1" si="10"/>
        <v>132926.84999990044</v>
      </c>
      <c r="N143" s="38">
        <f t="shared" ca="1" si="11"/>
        <v>133372.9769999187</v>
      </c>
      <c r="O143" s="39">
        <f t="shared" ca="1" si="12"/>
        <v>12.003567929992682</v>
      </c>
      <c r="Q143" s="49">
        <v>3427.5</v>
      </c>
      <c r="R143" s="49">
        <v>31790.249999950101</v>
      </c>
    </row>
    <row r="144" spans="9:18" x14ac:dyDescent="0.3">
      <c r="I144" s="45">
        <v>1</v>
      </c>
      <c r="J144" s="49" t="s">
        <v>172</v>
      </c>
      <c r="K144" s="25">
        <v>1982</v>
      </c>
      <c r="L144" s="49">
        <v>3663.96</v>
      </c>
      <c r="M144" s="38">
        <f t="shared" ca="1" si="10"/>
        <v>133819.10399993695</v>
      </c>
      <c r="N144" s="38">
        <f t="shared" ca="1" si="11"/>
        <v>134420.08499996201</v>
      </c>
      <c r="O144" s="39">
        <f t="shared" ca="1" si="12"/>
        <v>25.539816149992781</v>
      </c>
      <c r="Q144" s="49">
        <v>3428</v>
      </c>
      <c r="R144" s="49">
        <v>31906.600000012801</v>
      </c>
    </row>
    <row r="145" spans="9:18" x14ac:dyDescent="0.3">
      <c r="I145" s="45">
        <v>1</v>
      </c>
      <c r="J145" s="49" t="s">
        <v>173</v>
      </c>
      <c r="K145" s="25">
        <v>1982</v>
      </c>
      <c r="L145" s="49">
        <v>3665.59</v>
      </c>
      <c r="M145" s="38">
        <f t="shared" ca="1" si="10"/>
        <v>135021.06599998707</v>
      </c>
      <c r="N145" s="38">
        <f t="shared" ca="1" si="11"/>
        <v>138339.36599999922</v>
      </c>
      <c r="O145" s="39">
        <f t="shared" ca="1" si="12"/>
        <v>38.735022479999792</v>
      </c>
      <c r="Q145" s="49">
        <v>3428.5</v>
      </c>
      <c r="R145" s="49">
        <v>32022.9500000755</v>
      </c>
    </row>
    <row r="146" spans="9:18" x14ac:dyDescent="0.3">
      <c r="I146" s="45">
        <v>1</v>
      </c>
      <c r="J146" s="49" t="s">
        <v>164</v>
      </c>
      <c r="K146" s="25">
        <v>1982</v>
      </c>
      <c r="L146" s="49">
        <v>3674.59</v>
      </c>
      <c r="M146" s="38">
        <f t="shared" ca="1" si="10"/>
        <v>141657.66600001138</v>
      </c>
      <c r="N146" s="38">
        <f t="shared" ca="1" si="11"/>
        <v>145514.18360003387</v>
      </c>
      <c r="O146" s="39">
        <f t="shared" ca="1" si="12"/>
        <v>43.654255080010159</v>
      </c>
      <c r="Q146" s="49">
        <v>3429</v>
      </c>
      <c r="R146" s="49">
        <v>32139.2999998911</v>
      </c>
    </row>
    <row r="147" spans="9:18" x14ac:dyDescent="0.3">
      <c r="I147" s="45">
        <v>1</v>
      </c>
      <c r="J147" s="49" t="s">
        <v>174</v>
      </c>
      <c r="K147" s="25">
        <v>1982</v>
      </c>
      <c r="L147" s="49">
        <v>3684.92</v>
      </c>
      <c r="M147" s="38">
        <f t="shared" ca="1" si="10"/>
        <v>149370.70120005636</v>
      </c>
      <c r="N147" s="38">
        <f t="shared" ca="1" si="11"/>
        <v>150290.27260004031</v>
      </c>
      <c r="O147" s="39">
        <f t="shared" ca="1" si="12"/>
        <v>64.624817218017327</v>
      </c>
      <c r="Q147" s="49">
        <v>3429.5</v>
      </c>
      <c r="R147" s="49">
        <v>32255.649999953901</v>
      </c>
    </row>
    <row r="148" spans="9:18" x14ac:dyDescent="0.3">
      <c r="I148" s="45">
        <v>1</v>
      </c>
      <c r="J148" s="49" t="s">
        <v>175</v>
      </c>
      <c r="K148" s="25">
        <v>1982</v>
      </c>
      <c r="L148" s="49">
        <v>3687.35</v>
      </c>
      <c r="M148" s="38">
        <f t="shared" ca="1" si="10"/>
        <v>151209.84400002426</v>
      </c>
      <c r="N148" s="38">
        <f t="shared" ca="1" si="11"/>
        <v>150941.16219996242</v>
      </c>
      <c r="O148" s="39">
        <f t="shared" ca="1" si="12"/>
        <v>75.470581099981203</v>
      </c>
      <c r="Q148" s="49">
        <v>3430</v>
      </c>
      <c r="R148" s="49">
        <v>32372.0000000166</v>
      </c>
    </row>
    <row r="149" spans="9:18" x14ac:dyDescent="0.3">
      <c r="I149" s="45">
        <v>1</v>
      </c>
      <c r="J149" s="49" t="s">
        <v>176</v>
      </c>
      <c r="K149" s="25">
        <v>1982</v>
      </c>
      <c r="L149" s="49">
        <v>3686.64</v>
      </c>
      <c r="M149" s="38">
        <f t="shared" ca="1" si="10"/>
        <v>150672.48039990058</v>
      </c>
      <c r="N149" s="38">
        <f t="shared" ca="1" si="11"/>
        <v>150910.88859994989</v>
      </c>
      <c r="O149" s="39">
        <f t="shared" ca="1" si="12"/>
        <v>70.928117641976442</v>
      </c>
      <c r="Q149" s="49">
        <v>3430.5</v>
      </c>
      <c r="R149" s="49">
        <v>32488.350000079299</v>
      </c>
    </row>
    <row r="150" spans="9:18" x14ac:dyDescent="0.3">
      <c r="I150" s="45">
        <v>1</v>
      </c>
      <c r="J150" s="49" t="s">
        <v>177</v>
      </c>
      <c r="K150" s="25">
        <v>1982</v>
      </c>
      <c r="L150" s="49">
        <v>3687.27</v>
      </c>
      <c r="M150" s="38">
        <f t="shared" ca="1" si="10"/>
        <v>151149.2967999992</v>
      </c>
      <c r="N150" s="38">
        <f t="shared" ca="1" si="11"/>
        <v>151293.09790003789</v>
      </c>
      <c r="O150" s="39">
        <f t="shared" ca="1" si="12"/>
        <v>74.133617971018566</v>
      </c>
      <c r="Q150" s="49">
        <v>3431</v>
      </c>
      <c r="R150" s="49">
        <v>32604.6999998949</v>
      </c>
    </row>
    <row r="151" spans="9:18" x14ac:dyDescent="0.3">
      <c r="I151" s="45">
        <v>1</v>
      </c>
      <c r="J151" s="49" t="s">
        <v>178</v>
      </c>
      <c r="K151" s="25">
        <v>1982</v>
      </c>
      <c r="L151" s="49">
        <v>3687.65</v>
      </c>
      <c r="M151" s="38">
        <f t="shared" ca="1" si="10"/>
        <v>151436.89900007658</v>
      </c>
      <c r="N151" s="38">
        <f t="shared" ca="1" si="11"/>
        <v>150910.88870000816</v>
      </c>
      <c r="O151" s="39">
        <f t="shared" ca="1" si="12"/>
        <v>63.382573254003425</v>
      </c>
      <c r="Q151" s="49">
        <v>3431.5</v>
      </c>
      <c r="R151" s="49">
        <v>32721.049999957599</v>
      </c>
    </row>
    <row r="152" spans="9:18" x14ac:dyDescent="0.3">
      <c r="I152" s="45">
        <v>1</v>
      </c>
      <c r="J152" s="49" t="s">
        <v>179</v>
      </c>
      <c r="K152" s="25">
        <v>1982</v>
      </c>
      <c r="L152" s="49">
        <v>3686.26</v>
      </c>
      <c r="M152" s="38">
        <f t="shared" ca="1" si="10"/>
        <v>150384.87839993974</v>
      </c>
      <c r="N152" s="38">
        <f t="shared" ca="1" si="11"/>
        <v>149809.67239999468</v>
      </c>
      <c r="O152" s="39">
        <f t="shared" ca="1" si="12"/>
        <v>46.440998443998353</v>
      </c>
      <c r="Q152" s="49">
        <v>3432</v>
      </c>
      <c r="R152" s="49">
        <v>32837.400000020301</v>
      </c>
    </row>
    <row r="153" spans="9:18" x14ac:dyDescent="0.3">
      <c r="I153" s="45">
        <v>1</v>
      </c>
      <c r="J153" s="49" t="s">
        <v>180</v>
      </c>
      <c r="K153" s="25">
        <v>1982</v>
      </c>
      <c r="L153" s="49">
        <v>3684.74</v>
      </c>
      <c r="M153" s="38">
        <f t="shared" ca="1" si="10"/>
        <v>149234.46640004963</v>
      </c>
      <c r="N153" s="38">
        <f t="shared" ca="1" si="11"/>
        <v>148697.10260005365</v>
      </c>
      <c r="O153" s="39">
        <f t="shared" ca="1" si="12"/>
        <v>38.661246676013953</v>
      </c>
      <c r="Q153" s="49">
        <v>3432.5</v>
      </c>
      <c r="R153" s="49">
        <v>32953.750000082997</v>
      </c>
    </row>
    <row r="154" spans="9:18" x14ac:dyDescent="0.3">
      <c r="I154" s="45">
        <v>1</v>
      </c>
      <c r="J154" s="49" t="s">
        <v>170</v>
      </c>
      <c r="K154" s="25">
        <v>1983</v>
      </c>
      <c r="L154" s="49">
        <v>3683.32</v>
      </c>
      <c r="M154" s="38">
        <f t="shared" ca="1" si="10"/>
        <v>148159.73880005768</v>
      </c>
      <c r="N154" s="38">
        <f t="shared" ca="1" si="11"/>
        <v>147709.414000032</v>
      </c>
      <c r="O154" s="39">
        <f t="shared" ca="1" si="12"/>
        <v>20.679317960004482</v>
      </c>
      <c r="Q154" s="49">
        <v>3433</v>
      </c>
      <c r="R154" s="49">
        <v>33070.099999898601</v>
      </c>
    </row>
    <row r="155" spans="9:18" x14ac:dyDescent="0.3">
      <c r="I155" s="45">
        <v>1</v>
      </c>
      <c r="J155" s="49" t="s">
        <v>171</v>
      </c>
      <c r="K155" s="25">
        <v>1983</v>
      </c>
      <c r="L155" s="49">
        <v>3682.13</v>
      </c>
      <c r="M155" s="38">
        <f t="shared" ca="1" si="10"/>
        <v>147259.08920000633</v>
      </c>
      <c r="N155" s="38">
        <f t="shared" ca="1" si="11"/>
        <v>148201.36620002612</v>
      </c>
      <c r="O155" s="39">
        <f t="shared" ca="1" si="12"/>
        <v>13.33812295800235</v>
      </c>
      <c r="Q155" s="49">
        <v>3433.5</v>
      </c>
      <c r="R155" s="49">
        <v>33186.449999961304</v>
      </c>
    </row>
    <row r="156" spans="9:18" x14ac:dyDescent="0.3">
      <c r="I156" s="45">
        <v>1</v>
      </c>
      <c r="J156" s="49" t="s">
        <v>172</v>
      </c>
      <c r="K156" s="25">
        <v>1983</v>
      </c>
      <c r="L156" s="49">
        <v>3684.62</v>
      </c>
      <c r="M156" s="38">
        <f t="shared" ca="1" si="10"/>
        <v>149143.64320004592</v>
      </c>
      <c r="N156" s="38">
        <f t="shared" ca="1" si="11"/>
        <v>149590.18560001301</v>
      </c>
      <c r="O156" s="39">
        <f t="shared" ca="1" si="12"/>
        <v>28.42213526400247</v>
      </c>
      <c r="Q156" s="49">
        <v>3434</v>
      </c>
      <c r="R156" s="49">
        <v>33302.800000023999</v>
      </c>
    </row>
    <row r="157" spans="9:18" x14ac:dyDescent="0.3">
      <c r="I157" s="45">
        <v>1</v>
      </c>
      <c r="J157" s="49" t="s">
        <v>173</v>
      </c>
      <c r="K157" s="25">
        <v>1983</v>
      </c>
      <c r="L157" s="49">
        <v>3685.8</v>
      </c>
      <c r="M157" s="38">
        <f t="shared" ca="1" si="10"/>
        <v>150036.7279999801</v>
      </c>
      <c r="N157" s="38">
        <f t="shared" ca="1" si="11"/>
        <v>153548.51260002004</v>
      </c>
      <c r="O157" s="39">
        <f t="shared" ca="1" si="12"/>
        <v>42.993583528005615</v>
      </c>
      <c r="Q157" s="49">
        <v>3434.5</v>
      </c>
      <c r="R157" s="49">
        <v>33419.150000086702</v>
      </c>
    </row>
    <row r="158" spans="9:18" x14ac:dyDescent="0.3">
      <c r="I158" s="45">
        <v>1</v>
      </c>
      <c r="J158" s="49" t="s">
        <v>164</v>
      </c>
      <c r="K158" s="25">
        <v>1983</v>
      </c>
      <c r="L158" s="49">
        <v>3695.08</v>
      </c>
      <c r="M158" s="38">
        <f t="shared" ca="1" si="10"/>
        <v>157060.29720005998</v>
      </c>
      <c r="N158" s="38">
        <f t="shared" ca="1" si="11"/>
        <v>161824.94920004066</v>
      </c>
      <c r="O158" s="39">
        <f t="shared" ca="1" si="12"/>
        <v>48.547484760012196</v>
      </c>
      <c r="Q158" s="49">
        <v>3435</v>
      </c>
      <c r="R158" s="49">
        <v>33535.499999902298</v>
      </c>
    </row>
    <row r="159" spans="9:18" x14ac:dyDescent="0.3">
      <c r="I159" s="45">
        <v>1</v>
      </c>
      <c r="J159" s="49" t="s">
        <v>174</v>
      </c>
      <c r="K159" s="25">
        <v>1983</v>
      </c>
      <c r="L159" s="49">
        <v>3707.13</v>
      </c>
      <c r="M159" s="38">
        <f t="shared" ca="1" si="10"/>
        <v>166589.60120002134</v>
      </c>
      <c r="N159" s="38">
        <f t="shared" ca="1" si="11"/>
        <v>166719.87959996681</v>
      </c>
      <c r="O159" s="39">
        <f t="shared" ca="1" si="12"/>
        <v>71.689548227985725</v>
      </c>
      <c r="Q159" s="49">
        <v>3435.5</v>
      </c>
      <c r="R159" s="49">
        <v>33651.849999965001</v>
      </c>
    </row>
    <row r="160" spans="9:18" x14ac:dyDescent="0.3">
      <c r="I160" s="45">
        <v>1</v>
      </c>
      <c r="J160" s="49" t="s">
        <v>175</v>
      </c>
      <c r="K160" s="25">
        <v>1983</v>
      </c>
      <c r="L160" s="49">
        <v>3707.45</v>
      </c>
      <c r="M160" s="38">
        <f t="shared" ca="1" si="10"/>
        <v>166850.15799991228</v>
      </c>
      <c r="N160" s="38">
        <f t="shared" ca="1" si="11"/>
        <v>165616.56939999829</v>
      </c>
      <c r="O160" s="39">
        <f t="shared" ca="1" si="12"/>
        <v>82.808284699999149</v>
      </c>
      <c r="Q160" s="49">
        <v>3436</v>
      </c>
      <c r="R160" s="49">
        <v>33768.200000027697</v>
      </c>
    </row>
    <row r="161" spans="9:18" x14ac:dyDescent="0.3">
      <c r="I161" s="45">
        <v>1</v>
      </c>
      <c r="J161" s="49" t="s">
        <v>176</v>
      </c>
      <c r="K161" s="25">
        <v>1983</v>
      </c>
      <c r="L161" s="49">
        <v>3704.42</v>
      </c>
      <c r="M161" s="38">
        <f t="shared" ca="1" si="10"/>
        <v>164382.9808000843</v>
      </c>
      <c r="N161" s="38">
        <f t="shared" ca="1" si="11"/>
        <v>162152.08520005574</v>
      </c>
      <c r="O161" s="39">
        <f t="shared" ca="1" si="12"/>
        <v>76.211480044026189</v>
      </c>
      <c r="Q161" s="49">
        <v>3436.5</v>
      </c>
      <c r="R161" s="49">
        <v>33884.550000090399</v>
      </c>
    </row>
    <row r="162" spans="9:18" x14ac:dyDescent="0.3">
      <c r="I162" s="45">
        <v>1</v>
      </c>
      <c r="J162" s="49" t="s">
        <v>177</v>
      </c>
      <c r="K162" s="25">
        <v>1983</v>
      </c>
      <c r="L162" s="49">
        <v>3698.86</v>
      </c>
      <c r="M162" s="38">
        <f t="shared" ca="1" si="10"/>
        <v>159921.18960002717</v>
      </c>
      <c r="N162" s="38">
        <f t="shared" ca="1" si="11"/>
        <v>158169.08140000026</v>
      </c>
      <c r="O162" s="39">
        <f t="shared" ca="1" si="12"/>
        <v>77.502849886000121</v>
      </c>
      <c r="Q162" s="49">
        <v>3437</v>
      </c>
      <c r="R162" s="49">
        <v>34000.899999906003</v>
      </c>
    </row>
    <row r="163" spans="9:18" x14ac:dyDescent="0.3">
      <c r="I163" s="45">
        <v>1</v>
      </c>
      <c r="J163" s="49" t="s">
        <v>178</v>
      </c>
      <c r="K163" s="25">
        <v>1983</v>
      </c>
      <c r="L163" s="49">
        <v>3694.23</v>
      </c>
      <c r="M163" s="38">
        <f t="shared" ca="1" si="10"/>
        <v>156416.97319997335</v>
      </c>
      <c r="N163" s="38">
        <f t="shared" ca="1" si="11"/>
        <v>154748.11919995537</v>
      </c>
      <c r="O163" s="39">
        <f t="shared" ca="1" si="12"/>
        <v>64.994210063981257</v>
      </c>
      <c r="Q163" s="49">
        <v>3437.5</v>
      </c>
      <c r="R163" s="49">
        <v>34117.249999968699</v>
      </c>
    </row>
    <row r="164" spans="9:18" x14ac:dyDescent="0.3">
      <c r="I164" s="45">
        <v>1</v>
      </c>
      <c r="J164" s="49" t="s">
        <v>179</v>
      </c>
      <c r="K164" s="25">
        <v>1983</v>
      </c>
      <c r="L164" s="49">
        <v>3689.82</v>
      </c>
      <c r="M164" s="38">
        <f t="shared" ca="1" si="10"/>
        <v>153079.26519993739</v>
      </c>
      <c r="N164" s="38">
        <f t="shared" ca="1" si="11"/>
        <v>151346.07839997648</v>
      </c>
      <c r="O164" s="39">
        <f t="shared" ca="1" si="12"/>
        <v>46.917284303992709</v>
      </c>
      <c r="Q164" s="49">
        <v>3438</v>
      </c>
      <c r="R164" s="49">
        <v>34233.600000031402</v>
      </c>
    </row>
    <row r="165" spans="9:18" x14ac:dyDescent="0.3">
      <c r="I165" s="45">
        <v>1</v>
      </c>
      <c r="J165" s="49" t="s">
        <v>180</v>
      </c>
      <c r="K165" s="25">
        <v>1983</v>
      </c>
      <c r="L165" s="49">
        <v>3685.24</v>
      </c>
      <c r="M165" s="38">
        <f t="shared" ca="1" si="10"/>
        <v>149612.89160001557</v>
      </c>
      <c r="N165" s="38">
        <f t="shared" ca="1" si="11"/>
        <v>147830.50870005041</v>
      </c>
      <c r="O165" s="39">
        <f t="shared" ca="1" si="12"/>
        <v>38.435932262013104</v>
      </c>
      <c r="Q165" s="49">
        <v>3438.5</v>
      </c>
      <c r="R165" s="49">
        <v>34349.950000094097</v>
      </c>
    </row>
    <row r="166" spans="9:18" x14ac:dyDescent="0.3">
      <c r="I166" s="45">
        <v>1</v>
      </c>
      <c r="J166" s="49" t="s">
        <v>170</v>
      </c>
      <c r="K166" s="25">
        <v>1984</v>
      </c>
      <c r="L166" s="49">
        <v>3680.53</v>
      </c>
      <c r="M166" s="38">
        <f t="shared" ca="1" si="10"/>
        <v>146048.12580008525</v>
      </c>
      <c r="N166" s="38">
        <f t="shared" ca="1" si="11"/>
        <v>144748.83690008498</v>
      </c>
      <c r="O166" s="39">
        <f t="shared" ca="1" si="12"/>
        <v>20.264837166011898</v>
      </c>
      <c r="Q166" s="49">
        <v>3439</v>
      </c>
      <c r="R166" s="49">
        <v>34466.299999909701</v>
      </c>
    </row>
    <row r="167" spans="9:18" x14ac:dyDescent="0.3">
      <c r="I167" s="45">
        <v>1</v>
      </c>
      <c r="J167" s="49" t="s">
        <v>171</v>
      </c>
      <c r="K167" s="25">
        <v>1984</v>
      </c>
      <c r="L167" s="49">
        <v>3677.02</v>
      </c>
      <c r="M167" s="38">
        <f t="shared" ca="1" si="10"/>
        <v>143449.5480000847</v>
      </c>
      <c r="N167" s="38">
        <f t="shared" ca="1" si="11"/>
        <v>142372.94400004041</v>
      </c>
      <c r="O167" s="39">
        <f t="shared" ca="1" si="12"/>
        <v>12.813564960003635</v>
      </c>
      <c r="Q167" s="49">
        <v>3439.5</v>
      </c>
      <c r="R167" s="49">
        <v>34582.649999972396</v>
      </c>
    </row>
    <row r="168" spans="9:18" x14ac:dyDescent="0.3">
      <c r="I168" s="45">
        <v>1</v>
      </c>
      <c r="J168" s="49" t="s">
        <v>172</v>
      </c>
      <c r="K168" s="25">
        <v>1984</v>
      </c>
      <c r="L168" s="49">
        <v>3674.1</v>
      </c>
      <c r="M168" s="38">
        <f t="shared" ca="1" si="10"/>
        <v>141296.33999999613</v>
      </c>
      <c r="N168" s="38">
        <f t="shared" ca="1" si="11"/>
        <v>141322.14899999718</v>
      </c>
      <c r="O168" s="39">
        <f t="shared" ca="1" si="12"/>
        <v>26.851208309999464</v>
      </c>
      <c r="Q168" s="49">
        <v>3440</v>
      </c>
      <c r="R168" s="49">
        <v>34699.000000035099</v>
      </c>
    </row>
    <row r="169" spans="9:18" x14ac:dyDescent="0.3">
      <c r="I169" s="45">
        <v>1</v>
      </c>
      <c r="J169" s="49" t="s">
        <v>173</v>
      </c>
      <c r="K169" s="25">
        <v>1984</v>
      </c>
      <c r="L169" s="49">
        <v>3674.17</v>
      </c>
      <c r="M169" s="38">
        <f t="shared" ca="1" si="10"/>
        <v>141347.95799999824</v>
      </c>
      <c r="N169" s="38">
        <f t="shared" ca="1" si="11"/>
        <v>146460.54590004054</v>
      </c>
      <c r="O169" s="39">
        <f t="shared" ca="1" si="12"/>
        <v>41.008952852011355</v>
      </c>
      <c r="Q169" s="49">
        <v>3440.5</v>
      </c>
      <c r="R169" s="49">
        <v>34840.549999889197</v>
      </c>
    </row>
    <row r="170" spans="9:18" x14ac:dyDescent="0.3">
      <c r="I170" s="45">
        <v>1</v>
      </c>
      <c r="J170" s="49" t="s">
        <v>164</v>
      </c>
      <c r="K170" s="25">
        <v>1984</v>
      </c>
      <c r="L170" s="49">
        <v>3687.83</v>
      </c>
      <c r="M170" s="38">
        <f t="shared" ca="1" si="10"/>
        <v>151573.13380008284</v>
      </c>
      <c r="N170" s="38">
        <f t="shared" ca="1" si="11"/>
        <v>156699.68550005066</v>
      </c>
      <c r="O170" s="39">
        <f t="shared" ca="1" si="12"/>
        <v>47.009905650015199</v>
      </c>
      <c r="Q170" s="49">
        <v>3441</v>
      </c>
      <c r="R170" s="49">
        <v>34982.0999999903</v>
      </c>
    </row>
    <row r="171" spans="9:18" x14ac:dyDescent="0.3">
      <c r="I171" s="45">
        <v>1</v>
      </c>
      <c r="J171" s="49" t="s">
        <v>174</v>
      </c>
      <c r="K171" s="25">
        <v>1984</v>
      </c>
      <c r="L171" s="49">
        <v>3701.28</v>
      </c>
      <c r="M171" s="38">
        <f t="shared" ca="1" si="10"/>
        <v>161826.23720001848</v>
      </c>
      <c r="N171" s="38">
        <f t="shared" ca="1" si="11"/>
        <v>162180.43660001573</v>
      </c>
      <c r="O171" s="39">
        <f t="shared" ca="1" si="12"/>
        <v>69.737587738006766</v>
      </c>
      <c r="Q171" s="49">
        <v>3441.5</v>
      </c>
      <c r="R171" s="49">
        <v>35123.650000091402</v>
      </c>
    </row>
    <row r="172" spans="9:18" x14ac:dyDescent="0.3">
      <c r="I172" s="45">
        <v>1</v>
      </c>
      <c r="J172" s="49" t="s">
        <v>175</v>
      </c>
      <c r="K172" s="25">
        <v>1984</v>
      </c>
      <c r="L172" s="49">
        <v>3702.15</v>
      </c>
      <c r="M172" s="38">
        <f t="shared" ca="1" si="10"/>
        <v>162534.63600001298</v>
      </c>
      <c r="N172" s="38">
        <f t="shared" ca="1" si="11"/>
        <v>161805.88120001438</v>
      </c>
      <c r="O172" s="39">
        <f t="shared" ca="1" si="12"/>
        <v>80.902940600007184</v>
      </c>
      <c r="Q172" s="49">
        <v>3442</v>
      </c>
      <c r="R172" s="49">
        <v>35265.1999999455</v>
      </c>
    </row>
    <row r="173" spans="9:18" x14ac:dyDescent="0.3">
      <c r="I173" s="45">
        <v>1</v>
      </c>
      <c r="J173" s="49" t="s">
        <v>176</v>
      </c>
      <c r="K173" s="25">
        <v>1984</v>
      </c>
      <c r="L173" s="49">
        <v>3700.36</v>
      </c>
      <c r="M173" s="38">
        <f t="shared" ca="1" si="10"/>
        <v>161077.12640001578</v>
      </c>
      <c r="N173" s="38">
        <f t="shared" ca="1" si="11"/>
        <v>159382.804500008</v>
      </c>
      <c r="O173" s="39">
        <f t="shared" ca="1" si="12"/>
        <v>74.909918115003762</v>
      </c>
      <c r="Q173" s="49">
        <v>3442.5</v>
      </c>
      <c r="R173" s="49">
        <v>35406.750000046603</v>
      </c>
    </row>
    <row r="174" spans="9:18" x14ac:dyDescent="0.3">
      <c r="I174" s="45">
        <v>1</v>
      </c>
      <c r="J174" s="49" t="s">
        <v>177</v>
      </c>
      <c r="K174" s="25">
        <v>1984</v>
      </c>
      <c r="L174" s="49">
        <v>3695.91</v>
      </c>
      <c r="M174" s="38">
        <f t="shared" ca="1" si="10"/>
        <v>157688.48260000022</v>
      </c>
      <c r="N174" s="38">
        <f t="shared" ca="1" si="11"/>
        <v>156697.00809996063</v>
      </c>
      <c r="O174" s="39">
        <f t="shared" ca="1" si="12"/>
        <v>76.781533968980696</v>
      </c>
      <c r="Q174" s="49">
        <v>3443</v>
      </c>
      <c r="R174" s="49">
        <v>35548.299999900599</v>
      </c>
    </row>
    <row r="175" spans="9:18" x14ac:dyDescent="0.3">
      <c r="I175" s="45">
        <v>1</v>
      </c>
      <c r="J175" s="49" t="s">
        <v>178</v>
      </c>
      <c r="K175" s="25">
        <v>1984</v>
      </c>
      <c r="L175" s="49">
        <v>3693.29</v>
      </c>
      <c r="M175" s="38">
        <f t="shared" ca="1" si="10"/>
        <v>155705.53359992104</v>
      </c>
      <c r="N175" s="38">
        <f t="shared" ca="1" si="11"/>
        <v>154157.77579995058</v>
      </c>
      <c r="O175" s="39">
        <f t="shared" ca="1" si="12"/>
        <v>64.746265835979244</v>
      </c>
      <c r="Q175" s="49">
        <v>3443.5</v>
      </c>
      <c r="R175" s="49">
        <v>35689.850000001803</v>
      </c>
    </row>
    <row r="176" spans="9:18" x14ac:dyDescent="0.3">
      <c r="I176" s="45">
        <v>1</v>
      </c>
      <c r="J176" s="49" t="s">
        <v>179</v>
      </c>
      <c r="K176" s="25">
        <v>1984</v>
      </c>
      <c r="L176" s="49">
        <v>3689.2</v>
      </c>
      <c r="M176" s="38">
        <f t="shared" ca="1" si="10"/>
        <v>152610.01799998013</v>
      </c>
      <c r="N176" s="38">
        <f t="shared" ca="1" si="11"/>
        <v>150929.81080001546</v>
      </c>
      <c r="O176" s="39">
        <f t="shared" ca="1" si="12"/>
        <v>46.788241348004789</v>
      </c>
      <c r="Q176" s="49">
        <v>3444</v>
      </c>
      <c r="R176" s="49">
        <v>35831.400000102898</v>
      </c>
    </row>
    <row r="177" spans="9:18" x14ac:dyDescent="0.3">
      <c r="I177" s="45">
        <v>1</v>
      </c>
      <c r="J177" s="49" t="s">
        <v>180</v>
      </c>
      <c r="K177" s="25">
        <v>1984</v>
      </c>
      <c r="L177" s="49">
        <v>3684.76</v>
      </c>
      <c r="M177" s="38">
        <f t="shared" ca="1" si="10"/>
        <v>149249.60360005079</v>
      </c>
      <c r="N177" s="38">
        <f t="shared" ca="1" si="11"/>
        <v>147637.51180006727</v>
      </c>
      <c r="O177" s="39">
        <f t="shared" ca="1" si="12"/>
        <v>38.385753068017486</v>
      </c>
      <c r="Q177" s="49">
        <v>3444.5</v>
      </c>
      <c r="R177" s="49">
        <v>35972.949999956902</v>
      </c>
    </row>
    <row r="178" spans="9:18" x14ac:dyDescent="0.3">
      <c r="I178" s="45">
        <v>1</v>
      </c>
      <c r="J178" s="49" t="s">
        <v>170</v>
      </c>
      <c r="K178" s="25">
        <v>1985</v>
      </c>
      <c r="L178" s="49">
        <v>3680.5</v>
      </c>
      <c r="M178" s="38">
        <f t="shared" ca="1" si="10"/>
        <v>146025.42000008374</v>
      </c>
      <c r="N178" s="38">
        <f t="shared" ca="1" si="11"/>
        <v>144405.65400007064</v>
      </c>
      <c r="O178" s="39">
        <f t="shared" ca="1" si="12"/>
        <v>20.216791560009892</v>
      </c>
      <c r="Q178" s="49">
        <v>3445</v>
      </c>
      <c r="R178" s="49">
        <v>36114.500000058099</v>
      </c>
    </row>
    <row r="179" spans="9:18" x14ac:dyDescent="0.3">
      <c r="I179" s="45">
        <v>1</v>
      </c>
      <c r="J179" s="49" t="s">
        <v>171</v>
      </c>
      <c r="K179" s="25">
        <v>1985</v>
      </c>
      <c r="L179" s="49">
        <v>3676.12</v>
      </c>
      <c r="M179" s="38">
        <f t="shared" ca="1" si="10"/>
        <v>142785.88800005754</v>
      </c>
      <c r="N179" s="38">
        <f t="shared" ca="1" si="11"/>
        <v>142914.93300006283</v>
      </c>
      <c r="O179" s="39">
        <f t="shared" ca="1" si="12"/>
        <v>12.862343970005654</v>
      </c>
      <c r="Q179" s="49">
        <v>3445.5</v>
      </c>
      <c r="R179" s="49">
        <v>36256.049999912102</v>
      </c>
    </row>
    <row r="180" spans="9:18" x14ac:dyDescent="0.3">
      <c r="I180" s="45">
        <v>1</v>
      </c>
      <c r="J180" s="49" t="s">
        <v>172</v>
      </c>
      <c r="K180" s="25">
        <v>1985</v>
      </c>
      <c r="L180" s="49">
        <v>3676.47</v>
      </c>
      <c r="M180" s="38">
        <f t="shared" ca="1" si="10"/>
        <v>143043.97800006811</v>
      </c>
      <c r="N180" s="38">
        <f t="shared" ca="1" si="11"/>
        <v>146082.45770005649</v>
      </c>
      <c r="O180" s="39">
        <f t="shared" ca="1" si="12"/>
        <v>27.755666963010732</v>
      </c>
      <c r="Q180" s="49">
        <v>3446</v>
      </c>
      <c r="R180" s="49">
        <v>36397.600000013197</v>
      </c>
    </row>
    <row r="181" spans="9:18" x14ac:dyDescent="0.3">
      <c r="I181" s="45">
        <v>1</v>
      </c>
      <c r="J181" s="49" t="s">
        <v>173</v>
      </c>
      <c r="K181" s="25">
        <v>1985</v>
      </c>
      <c r="L181" s="49">
        <v>3684.59</v>
      </c>
      <c r="M181" s="38">
        <f t="shared" ca="1" si="10"/>
        <v>149120.93740004487</v>
      </c>
      <c r="N181" s="38">
        <f t="shared" ca="1" si="11"/>
        <v>153279.82810001657</v>
      </c>
      <c r="O181" s="39">
        <f t="shared" ca="1" si="12"/>
        <v>42.918351868004649</v>
      </c>
      <c r="Q181" s="49">
        <v>3446.5</v>
      </c>
      <c r="R181" s="49">
        <v>36539.150000114401</v>
      </c>
    </row>
    <row r="182" spans="9:18" x14ac:dyDescent="0.3">
      <c r="I182" s="45">
        <v>1</v>
      </c>
      <c r="J182" s="49" t="s">
        <v>164</v>
      </c>
      <c r="K182" s="25">
        <v>1985</v>
      </c>
      <c r="L182" s="49">
        <v>3695.58</v>
      </c>
      <c r="M182" s="38">
        <f t="shared" ca="1" si="10"/>
        <v>157438.71879998827</v>
      </c>
      <c r="N182" s="38">
        <f t="shared" ca="1" si="11"/>
        <v>159156.14259998268</v>
      </c>
      <c r="O182" s="39">
        <f t="shared" ca="1" si="12"/>
        <v>47.746842779994807</v>
      </c>
      <c r="Q182" s="49">
        <v>3447</v>
      </c>
      <c r="R182" s="49">
        <v>36680.699999968398</v>
      </c>
    </row>
    <row r="183" spans="9:18" x14ac:dyDescent="0.3">
      <c r="I183" s="45">
        <v>1</v>
      </c>
      <c r="J183" s="49" t="s">
        <v>174</v>
      </c>
      <c r="K183" s="25">
        <v>1985</v>
      </c>
      <c r="L183" s="49">
        <v>3700.11</v>
      </c>
      <c r="M183" s="38">
        <f t="shared" ca="1" si="10"/>
        <v>160873.56639997708</v>
      </c>
      <c r="N183" s="38">
        <f t="shared" ca="1" si="11"/>
        <v>159738.9185999725</v>
      </c>
      <c r="O183" s="39">
        <f t="shared" ca="1" si="12"/>
        <v>68.687734997988173</v>
      </c>
      <c r="Q183" s="49">
        <v>3447.5</v>
      </c>
      <c r="R183" s="49">
        <v>36822.2500000695</v>
      </c>
    </row>
    <row r="184" spans="9:18" x14ac:dyDescent="0.3">
      <c r="I184" s="45">
        <v>1</v>
      </c>
      <c r="J184" s="49" t="s">
        <v>175</v>
      </c>
      <c r="K184" s="25">
        <v>1985</v>
      </c>
      <c r="L184" s="49">
        <v>3697.12</v>
      </c>
      <c r="M184" s="38">
        <f t="shared" ca="1" si="10"/>
        <v>158604.27079996793</v>
      </c>
      <c r="N184" s="38">
        <f t="shared" ca="1" si="11"/>
        <v>156189.91860003863</v>
      </c>
      <c r="O184" s="39">
        <f t="shared" ca="1" si="12"/>
        <v>78.094959300019312</v>
      </c>
      <c r="Q184" s="49">
        <v>3448</v>
      </c>
      <c r="R184" s="49">
        <v>36963.799999923598</v>
      </c>
    </row>
    <row r="185" spans="9:18" x14ac:dyDescent="0.3">
      <c r="I185" s="45">
        <v>1</v>
      </c>
      <c r="J185" s="49" t="s">
        <v>176</v>
      </c>
      <c r="K185" s="25">
        <v>1985</v>
      </c>
      <c r="L185" s="49">
        <v>3690.74</v>
      </c>
      <c r="M185" s="38">
        <f t="shared" ca="1" si="10"/>
        <v>153775.56640010932</v>
      </c>
      <c r="N185" s="38">
        <f t="shared" ca="1" si="11"/>
        <v>151853.16700004204</v>
      </c>
      <c r="O185" s="39">
        <f t="shared" ca="1" si="12"/>
        <v>71.370988490019755</v>
      </c>
      <c r="Q185" s="49">
        <v>3448.5</v>
      </c>
      <c r="R185" s="49">
        <v>37105.3500000247</v>
      </c>
    </row>
    <row r="186" spans="9:18" x14ac:dyDescent="0.3">
      <c r="I186" s="45">
        <v>1</v>
      </c>
      <c r="J186" s="49" t="s">
        <v>177</v>
      </c>
      <c r="K186" s="25">
        <v>1985</v>
      </c>
      <c r="L186" s="49">
        <v>3685.66</v>
      </c>
      <c r="M186" s="38">
        <f t="shared" ca="1" si="10"/>
        <v>149930.76759997476</v>
      </c>
      <c r="N186" s="38">
        <f t="shared" ca="1" si="11"/>
        <v>150146.47039995994</v>
      </c>
      <c r="O186" s="39">
        <f t="shared" ca="1" si="12"/>
        <v>73.57177049598036</v>
      </c>
      <c r="Q186" s="49">
        <v>3449</v>
      </c>
      <c r="R186" s="49">
        <v>37246.899999878697</v>
      </c>
    </row>
    <row r="187" spans="9:18" x14ac:dyDescent="0.3">
      <c r="I187" s="45">
        <v>1</v>
      </c>
      <c r="J187" s="49" t="s">
        <v>178</v>
      </c>
      <c r="K187" s="25">
        <v>1985</v>
      </c>
      <c r="L187" s="49">
        <v>3686.23</v>
      </c>
      <c r="M187" s="38">
        <f t="shared" ca="1" si="10"/>
        <v>150362.17319994513</v>
      </c>
      <c r="N187" s="38">
        <f t="shared" ca="1" si="11"/>
        <v>150452.99399992335</v>
      </c>
      <c r="O187" s="39">
        <f t="shared" ca="1" si="12"/>
        <v>63.190257479967805</v>
      </c>
      <c r="Q187" s="49">
        <v>3449.5</v>
      </c>
      <c r="R187" s="49">
        <v>37388.449999979901</v>
      </c>
    </row>
    <row r="188" spans="9:18" x14ac:dyDescent="0.3">
      <c r="I188" s="45">
        <v>1</v>
      </c>
      <c r="J188" s="49" t="s">
        <v>179</v>
      </c>
      <c r="K188" s="25">
        <v>1985</v>
      </c>
      <c r="L188" s="49">
        <v>3686.47</v>
      </c>
      <c r="M188" s="38">
        <f t="shared" ca="1" si="10"/>
        <v>150543.81479990156</v>
      </c>
      <c r="N188" s="38">
        <f t="shared" ca="1" si="11"/>
        <v>150816.28219993785</v>
      </c>
      <c r="O188" s="39">
        <f t="shared" ca="1" si="12"/>
        <v>46.753047481980737</v>
      </c>
      <c r="Q188" s="49">
        <v>3450</v>
      </c>
      <c r="R188" s="49">
        <v>37530.000000081003</v>
      </c>
    </row>
    <row r="189" spans="9:18" x14ac:dyDescent="0.3">
      <c r="I189" s="45">
        <v>1</v>
      </c>
      <c r="J189" s="49" t="s">
        <v>180</v>
      </c>
      <c r="K189" s="25">
        <v>1985</v>
      </c>
      <c r="L189" s="49">
        <v>3687.19</v>
      </c>
      <c r="M189" s="38">
        <f t="shared" ca="1" si="10"/>
        <v>151088.74959997414</v>
      </c>
      <c r="N189" s="38">
        <f t="shared" ca="1" si="11"/>
        <v>150483.26849997323</v>
      </c>
      <c r="O189" s="39">
        <f t="shared" ca="1" si="12"/>
        <v>39.125649809993043</v>
      </c>
      <c r="Q189" s="49">
        <v>3450.5</v>
      </c>
      <c r="R189" s="49">
        <v>37671.549999935</v>
      </c>
    </row>
    <row r="190" spans="9:18" x14ac:dyDescent="0.3">
      <c r="I190" s="45">
        <v>1</v>
      </c>
      <c r="J190" s="49" t="s">
        <v>170</v>
      </c>
      <c r="K190" s="25">
        <v>1986</v>
      </c>
      <c r="L190" s="49">
        <v>3685.59</v>
      </c>
      <c r="M190" s="38">
        <f t="shared" ca="1" si="10"/>
        <v>149877.78739997232</v>
      </c>
      <c r="N190" s="38">
        <f t="shared" ca="1" si="11"/>
        <v>149113.3688000273</v>
      </c>
      <c r="O190" s="39">
        <f t="shared" ca="1" si="12"/>
        <v>20.875871632003822</v>
      </c>
      <c r="Q190" s="49">
        <v>3451</v>
      </c>
      <c r="R190" s="49">
        <v>37813.100000036196</v>
      </c>
    </row>
    <row r="191" spans="9:18" x14ac:dyDescent="0.3">
      <c r="I191" s="45">
        <v>1</v>
      </c>
      <c r="J191" s="49" t="s">
        <v>171</v>
      </c>
      <c r="K191" s="25">
        <v>1986</v>
      </c>
      <c r="L191" s="49">
        <v>3683.57</v>
      </c>
      <c r="M191" s="38">
        <f t="shared" ca="1" si="10"/>
        <v>148348.95020008227</v>
      </c>
      <c r="N191" s="38">
        <f t="shared" ca="1" si="11"/>
        <v>147255.30250008614</v>
      </c>
      <c r="O191" s="39">
        <f t="shared" ca="1" si="12"/>
        <v>13.252977225007751</v>
      </c>
      <c r="Q191" s="49">
        <v>3451.5</v>
      </c>
      <c r="R191" s="49">
        <v>37954.6499998902</v>
      </c>
    </row>
    <row r="192" spans="9:18" x14ac:dyDescent="0.3">
      <c r="I192" s="45">
        <v>1</v>
      </c>
      <c r="J192" s="49" t="s">
        <v>172</v>
      </c>
      <c r="K192" s="25">
        <v>1986</v>
      </c>
      <c r="L192" s="49">
        <v>3680.68</v>
      </c>
      <c r="M192" s="38">
        <f t="shared" ca="1" si="10"/>
        <v>146161.65480009001</v>
      </c>
      <c r="N192" s="38">
        <f t="shared" ca="1" si="11"/>
        <v>146683.88260005461</v>
      </c>
      <c r="O192" s="39">
        <f t="shared" ca="1" si="12"/>
        <v>27.869937694010375</v>
      </c>
      <c r="Q192" s="49">
        <v>3452</v>
      </c>
      <c r="R192" s="49">
        <v>38096.199999991302</v>
      </c>
    </row>
    <row r="193" spans="9:18" x14ac:dyDescent="0.3">
      <c r="I193" s="45">
        <v>1</v>
      </c>
      <c r="J193" s="49" t="s">
        <v>173</v>
      </c>
      <c r="K193" s="25">
        <v>1986</v>
      </c>
      <c r="L193" s="49">
        <v>3682.06</v>
      </c>
      <c r="M193" s="38">
        <f t="shared" ca="1" si="10"/>
        <v>147206.11040001921</v>
      </c>
      <c r="N193" s="38">
        <f t="shared" ca="1" si="11"/>
        <v>148352.73800003109</v>
      </c>
      <c r="O193" s="39">
        <f t="shared" ca="1" si="12"/>
        <v>41.53876664000871</v>
      </c>
      <c r="Q193" s="49">
        <v>3452.5</v>
      </c>
      <c r="R193" s="49">
        <v>38237.750000092499</v>
      </c>
    </row>
    <row r="194" spans="9:18" x14ac:dyDescent="0.3">
      <c r="I194" s="45">
        <v>1</v>
      </c>
      <c r="J194" s="49" t="s">
        <v>164</v>
      </c>
      <c r="K194" s="25">
        <v>1986</v>
      </c>
      <c r="L194" s="49">
        <v>3685.09</v>
      </c>
      <c r="M194" s="38">
        <f t="shared" ca="1" si="10"/>
        <v>149499.36560004298</v>
      </c>
      <c r="N194" s="38">
        <f t="shared" ca="1" si="11"/>
        <v>153245.7735000588</v>
      </c>
      <c r="O194" s="39">
        <f t="shared" ca="1" si="12"/>
        <v>45.973732050017638</v>
      </c>
      <c r="Q194" s="49">
        <v>3453</v>
      </c>
      <c r="R194" s="49">
        <v>38379.299999946503</v>
      </c>
    </row>
    <row r="195" spans="9:18" x14ac:dyDescent="0.3">
      <c r="I195" s="45">
        <v>1</v>
      </c>
      <c r="J195" s="49" t="s">
        <v>174</v>
      </c>
      <c r="K195" s="25">
        <v>1986</v>
      </c>
      <c r="L195" s="49">
        <v>3694.99</v>
      </c>
      <c r="M195" s="38">
        <f t="shared" ca="1" si="10"/>
        <v>156992.18140007462</v>
      </c>
      <c r="N195" s="38">
        <f t="shared" ca="1" si="11"/>
        <v>158778.34600001224</v>
      </c>
      <c r="O195" s="39">
        <f t="shared" ca="1" si="12"/>
        <v>68.274688780005263</v>
      </c>
      <c r="Q195" s="49">
        <v>3453.5</v>
      </c>
      <c r="R195" s="49">
        <v>38520.850000047598</v>
      </c>
    </row>
    <row r="196" spans="9:18" x14ac:dyDescent="0.3">
      <c r="I196" s="45">
        <v>1</v>
      </c>
      <c r="J196" s="49" t="s">
        <v>175</v>
      </c>
      <c r="K196" s="25">
        <v>1986</v>
      </c>
      <c r="L196" s="49">
        <v>3699.71</v>
      </c>
      <c r="M196" s="38">
        <f t="shared" ca="1" si="10"/>
        <v>160564.51059994986</v>
      </c>
      <c r="N196" s="38">
        <f t="shared" ca="1" si="11"/>
        <v>158676.16990000778</v>
      </c>
      <c r="O196" s="39">
        <f t="shared" ca="1" si="12"/>
        <v>79.338084950003889</v>
      </c>
      <c r="Q196" s="49">
        <v>3454</v>
      </c>
      <c r="R196" s="49">
        <v>38662.399999901703</v>
      </c>
    </row>
    <row r="197" spans="9:18" x14ac:dyDescent="0.3">
      <c r="I197" s="45">
        <v>1</v>
      </c>
      <c r="J197" s="49" t="s">
        <v>176</v>
      </c>
      <c r="K197" s="25">
        <v>1986</v>
      </c>
      <c r="L197" s="49">
        <v>3694.72</v>
      </c>
      <c r="M197" s="38">
        <f t="shared" ca="1" si="10"/>
        <v>156787.82920006569</v>
      </c>
      <c r="N197" s="38">
        <f t="shared" ca="1" si="11"/>
        <v>154857.86119999783</v>
      </c>
      <c r="O197" s="39">
        <f t="shared" ca="1" si="12"/>
        <v>72.783194763998978</v>
      </c>
      <c r="Q197" s="49">
        <v>3454.5</v>
      </c>
      <c r="R197" s="49">
        <v>38803.950000002798</v>
      </c>
    </row>
    <row r="198" spans="9:18" x14ac:dyDescent="0.3">
      <c r="I198" s="45">
        <v>1</v>
      </c>
      <c r="J198" s="49" t="s">
        <v>177</v>
      </c>
      <c r="K198" s="25">
        <v>1986</v>
      </c>
      <c r="L198" s="49">
        <v>3689.62</v>
      </c>
      <c r="M198" s="38">
        <f t="shared" ca="1" si="10"/>
        <v>152927.89319992997</v>
      </c>
      <c r="N198" s="38">
        <f t="shared" ca="1" si="11"/>
        <v>152776.52399995318</v>
      </c>
      <c r="O198" s="39">
        <f t="shared" ca="1" si="12"/>
        <v>74.860496759977067</v>
      </c>
      <c r="Q198" s="49">
        <v>3455</v>
      </c>
      <c r="R198" s="49">
        <v>38945.500000103901</v>
      </c>
    </row>
    <row r="199" spans="9:18" x14ac:dyDescent="0.3">
      <c r="I199" s="45">
        <v>1</v>
      </c>
      <c r="J199" s="49" t="s">
        <v>178</v>
      </c>
      <c r="K199" s="25">
        <v>1986</v>
      </c>
      <c r="L199" s="49">
        <v>3689.22</v>
      </c>
      <c r="M199" s="38">
        <f t="shared" ca="1" si="10"/>
        <v>152625.15479997639</v>
      </c>
      <c r="N199" s="38">
        <f t="shared" ca="1" si="11"/>
        <v>152186.18260002742</v>
      </c>
      <c r="O199" s="39">
        <f t="shared" ca="1" si="12"/>
        <v>63.918196692011513</v>
      </c>
      <c r="Q199" s="49">
        <v>3455.5</v>
      </c>
      <c r="R199" s="49">
        <v>39087.049999957999</v>
      </c>
    </row>
    <row r="200" spans="9:18" x14ac:dyDescent="0.3">
      <c r="I200" s="45">
        <v>1</v>
      </c>
      <c r="J200" s="49" t="s">
        <v>179</v>
      </c>
      <c r="K200" s="25">
        <v>1986</v>
      </c>
      <c r="L200" s="49">
        <v>3688.06</v>
      </c>
      <c r="M200" s="38">
        <f t="shared" ca="1" si="10"/>
        <v>151747.21040007845</v>
      </c>
      <c r="N200" s="38">
        <f t="shared" ca="1" si="11"/>
        <v>150347.03640003805</v>
      </c>
      <c r="O200" s="39">
        <f t="shared" ca="1" si="12"/>
        <v>46.607581284011793</v>
      </c>
      <c r="Q200" s="49">
        <v>3456</v>
      </c>
      <c r="R200" s="49">
        <v>39228.600000059101</v>
      </c>
    </row>
    <row r="201" spans="9:18" x14ac:dyDescent="0.3">
      <c r="I201" s="45">
        <v>1</v>
      </c>
      <c r="J201" s="49" t="s">
        <v>180</v>
      </c>
      <c r="K201" s="25">
        <v>1986</v>
      </c>
      <c r="L201" s="49">
        <v>3684.36</v>
      </c>
      <c r="M201" s="38">
        <f t="shared" ca="1" si="10"/>
        <v>148946.86239999766</v>
      </c>
      <c r="N201" s="38">
        <f t="shared" ca="1" si="11"/>
        <v>146954.04019994871</v>
      </c>
      <c r="O201" s="39">
        <f t="shared" ca="1" si="12"/>
        <v>38.208050451986665</v>
      </c>
      <c r="Q201" s="49">
        <v>3456.5</v>
      </c>
      <c r="R201" s="49">
        <v>39370.149999913097</v>
      </c>
    </row>
    <row r="202" spans="9:18" x14ac:dyDescent="0.3">
      <c r="I202" s="45">
        <v>1</v>
      </c>
      <c r="J202" s="49" t="s">
        <v>170</v>
      </c>
      <c r="K202" s="25">
        <v>1987</v>
      </c>
      <c r="L202" s="49">
        <v>3679.07</v>
      </c>
      <c r="M202" s="38">
        <f t="shared" ref="M202:M265" ca="1" si="13">FORECAST(L202,OFFSET($R$28:$R$712,MATCH(L202,$Q$28:$Q$712,1)-1,0,2), OFFSET($Q$28:$Q$712,MATCH(L202,$Q$28:$Q$712,1)-1,0,2))</f>
        <v>144961.21799989976</v>
      </c>
      <c r="N202" s="38">
        <f t="shared" ca="1" si="11"/>
        <v>144437.66400000174</v>
      </c>
      <c r="O202" s="39">
        <f t="shared" ca="1" si="12"/>
        <v>20.221272960000245</v>
      </c>
      <c r="Q202" s="49">
        <v>3457</v>
      </c>
      <c r="R202" s="49">
        <v>39511.700000014302</v>
      </c>
    </row>
    <row r="203" spans="9:18" x14ac:dyDescent="0.3">
      <c r="I203" s="45">
        <v>1</v>
      </c>
      <c r="J203" s="49" t="s">
        <v>171</v>
      </c>
      <c r="K203" s="25">
        <v>1987</v>
      </c>
      <c r="L203" s="49">
        <v>3677.65</v>
      </c>
      <c r="M203" s="38">
        <f t="shared" ca="1" si="13"/>
        <v>143914.11000010371</v>
      </c>
      <c r="N203" s="38">
        <f t="shared" ref="N203:N266" ca="1" si="14">(M203+M204)/2</f>
        <v>144566.70900000678</v>
      </c>
      <c r="O203" s="39">
        <f t="shared" ref="O203:O266" ca="1" si="15">VLOOKUP(J203,$Q$10:$R$21,2,FALSE)*N203/1000</f>
        <v>13.011003810000609</v>
      </c>
      <c r="Q203" s="49">
        <v>3457.5</v>
      </c>
      <c r="R203" s="49">
        <v>39653.250000115397</v>
      </c>
    </row>
    <row r="204" spans="9:18" x14ac:dyDescent="0.3">
      <c r="I204" s="45">
        <v>1</v>
      </c>
      <c r="J204" s="49" t="s">
        <v>172</v>
      </c>
      <c r="K204" s="25">
        <v>1987</v>
      </c>
      <c r="L204" s="49">
        <v>3679.42</v>
      </c>
      <c r="M204" s="38">
        <f t="shared" ca="1" si="13"/>
        <v>145219.30799990986</v>
      </c>
      <c r="N204" s="38">
        <f t="shared" ca="1" si="14"/>
        <v>147117.14299996803</v>
      </c>
      <c r="O204" s="39">
        <f t="shared" ca="1" si="15"/>
        <v>27.952257169993924</v>
      </c>
      <c r="Q204" s="49">
        <v>3458</v>
      </c>
      <c r="R204" s="49">
        <v>39794.7999999694</v>
      </c>
    </row>
    <row r="205" spans="9:18" x14ac:dyDescent="0.3">
      <c r="I205" s="45">
        <v>1</v>
      </c>
      <c r="J205" s="49" t="s">
        <v>173</v>
      </c>
      <c r="K205" s="25">
        <v>1987</v>
      </c>
      <c r="L205" s="49">
        <v>3684.45</v>
      </c>
      <c r="M205" s="38">
        <f t="shared" ca="1" si="13"/>
        <v>149014.9780000262</v>
      </c>
      <c r="N205" s="38">
        <f t="shared" ca="1" si="14"/>
        <v>152844.63910004357</v>
      </c>
      <c r="O205" s="39">
        <f t="shared" ca="1" si="15"/>
        <v>42.7964989480122</v>
      </c>
      <c r="Q205" s="49">
        <v>3458.5</v>
      </c>
      <c r="R205" s="49">
        <v>39936.350000070597</v>
      </c>
    </row>
    <row r="206" spans="9:18" x14ac:dyDescent="0.3">
      <c r="I206" s="45">
        <v>1</v>
      </c>
      <c r="J206" s="49" t="s">
        <v>164</v>
      </c>
      <c r="K206" s="25">
        <v>1987</v>
      </c>
      <c r="L206" s="49">
        <v>3694.57</v>
      </c>
      <c r="M206" s="38">
        <f t="shared" ca="1" si="13"/>
        <v>156674.30020006094</v>
      </c>
      <c r="N206" s="38">
        <f t="shared" ca="1" si="14"/>
        <v>158112.31550004962</v>
      </c>
      <c r="O206" s="39">
        <f t="shared" ca="1" si="15"/>
        <v>47.433694650014885</v>
      </c>
      <c r="Q206" s="49">
        <v>3459</v>
      </c>
      <c r="R206" s="49">
        <v>40077.899999924601</v>
      </c>
    </row>
    <row r="207" spans="9:18" x14ac:dyDescent="0.3">
      <c r="I207" s="45">
        <v>1</v>
      </c>
      <c r="J207" s="49" t="s">
        <v>174</v>
      </c>
      <c r="K207" s="25">
        <v>1987</v>
      </c>
      <c r="L207" s="49">
        <v>3698.37</v>
      </c>
      <c r="M207" s="38">
        <f t="shared" ca="1" si="13"/>
        <v>159550.3308000383</v>
      </c>
      <c r="N207" s="38">
        <f t="shared" ca="1" si="14"/>
        <v>158687.52320001274</v>
      </c>
      <c r="O207" s="39">
        <f t="shared" ca="1" si="15"/>
        <v>68.235634976005471</v>
      </c>
      <c r="Q207" s="49">
        <v>3459.5</v>
      </c>
      <c r="R207" s="49">
        <v>40219.450000025703</v>
      </c>
    </row>
    <row r="208" spans="9:18" x14ac:dyDescent="0.3">
      <c r="I208" s="45">
        <v>1</v>
      </c>
      <c r="J208" s="49" t="s">
        <v>175</v>
      </c>
      <c r="K208" s="25">
        <v>1987</v>
      </c>
      <c r="L208" s="49">
        <v>3696.09</v>
      </c>
      <c r="M208" s="38">
        <f t="shared" ca="1" si="13"/>
        <v>157824.71559998719</v>
      </c>
      <c r="N208" s="38">
        <f t="shared" ca="1" si="14"/>
        <v>156129.37010000972</v>
      </c>
      <c r="O208" s="39">
        <f t="shared" ca="1" si="15"/>
        <v>78.064685050004854</v>
      </c>
      <c r="Q208" s="49">
        <v>3460</v>
      </c>
      <c r="R208" s="49">
        <v>40360.999999879801</v>
      </c>
    </row>
    <row r="209" spans="9:18" x14ac:dyDescent="0.3">
      <c r="I209" s="45">
        <v>1</v>
      </c>
      <c r="J209" s="49" t="s">
        <v>176</v>
      </c>
      <c r="K209" s="25">
        <v>1987</v>
      </c>
      <c r="L209" s="49">
        <v>3691.61</v>
      </c>
      <c r="M209" s="38">
        <f t="shared" ca="1" si="13"/>
        <v>154434.02460003225</v>
      </c>
      <c r="N209" s="38">
        <f t="shared" ca="1" si="14"/>
        <v>153048.99080005987</v>
      </c>
      <c r="O209" s="39">
        <f t="shared" ca="1" si="15"/>
        <v>71.933025676028137</v>
      </c>
      <c r="Q209" s="49">
        <v>3460.5</v>
      </c>
      <c r="R209" s="49">
        <v>40508.850000113998</v>
      </c>
    </row>
    <row r="210" spans="9:18" x14ac:dyDescent="0.3">
      <c r="I210" s="45">
        <v>1</v>
      </c>
      <c r="J210" s="49" t="s">
        <v>177</v>
      </c>
      <c r="K210" s="25">
        <v>1987</v>
      </c>
      <c r="L210" s="49">
        <v>3687.95</v>
      </c>
      <c r="M210" s="38">
        <f t="shared" ca="1" si="13"/>
        <v>151663.95700008748</v>
      </c>
      <c r="N210" s="38">
        <f t="shared" ca="1" si="14"/>
        <v>151603.40820008446</v>
      </c>
      <c r="O210" s="39">
        <f t="shared" ca="1" si="15"/>
        <v>74.285670018041387</v>
      </c>
      <c r="Q210" s="49">
        <v>3461</v>
      </c>
      <c r="R210" s="49">
        <v>40656.700000101198</v>
      </c>
    </row>
    <row r="211" spans="9:18" x14ac:dyDescent="0.3">
      <c r="I211" s="45">
        <v>1</v>
      </c>
      <c r="J211" s="49" t="s">
        <v>178</v>
      </c>
      <c r="K211" s="25">
        <v>1987</v>
      </c>
      <c r="L211" s="49">
        <v>3687.79</v>
      </c>
      <c r="M211" s="38">
        <f t="shared" ca="1" si="13"/>
        <v>151542.85940008145</v>
      </c>
      <c r="N211" s="38">
        <f t="shared" ca="1" si="14"/>
        <v>151406.62530006538</v>
      </c>
      <c r="O211" s="39">
        <f t="shared" ca="1" si="15"/>
        <v>63.590782626027462</v>
      </c>
      <c r="Q211" s="49">
        <v>3461.5</v>
      </c>
      <c r="R211" s="49">
        <v>40804.550000088399</v>
      </c>
    </row>
    <row r="212" spans="9:18" x14ac:dyDescent="0.3">
      <c r="I212" s="45">
        <v>1</v>
      </c>
      <c r="J212" s="49" t="s">
        <v>179</v>
      </c>
      <c r="K212" s="25">
        <v>1987</v>
      </c>
      <c r="L212" s="49">
        <v>3687.43</v>
      </c>
      <c r="M212" s="38">
        <f t="shared" ca="1" si="13"/>
        <v>151270.39120004931</v>
      </c>
      <c r="N212" s="38">
        <f t="shared" ca="1" si="14"/>
        <v>150464.34660002729</v>
      </c>
      <c r="O212" s="39">
        <f t="shared" ca="1" si="15"/>
        <v>46.643947446008461</v>
      </c>
      <c r="Q212" s="49">
        <v>3462</v>
      </c>
      <c r="R212" s="49">
        <v>40952.400000075599</v>
      </c>
    </row>
    <row r="213" spans="9:18" x14ac:dyDescent="0.3">
      <c r="I213" s="45">
        <v>1</v>
      </c>
      <c r="J213" s="49" t="s">
        <v>180</v>
      </c>
      <c r="K213" s="25">
        <v>1987</v>
      </c>
      <c r="L213" s="49">
        <v>3685.3</v>
      </c>
      <c r="M213" s="38">
        <f t="shared" ca="1" si="13"/>
        <v>149658.30200000526</v>
      </c>
      <c r="N213" s="38">
        <f t="shared" ca="1" si="14"/>
        <v>148803.06279998738</v>
      </c>
      <c r="O213" s="39">
        <f t="shared" ca="1" si="15"/>
        <v>38.68879632799672</v>
      </c>
      <c r="Q213" s="49">
        <v>3462.5</v>
      </c>
      <c r="R213" s="49">
        <v>41100.250000062799</v>
      </c>
    </row>
    <row r="214" spans="9:18" x14ac:dyDescent="0.3">
      <c r="I214" s="45">
        <v>1</v>
      </c>
      <c r="J214" s="49" t="s">
        <v>170</v>
      </c>
      <c r="K214" s="25">
        <v>1988</v>
      </c>
      <c r="L214" s="49">
        <v>3683.04</v>
      </c>
      <c r="M214" s="38">
        <f t="shared" ca="1" si="13"/>
        <v>147947.8235999695</v>
      </c>
      <c r="N214" s="38">
        <f t="shared" ca="1" si="14"/>
        <v>147459.65429999516</v>
      </c>
      <c r="O214" s="39">
        <f t="shared" ca="1" si="15"/>
        <v>20.644351601999325</v>
      </c>
      <c r="Q214" s="49">
        <v>3463</v>
      </c>
      <c r="R214" s="49">
        <v>41248.100000049999</v>
      </c>
    </row>
    <row r="215" spans="9:18" x14ac:dyDescent="0.3">
      <c r="I215" s="45">
        <v>1</v>
      </c>
      <c r="J215" s="49" t="s">
        <v>171</v>
      </c>
      <c r="K215" s="25">
        <v>1988</v>
      </c>
      <c r="L215" s="49">
        <v>3681.75</v>
      </c>
      <c r="M215" s="38">
        <f t="shared" ca="1" si="13"/>
        <v>146971.48500002082</v>
      </c>
      <c r="N215" s="38">
        <f t="shared" ca="1" si="14"/>
        <v>146948.77920001978</v>
      </c>
      <c r="O215" s="39">
        <f t="shared" ca="1" si="15"/>
        <v>13.225390128001781</v>
      </c>
      <c r="Q215" s="49">
        <v>3463.5</v>
      </c>
      <c r="R215" s="49">
        <v>41395.950000037199</v>
      </c>
    </row>
    <row r="216" spans="9:18" x14ac:dyDescent="0.3">
      <c r="I216" s="45">
        <v>1</v>
      </c>
      <c r="J216" s="49" t="s">
        <v>172</v>
      </c>
      <c r="K216" s="25">
        <v>1988</v>
      </c>
      <c r="L216" s="49">
        <v>3681.69</v>
      </c>
      <c r="M216" s="38">
        <f t="shared" ca="1" si="13"/>
        <v>146926.07340001874</v>
      </c>
      <c r="N216" s="38">
        <f t="shared" ca="1" si="14"/>
        <v>147652.64900004119</v>
      </c>
      <c r="O216" s="39">
        <f t="shared" ca="1" si="15"/>
        <v>28.054003310007825</v>
      </c>
      <c r="Q216" s="49">
        <v>3464</v>
      </c>
      <c r="R216" s="49">
        <v>41543.800000024399</v>
      </c>
    </row>
    <row r="217" spans="9:18" x14ac:dyDescent="0.3">
      <c r="I217" s="45">
        <v>1</v>
      </c>
      <c r="J217" s="49" t="s">
        <v>173</v>
      </c>
      <c r="K217" s="25">
        <v>1988</v>
      </c>
      <c r="L217" s="49">
        <v>3683.61</v>
      </c>
      <c r="M217" s="38">
        <f t="shared" ca="1" si="13"/>
        <v>148379.22460006364</v>
      </c>
      <c r="N217" s="38">
        <f t="shared" ca="1" si="14"/>
        <v>150044.29650007561</v>
      </c>
      <c r="O217" s="39">
        <f t="shared" ca="1" si="15"/>
        <v>42.012403020021168</v>
      </c>
      <c r="Q217" s="49">
        <v>3464.5</v>
      </c>
      <c r="R217" s="49">
        <v>41691.650000011599</v>
      </c>
    </row>
    <row r="218" spans="9:18" x14ac:dyDescent="0.3">
      <c r="I218" s="45">
        <v>1</v>
      </c>
      <c r="J218" s="49" t="s">
        <v>164</v>
      </c>
      <c r="K218" s="25">
        <v>1988</v>
      </c>
      <c r="L218" s="49">
        <v>3688.01</v>
      </c>
      <c r="M218" s="38">
        <f t="shared" ca="1" si="13"/>
        <v>151709.36840008758</v>
      </c>
      <c r="N218" s="38">
        <f t="shared" ca="1" si="14"/>
        <v>153559.86620002869</v>
      </c>
      <c r="O218" s="39">
        <f t="shared" ca="1" si="15"/>
        <v>46.0679598600086</v>
      </c>
      <c r="Q218" s="49">
        <v>3465</v>
      </c>
      <c r="R218" s="49">
        <v>41839.499999998799</v>
      </c>
    </row>
    <row r="219" spans="9:18" x14ac:dyDescent="0.3">
      <c r="I219" s="45">
        <v>1</v>
      </c>
      <c r="J219" s="49" t="s">
        <v>174</v>
      </c>
      <c r="K219" s="25">
        <v>1988</v>
      </c>
      <c r="L219" s="49">
        <v>3692.9</v>
      </c>
      <c r="M219" s="38">
        <f t="shared" ca="1" si="13"/>
        <v>155410.36399996979</v>
      </c>
      <c r="N219" s="38">
        <f t="shared" ca="1" si="14"/>
        <v>154683.78840004373</v>
      </c>
      <c r="O219" s="39">
        <f t="shared" ca="1" si="15"/>
        <v>66.514029012018796</v>
      </c>
      <c r="Q219" s="49">
        <v>3465.5</v>
      </c>
      <c r="R219" s="49">
        <v>41987.349999985898</v>
      </c>
    </row>
    <row r="220" spans="9:18" x14ac:dyDescent="0.3">
      <c r="I220" s="45">
        <v>1</v>
      </c>
      <c r="J220" s="49" t="s">
        <v>175</v>
      </c>
      <c r="K220" s="25">
        <v>1988</v>
      </c>
      <c r="L220" s="49">
        <v>3690.98</v>
      </c>
      <c r="M220" s="38">
        <f t="shared" ca="1" si="13"/>
        <v>153957.21280011768</v>
      </c>
      <c r="N220" s="38">
        <f t="shared" ca="1" si="14"/>
        <v>152859.78000009619</v>
      </c>
      <c r="O220" s="39">
        <f t="shared" ca="1" si="15"/>
        <v>76.42989000004809</v>
      </c>
      <c r="Q220" s="49">
        <v>3466</v>
      </c>
      <c r="R220" s="49">
        <v>42135.199999973098</v>
      </c>
    </row>
    <row r="221" spans="9:18" x14ac:dyDescent="0.3">
      <c r="I221" s="45">
        <v>1</v>
      </c>
      <c r="J221" s="49" t="s">
        <v>176</v>
      </c>
      <c r="K221" s="25">
        <v>1988</v>
      </c>
      <c r="L221" s="49">
        <v>3688.08</v>
      </c>
      <c r="M221" s="38">
        <f t="shared" ca="1" si="13"/>
        <v>151762.3472000747</v>
      </c>
      <c r="N221" s="38">
        <f t="shared" ca="1" si="14"/>
        <v>150827.63590002386</v>
      </c>
      <c r="O221" s="39">
        <f t="shared" ca="1" si="15"/>
        <v>70.888988873011215</v>
      </c>
      <c r="Q221" s="49">
        <v>3466.5</v>
      </c>
      <c r="R221" s="49">
        <v>42283.049999960298</v>
      </c>
    </row>
    <row r="222" spans="9:18" x14ac:dyDescent="0.3">
      <c r="I222" s="45">
        <v>1</v>
      </c>
      <c r="J222" s="49" t="s">
        <v>177</v>
      </c>
      <c r="K222" s="25">
        <v>1988</v>
      </c>
      <c r="L222" s="49">
        <v>3685.61</v>
      </c>
      <c r="M222" s="38">
        <f t="shared" ca="1" si="13"/>
        <v>149892.92459997302</v>
      </c>
      <c r="N222" s="38">
        <f t="shared" ca="1" si="14"/>
        <v>149355.56209995854</v>
      </c>
      <c r="O222" s="39">
        <f t="shared" ca="1" si="15"/>
        <v>73.184225428979687</v>
      </c>
      <c r="Q222" s="49">
        <v>3467</v>
      </c>
      <c r="R222" s="49">
        <v>42430.899999947498</v>
      </c>
    </row>
    <row r="223" spans="9:18" x14ac:dyDescent="0.3">
      <c r="I223" s="45">
        <v>1</v>
      </c>
      <c r="J223" s="49" t="s">
        <v>178</v>
      </c>
      <c r="K223" s="25">
        <v>1988</v>
      </c>
      <c r="L223" s="49">
        <v>3684.19</v>
      </c>
      <c r="M223" s="38">
        <f t="shared" ca="1" si="13"/>
        <v>148818.19959994406</v>
      </c>
      <c r="N223" s="38">
        <f t="shared" ca="1" si="14"/>
        <v>148027.29179997789</v>
      </c>
      <c r="O223" s="39">
        <f t="shared" ca="1" si="15"/>
        <v>62.171462555990708</v>
      </c>
      <c r="Q223" s="49">
        <v>3467.5</v>
      </c>
      <c r="R223" s="49">
        <v>42578.749999934698</v>
      </c>
    </row>
    <row r="224" spans="9:18" x14ac:dyDescent="0.3">
      <c r="I224" s="45">
        <v>1</v>
      </c>
      <c r="J224" s="49" t="s">
        <v>179</v>
      </c>
      <c r="K224" s="25">
        <v>1988</v>
      </c>
      <c r="L224" s="49">
        <v>3682.1</v>
      </c>
      <c r="M224" s="38">
        <f t="shared" ca="1" si="13"/>
        <v>147236.38400001172</v>
      </c>
      <c r="N224" s="38">
        <f t="shared" ca="1" si="14"/>
        <v>146353.20399996568</v>
      </c>
      <c r="O224" s="39">
        <f t="shared" ca="1" si="15"/>
        <v>45.36949323998936</v>
      </c>
      <c r="Q224" s="49">
        <v>3468</v>
      </c>
      <c r="R224" s="49">
        <v>42726.599999921898</v>
      </c>
    </row>
    <row r="225" spans="9:18" x14ac:dyDescent="0.3">
      <c r="I225" s="45">
        <v>1</v>
      </c>
      <c r="J225" s="49" t="s">
        <v>180</v>
      </c>
      <c r="K225" s="25">
        <v>1988</v>
      </c>
      <c r="L225" s="49">
        <v>3679.76</v>
      </c>
      <c r="M225" s="38">
        <f t="shared" ca="1" si="13"/>
        <v>145470.02399991965</v>
      </c>
      <c r="N225" s="38">
        <f t="shared" ca="1" si="14"/>
        <v>144301.24499999592</v>
      </c>
      <c r="O225" s="39">
        <f t="shared" ca="1" si="15"/>
        <v>37.518323699998938</v>
      </c>
      <c r="Q225" s="49">
        <v>3468.5</v>
      </c>
      <c r="R225" s="49">
        <v>42874.449999909099</v>
      </c>
    </row>
    <row r="226" spans="9:18" x14ac:dyDescent="0.3">
      <c r="I226" s="45">
        <v>1</v>
      </c>
      <c r="J226" s="49" t="s">
        <v>170</v>
      </c>
      <c r="K226" s="25">
        <v>1989</v>
      </c>
      <c r="L226" s="49">
        <v>3676.59</v>
      </c>
      <c r="M226" s="38">
        <f t="shared" ca="1" si="13"/>
        <v>143132.46600007219</v>
      </c>
      <c r="N226" s="38">
        <f t="shared" ca="1" si="14"/>
        <v>142402.44000004209</v>
      </c>
      <c r="O226" s="39">
        <f t="shared" ca="1" si="15"/>
        <v>19.936341600005893</v>
      </c>
      <c r="Q226" s="49">
        <v>3469</v>
      </c>
      <c r="R226" s="49">
        <v>43022.299999896299</v>
      </c>
    </row>
    <row r="227" spans="9:18" x14ac:dyDescent="0.3">
      <c r="I227" s="45">
        <v>1</v>
      </c>
      <c r="J227" s="49" t="s">
        <v>171</v>
      </c>
      <c r="K227" s="25">
        <v>1989</v>
      </c>
      <c r="L227" s="49">
        <v>3674.61</v>
      </c>
      <c r="M227" s="38">
        <f t="shared" ca="1" si="13"/>
        <v>141672.41400001198</v>
      </c>
      <c r="N227" s="38">
        <f t="shared" ca="1" si="14"/>
        <v>141668.7270000116</v>
      </c>
      <c r="O227" s="39">
        <f t="shared" ca="1" si="15"/>
        <v>12.750185430001043</v>
      </c>
      <c r="Q227" s="49">
        <v>3469.5</v>
      </c>
      <c r="R227" s="49">
        <v>43170.149999883499</v>
      </c>
    </row>
    <row r="228" spans="9:18" x14ac:dyDescent="0.3">
      <c r="I228" s="45">
        <v>1</v>
      </c>
      <c r="J228" s="49" t="s">
        <v>172</v>
      </c>
      <c r="K228" s="25">
        <v>1989</v>
      </c>
      <c r="L228" s="49">
        <v>3674.6</v>
      </c>
      <c r="M228" s="38">
        <f t="shared" ca="1" si="13"/>
        <v>141665.04000001121</v>
      </c>
      <c r="N228" s="38">
        <f t="shared" ca="1" si="14"/>
        <v>142125.91500003007</v>
      </c>
      <c r="O228" s="39">
        <f t="shared" ca="1" si="15"/>
        <v>27.003923850005716</v>
      </c>
      <c r="Q228" s="49">
        <v>3470</v>
      </c>
      <c r="R228" s="49">
        <v>43318.000000117798</v>
      </c>
    </row>
    <row r="229" spans="9:18" x14ac:dyDescent="0.3">
      <c r="I229" s="45">
        <v>1</v>
      </c>
      <c r="J229" s="49" t="s">
        <v>173</v>
      </c>
      <c r="K229" s="25">
        <v>1989</v>
      </c>
      <c r="L229" s="49">
        <v>3675.85</v>
      </c>
      <c r="M229" s="38">
        <f t="shared" ca="1" si="13"/>
        <v>142586.79000004893</v>
      </c>
      <c r="N229" s="38">
        <f t="shared" ca="1" si="14"/>
        <v>143320.50300007919</v>
      </c>
      <c r="O229" s="39">
        <f t="shared" ca="1" si="15"/>
        <v>40.129740840022173</v>
      </c>
      <c r="Q229" s="49">
        <v>3470.5</v>
      </c>
      <c r="R229" s="49">
        <v>43465.850000104903</v>
      </c>
    </row>
    <row r="230" spans="9:18" x14ac:dyDescent="0.3">
      <c r="I230" s="45">
        <v>1</v>
      </c>
      <c r="J230" s="49" t="s">
        <v>164</v>
      </c>
      <c r="K230" s="25">
        <v>1989</v>
      </c>
      <c r="L230" s="49">
        <v>3677.84</v>
      </c>
      <c r="M230" s="38">
        <f t="shared" ca="1" si="13"/>
        <v>144054.21600010945</v>
      </c>
      <c r="N230" s="38">
        <f t="shared" ca="1" si="14"/>
        <v>143991.53700010688</v>
      </c>
      <c r="O230" s="39">
        <f t="shared" ca="1" si="15"/>
        <v>43.197461100032065</v>
      </c>
      <c r="Q230" s="49">
        <v>3471</v>
      </c>
      <c r="R230" s="49">
        <v>43613.700000092103</v>
      </c>
    </row>
    <row r="231" spans="9:18" x14ac:dyDescent="0.3">
      <c r="I231" s="45">
        <v>1</v>
      </c>
      <c r="J231" s="49" t="s">
        <v>174</v>
      </c>
      <c r="K231" s="25">
        <v>1989</v>
      </c>
      <c r="L231" s="49">
        <v>3677.67</v>
      </c>
      <c r="M231" s="38">
        <f t="shared" ca="1" si="13"/>
        <v>143928.85800010432</v>
      </c>
      <c r="N231" s="38">
        <f t="shared" ca="1" si="14"/>
        <v>142424.56200004276</v>
      </c>
      <c r="O231" s="39">
        <f t="shared" ca="1" si="15"/>
        <v>61.242561660018389</v>
      </c>
      <c r="Q231" s="49">
        <v>3471.5</v>
      </c>
      <c r="R231" s="49">
        <v>43761.550000079304</v>
      </c>
    </row>
    <row r="232" spans="9:18" x14ac:dyDescent="0.3">
      <c r="I232" s="45">
        <v>1</v>
      </c>
      <c r="J232" s="49" t="s">
        <v>175</v>
      </c>
      <c r="K232" s="25">
        <v>1989</v>
      </c>
      <c r="L232" s="49">
        <v>3673.59</v>
      </c>
      <c r="M232" s="38">
        <f t="shared" ca="1" si="13"/>
        <v>140920.2659999812</v>
      </c>
      <c r="N232" s="38">
        <f t="shared" ca="1" si="14"/>
        <v>139508.14500004705</v>
      </c>
      <c r="O232" s="39">
        <f t="shared" ca="1" si="15"/>
        <v>69.754072500023526</v>
      </c>
      <c r="Q232" s="49">
        <v>3472</v>
      </c>
      <c r="R232" s="49">
        <v>43909.400000066496</v>
      </c>
    </row>
    <row r="233" spans="9:18" x14ac:dyDescent="0.3">
      <c r="I233" s="45">
        <v>1</v>
      </c>
      <c r="J233" s="49" t="s">
        <v>176</v>
      </c>
      <c r="K233" s="25">
        <v>1989</v>
      </c>
      <c r="L233" s="49">
        <v>3669.76</v>
      </c>
      <c r="M233" s="38">
        <f t="shared" ca="1" si="13"/>
        <v>138096.0240001129</v>
      </c>
      <c r="N233" s="38">
        <f t="shared" ca="1" si="14"/>
        <v>136414.75200004363</v>
      </c>
      <c r="O233" s="39">
        <f t="shared" ca="1" si="15"/>
        <v>64.114933440020508</v>
      </c>
      <c r="Q233" s="49">
        <v>3472.5</v>
      </c>
      <c r="R233" s="49">
        <v>44057.250000053697</v>
      </c>
    </row>
    <row r="234" spans="9:18" x14ac:dyDescent="0.3">
      <c r="I234" s="45">
        <v>1</v>
      </c>
      <c r="J234" s="49" t="s">
        <v>177</v>
      </c>
      <c r="K234" s="25">
        <v>1989</v>
      </c>
      <c r="L234" s="49">
        <v>3665.2</v>
      </c>
      <c r="M234" s="38">
        <f t="shared" ca="1" si="13"/>
        <v>134733.47999997437</v>
      </c>
      <c r="N234" s="38">
        <f t="shared" ca="1" si="14"/>
        <v>134084.56799994782</v>
      </c>
      <c r="O234" s="39">
        <f t="shared" ca="1" si="15"/>
        <v>65.701438319974429</v>
      </c>
      <c r="Q234" s="49">
        <v>3473</v>
      </c>
      <c r="R234" s="49">
        <v>44205.100000040897</v>
      </c>
    </row>
    <row r="235" spans="9:18" x14ac:dyDescent="0.3">
      <c r="I235" s="45">
        <v>1</v>
      </c>
      <c r="J235" s="49" t="s">
        <v>178</v>
      </c>
      <c r="K235" s="25">
        <v>1989</v>
      </c>
      <c r="L235" s="49">
        <v>3663.44</v>
      </c>
      <c r="M235" s="38">
        <f t="shared" ca="1" si="13"/>
        <v>133435.65599992126</v>
      </c>
      <c r="N235" s="38">
        <f t="shared" ca="1" si="14"/>
        <v>132661.38600001321</v>
      </c>
      <c r="O235" s="39">
        <f t="shared" ca="1" si="15"/>
        <v>55.717782120005545</v>
      </c>
      <c r="Q235" s="49">
        <v>3473.5</v>
      </c>
      <c r="R235" s="49">
        <v>44352.950000028097</v>
      </c>
    </row>
    <row r="236" spans="9:18" x14ac:dyDescent="0.3">
      <c r="I236" s="45">
        <v>1</v>
      </c>
      <c r="J236" s="49" t="s">
        <v>179</v>
      </c>
      <c r="K236" s="25">
        <v>1989</v>
      </c>
      <c r="L236" s="49">
        <v>3661.34</v>
      </c>
      <c r="M236" s="38">
        <f t="shared" ca="1" si="13"/>
        <v>131887.11600010516</v>
      </c>
      <c r="N236" s="38">
        <f t="shared" ca="1" si="14"/>
        <v>130898.52320010494</v>
      </c>
      <c r="O236" s="39">
        <f t="shared" ca="1" si="15"/>
        <v>40.578542192032529</v>
      </c>
      <c r="Q236" s="49">
        <v>3474</v>
      </c>
      <c r="R236" s="49">
        <v>44500.800000015297</v>
      </c>
    </row>
    <row r="237" spans="9:18" x14ac:dyDescent="0.3">
      <c r="I237" s="45">
        <v>1</v>
      </c>
      <c r="J237" s="49" t="s">
        <v>180</v>
      </c>
      <c r="K237" s="25">
        <v>1989</v>
      </c>
      <c r="L237" s="49">
        <v>3658.46</v>
      </c>
      <c r="M237" s="38">
        <f t="shared" ca="1" si="13"/>
        <v>129909.93040010473</v>
      </c>
      <c r="N237" s="38">
        <f t="shared" ca="1" si="14"/>
        <v>128991.51320009516</v>
      </c>
      <c r="O237" s="39">
        <f t="shared" ca="1" si="15"/>
        <v>33.537793432024742</v>
      </c>
      <c r="Q237" s="49">
        <v>3474.5</v>
      </c>
      <c r="R237" s="49">
        <v>44648.650000002497</v>
      </c>
    </row>
    <row r="238" spans="9:18" x14ac:dyDescent="0.3">
      <c r="I238" s="45">
        <v>1</v>
      </c>
      <c r="J238" s="49" t="s">
        <v>170</v>
      </c>
      <c r="K238" s="25">
        <v>1990</v>
      </c>
      <c r="L238" s="49">
        <v>3655.6</v>
      </c>
      <c r="M238" s="38">
        <f t="shared" ca="1" si="13"/>
        <v>128073.09600008558</v>
      </c>
      <c r="N238" s="38">
        <f t="shared" ca="1" si="14"/>
        <v>127292.76340006059</v>
      </c>
      <c r="O238" s="39">
        <f t="shared" ca="1" si="15"/>
        <v>17.820986876008483</v>
      </c>
      <c r="Q238" s="49">
        <v>3475</v>
      </c>
      <c r="R238" s="49">
        <v>44796.499999989697</v>
      </c>
    </row>
    <row r="239" spans="9:18" x14ac:dyDescent="0.3">
      <c r="I239" s="45">
        <v>1</v>
      </c>
      <c r="J239" s="49" t="s">
        <v>171</v>
      </c>
      <c r="K239" s="25">
        <v>1990</v>
      </c>
      <c r="L239" s="49">
        <v>3653.17</v>
      </c>
      <c r="M239" s="38">
        <f t="shared" ca="1" si="13"/>
        <v>126512.4308000356</v>
      </c>
      <c r="N239" s="38">
        <f t="shared" ca="1" si="14"/>
        <v>125825.22400000272</v>
      </c>
      <c r="O239" s="39">
        <f t="shared" ca="1" si="15"/>
        <v>11.324270160000244</v>
      </c>
      <c r="Q239" s="49">
        <v>3475.5</v>
      </c>
      <c r="R239" s="49">
        <v>44944.349999976897</v>
      </c>
    </row>
    <row r="240" spans="9:18" x14ac:dyDescent="0.3">
      <c r="I240" s="45">
        <v>1</v>
      </c>
      <c r="J240" s="49" t="s">
        <v>172</v>
      </c>
      <c r="K240" s="25">
        <v>1990</v>
      </c>
      <c r="L240" s="49">
        <v>3651.03</v>
      </c>
      <c r="M240" s="38">
        <f t="shared" ca="1" si="13"/>
        <v>125138.01719996985</v>
      </c>
      <c r="N240" s="38">
        <f t="shared" ca="1" si="14"/>
        <v>124649.90489999158</v>
      </c>
      <c r="O240" s="39">
        <f t="shared" ca="1" si="15"/>
        <v>23.683481930998401</v>
      </c>
      <c r="Q240" s="49">
        <v>3476</v>
      </c>
      <c r="R240" s="49">
        <v>45092.199999964003</v>
      </c>
    </row>
    <row r="241" spans="9:18" x14ac:dyDescent="0.3">
      <c r="I241" s="45">
        <v>1</v>
      </c>
      <c r="J241" s="49" t="s">
        <v>173</v>
      </c>
      <c r="K241" s="25">
        <v>1990</v>
      </c>
      <c r="L241" s="49">
        <v>3649.51</v>
      </c>
      <c r="M241" s="38">
        <f t="shared" ca="1" si="13"/>
        <v>124161.79260001332</v>
      </c>
      <c r="N241" s="38">
        <f t="shared" ca="1" si="14"/>
        <v>123930.58400005335</v>
      </c>
      <c r="O241" s="39">
        <f t="shared" ca="1" si="15"/>
        <v>34.700563520014938</v>
      </c>
      <c r="Q241" s="49">
        <v>3476.5</v>
      </c>
      <c r="R241" s="49">
        <v>45240.049999951203</v>
      </c>
    </row>
    <row r="242" spans="9:18" x14ac:dyDescent="0.3">
      <c r="I242" s="45">
        <v>1</v>
      </c>
      <c r="J242" s="49" t="s">
        <v>164</v>
      </c>
      <c r="K242" s="25">
        <v>1990</v>
      </c>
      <c r="L242" s="49">
        <v>3648.79</v>
      </c>
      <c r="M242" s="38">
        <f t="shared" ca="1" si="13"/>
        <v>123699.37540009338</v>
      </c>
      <c r="N242" s="38">
        <f t="shared" ca="1" si="14"/>
        <v>124251.70900001796</v>
      </c>
      <c r="O242" s="39">
        <f t="shared" ca="1" si="15"/>
        <v>37.275512700005386</v>
      </c>
      <c r="Q242" s="49">
        <v>3477</v>
      </c>
      <c r="R242" s="49">
        <v>45387.899999938403</v>
      </c>
    </row>
    <row r="243" spans="9:18" x14ac:dyDescent="0.3">
      <c r="I243" s="45">
        <v>1</v>
      </c>
      <c r="J243" s="49" t="s">
        <v>174</v>
      </c>
      <c r="K243" s="25">
        <v>1990</v>
      </c>
      <c r="L243" s="49">
        <v>3650.51</v>
      </c>
      <c r="M243" s="38">
        <f t="shared" ca="1" si="13"/>
        <v>124804.04259994254</v>
      </c>
      <c r="N243" s="38">
        <f t="shared" ca="1" si="14"/>
        <v>123776.44349994184</v>
      </c>
      <c r="O243" s="39">
        <f t="shared" ca="1" si="15"/>
        <v>53.223870704974992</v>
      </c>
      <c r="Q243" s="49">
        <v>3477.5</v>
      </c>
      <c r="R243" s="49">
        <v>45535.749999925603</v>
      </c>
    </row>
    <row r="244" spans="9:18" x14ac:dyDescent="0.3">
      <c r="I244" s="45">
        <v>1</v>
      </c>
      <c r="J244" s="49" t="s">
        <v>175</v>
      </c>
      <c r="K244" s="25">
        <v>1990</v>
      </c>
      <c r="L244" s="49">
        <v>3647.31</v>
      </c>
      <c r="M244" s="38">
        <f t="shared" ca="1" si="13"/>
        <v>122748.84439994115</v>
      </c>
      <c r="N244" s="38">
        <f t="shared" ca="1" si="14"/>
        <v>120741.81439994345</v>
      </c>
      <c r="O244" s="39">
        <f t="shared" ca="1" si="15"/>
        <v>60.370907199971725</v>
      </c>
      <c r="Q244" s="49">
        <v>3478</v>
      </c>
      <c r="R244" s="49">
        <v>45683.599999912803</v>
      </c>
    </row>
    <row r="245" spans="9:18" x14ac:dyDescent="0.3">
      <c r="I245" s="45">
        <v>1</v>
      </c>
      <c r="J245" s="49" t="s">
        <v>176</v>
      </c>
      <c r="K245" s="25">
        <v>1990</v>
      </c>
      <c r="L245" s="49">
        <v>3641.06</v>
      </c>
      <c r="M245" s="38">
        <f t="shared" ca="1" si="13"/>
        <v>118734.78439994575</v>
      </c>
      <c r="N245" s="38">
        <f t="shared" ca="1" si="14"/>
        <v>117669.92150002276</v>
      </c>
      <c r="O245" s="39">
        <f t="shared" ca="1" si="15"/>
        <v>55.304863105010689</v>
      </c>
      <c r="Q245" s="49">
        <v>3478.5</v>
      </c>
      <c r="R245" s="49">
        <v>45831.449999900004</v>
      </c>
    </row>
    <row r="246" spans="9:18" x14ac:dyDescent="0.3">
      <c r="I246" s="45">
        <v>1</v>
      </c>
      <c r="J246" s="49" t="s">
        <v>177</v>
      </c>
      <c r="K246" s="25">
        <v>1990</v>
      </c>
      <c r="L246" s="49">
        <v>3637.61</v>
      </c>
      <c r="M246" s="38">
        <f t="shared" ca="1" si="13"/>
        <v>116605.05860009976</v>
      </c>
      <c r="N246" s="38">
        <f t="shared" ca="1" si="14"/>
        <v>116538.37110010174</v>
      </c>
      <c r="O246" s="39">
        <f t="shared" ca="1" si="15"/>
        <v>57.103801839049851</v>
      </c>
      <c r="Q246" s="49">
        <v>3479</v>
      </c>
      <c r="R246" s="49">
        <v>45979.299999887196</v>
      </c>
    </row>
    <row r="247" spans="9:18" x14ac:dyDescent="0.3">
      <c r="I247" s="45">
        <v>1</v>
      </c>
      <c r="J247" s="49" t="s">
        <v>178</v>
      </c>
      <c r="K247" s="25">
        <v>1990</v>
      </c>
      <c r="L247" s="49">
        <v>3637.39</v>
      </c>
      <c r="M247" s="38">
        <f t="shared" ca="1" si="13"/>
        <v>116471.68360010372</v>
      </c>
      <c r="N247" s="38">
        <f t="shared" ca="1" si="14"/>
        <v>116123.09060004517</v>
      </c>
      <c r="O247" s="39">
        <f t="shared" ca="1" si="15"/>
        <v>48.771698052018969</v>
      </c>
      <c r="Q247" s="49">
        <v>3479.5</v>
      </c>
      <c r="R247" s="49">
        <v>46127.150000121503</v>
      </c>
    </row>
    <row r="248" spans="9:18" x14ac:dyDescent="0.3">
      <c r="I248" s="45">
        <v>1</v>
      </c>
      <c r="J248" s="49" t="s">
        <v>179</v>
      </c>
      <c r="K248" s="25">
        <v>1990</v>
      </c>
      <c r="L248" s="49">
        <v>3636.24</v>
      </c>
      <c r="M248" s="38">
        <f t="shared" ca="1" si="13"/>
        <v>115774.49759998661</v>
      </c>
      <c r="N248" s="38">
        <f t="shared" ca="1" si="14"/>
        <v>114937.87139996642</v>
      </c>
      <c r="O248" s="39">
        <f t="shared" ca="1" si="15"/>
        <v>35.63074013398959</v>
      </c>
      <c r="Q248" s="49">
        <v>3480</v>
      </c>
      <c r="R248" s="49">
        <v>46275.000000108703</v>
      </c>
    </row>
    <row r="249" spans="9:18" x14ac:dyDescent="0.3">
      <c r="I249" s="45">
        <v>1</v>
      </c>
      <c r="J249" s="49" t="s">
        <v>180</v>
      </c>
      <c r="K249" s="25">
        <v>1990</v>
      </c>
      <c r="L249" s="49">
        <v>3633.48</v>
      </c>
      <c r="M249" s="38">
        <f t="shared" ca="1" si="13"/>
        <v>114101.24519994622</v>
      </c>
      <c r="N249" s="38">
        <f t="shared" ca="1" si="14"/>
        <v>113261.58989996021</v>
      </c>
      <c r="O249" s="39">
        <f t="shared" ca="1" si="15"/>
        <v>29.448013373989657</v>
      </c>
      <c r="Q249" s="49">
        <v>3480.5</v>
      </c>
      <c r="R249" s="49">
        <v>46427.769999948003</v>
      </c>
    </row>
    <row r="250" spans="9:18" x14ac:dyDescent="0.3">
      <c r="I250" s="45">
        <v>1</v>
      </c>
      <c r="J250" s="49" t="s">
        <v>170</v>
      </c>
      <c r="K250" s="25">
        <v>1991</v>
      </c>
      <c r="L250" s="49">
        <v>3630.71</v>
      </c>
      <c r="M250" s="38">
        <f t="shared" ca="1" si="13"/>
        <v>112421.93459997419</v>
      </c>
      <c r="N250" s="38">
        <f t="shared" ca="1" si="14"/>
        <v>111903.59229997091</v>
      </c>
      <c r="O250" s="39">
        <f t="shared" ca="1" si="15"/>
        <v>15.666502921995928</v>
      </c>
      <c r="Q250" s="49">
        <v>3481</v>
      </c>
      <c r="R250" s="49">
        <v>46580.549999895098</v>
      </c>
    </row>
    <row r="251" spans="9:18" x14ac:dyDescent="0.3">
      <c r="I251" s="45">
        <v>1</v>
      </c>
      <c r="J251" s="49" t="s">
        <v>171</v>
      </c>
      <c r="K251" s="25">
        <v>1991</v>
      </c>
      <c r="L251" s="49">
        <v>3629</v>
      </c>
      <c r="M251" s="38">
        <f t="shared" ca="1" si="13"/>
        <v>111385.24999996764</v>
      </c>
      <c r="N251" s="38">
        <f t="shared" ca="1" si="14"/>
        <v>111006.34249999758</v>
      </c>
      <c r="O251" s="39">
        <f t="shared" ca="1" si="15"/>
        <v>9.9905708249997822</v>
      </c>
      <c r="Q251" s="49">
        <v>3481.5</v>
      </c>
      <c r="R251" s="49">
        <v>46733.319999981599</v>
      </c>
    </row>
    <row r="252" spans="9:18" x14ac:dyDescent="0.3">
      <c r="I252" s="45">
        <v>1</v>
      </c>
      <c r="J252" s="49" t="s">
        <v>172</v>
      </c>
      <c r="K252" s="25">
        <v>1991</v>
      </c>
      <c r="L252" s="49">
        <v>3627.75</v>
      </c>
      <c r="M252" s="38">
        <f t="shared" ca="1" si="13"/>
        <v>110627.43500002753</v>
      </c>
      <c r="N252" s="38">
        <f t="shared" ca="1" si="14"/>
        <v>110584.99680003873</v>
      </c>
      <c r="O252" s="39">
        <f t="shared" ca="1" si="15"/>
        <v>21.011149392007358</v>
      </c>
      <c r="Q252" s="49">
        <v>3482</v>
      </c>
      <c r="R252" s="49">
        <v>46886.0999999286</v>
      </c>
    </row>
    <row r="253" spans="9:18" x14ac:dyDescent="0.3">
      <c r="I253" s="45">
        <v>1</v>
      </c>
      <c r="J253" s="49" t="s">
        <v>173</v>
      </c>
      <c r="K253" s="25">
        <v>1991</v>
      </c>
      <c r="L253" s="49">
        <v>3627.61</v>
      </c>
      <c r="M253" s="38">
        <f t="shared" ca="1" si="13"/>
        <v>110542.55860004993</v>
      </c>
      <c r="N253" s="38">
        <f t="shared" ca="1" si="14"/>
        <v>111964.21529999725</v>
      </c>
      <c r="O253" s="39">
        <f t="shared" ca="1" si="15"/>
        <v>31.349980283999233</v>
      </c>
      <c r="Q253" s="49">
        <v>3482.5</v>
      </c>
      <c r="R253" s="49">
        <v>47038.8700000151</v>
      </c>
    </row>
    <row r="254" spans="9:18" x14ac:dyDescent="0.3">
      <c r="I254" s="45">
        <v>1</v>
      </c>
      <c r="J254" s="49" t="s">
        <v>164</v>
      </c>
      <c r="K254" s="25">
        <v>1991</v>
      </c>
      <c r="L254" s="49">
        <v>3632.3</v>
      </c>
      <c r="M254" s="38">
        <f t="shared" ca="1" si="13"/>
        <v>113385.87199994456</v>
      </c>
      <c r="N254" s="38">
        <f t="shared" ca="1" si="14"/>
        <v>115422.873399982</v>
      </c>
      <c r="O254" s="39">
        <f t="shared" ca="1" si="15"/>
        <v>34.626862019994597</v>
      </c>
      <c r="Q254" s="49">
        <v>3483</v>
      </c>
      <c r="R254" s="49">
        <v>47191.649999962101</v>
      </c>
    </row>
    <row r="255" spans="9:18" x14ac:dyDescent="0.3">
      <c r="I255" s="45">
        <v>1</v>
      </c>
      <c r="J255" s="49" t="s">
        <v>174</v>
      </c>
      <c r="K255" s="25">
        <v>1991</v>
      </c>
      <c r="L255" s="49">
        <v>3639.02</v>
      </c>
      <c r="M255" s="38">
        <f t="shared" ca="1" si="13"/>
        <v>117459.87480001943</v>
      </c>
      <c r="N255" s="38">
        <f t="shared" ca="1" si="14"/>
        <v>116420.15409997944</v>
      </c>
      <c r="O255" s="39">
        <f t="shared" ca="1" si="15"/>
        <v>50.060666262991155</v>
      </c>
      <c r="Q255" s="49">
        <v>3483.5</v>
      </c>
      <c r="R255" s="49">
        <v>47344.420000048602</v>
      </c>
    </row>
    <row r="256" spans="9:18" x14ac:dyDescent="0.3">
      <c r="I256" s="45">
        <v>1</v>
      </c>
      <c r="J256" s="49" t="s">
        <v>175</v>
      </c>
      <c r="K256" s="25">
        <v>1991</v>
      </c>
      <c r="L256" s="49">
        <v>3635.59</v>
      </c>
      <c r="M256" s="38">
        <f t="shared" ca="1" si="13"/>
        <v>115380.43339993944</v>
      </c>
      <c r="N256" s="38">
        <f t="shared" ca="1" si="14"/>
        <v>114055.77809994679</v>
      </c>
      <c r="O256" s="39">
        <f t="shared" ca="1" si="15"/>
        <v>57.027889049973396</v>
      </c>
      <c r="Q256" s="49">
        <v>3484</v>
      </c>
      <c r="R256" s="49">
        <v>47497.199999995697</v>
      </c>
    </row>
    <row r="257" spans="9:18" x14ac:dyDescent="0.3">
      <c r="I257" s="45">
        <v>1</v>
      </c>
      <c r="J257" s="49" t="s">
        <v>176</v>
      </c>
      <c r="K257" s="25">
        <v>1991</v>
      </c>
      <c r="L257" s="49">
        <v>3631.22</v>
      </c>
      <c r="M257" s="38">
        <f t="shared" ca="1" si="13"/>
        <v>112731.12279995414</v>
      </c>
      <c r="N257" s="38">
        <f t="shared" ca="1" si="14"/>
        <v>111942.99699999101</v>
      </c>
      <c r="O257" s="39">
        <f t="shared" ca="1" si="15"/>
        <v>52.613208589995772</v>
      </c>
      <c r="Q257" s="49">
        <v>3484.5</v>
      </c>
      <c r="R257" s="49">
        <v>47649.970000082103</v>
      </c>
    </row>
    <row r="258" spans="9:18" x14ac:dyDescent="0.3">
      <c r="I258" s="45">
        <v>1</v>
      </c>
      <c r="J258" s="49" t="s">
        <v>177</v>
      </c>
      <c r="K258" s="25">
        <v>1991</v>
      </c>
      <c r="L258" s="49">
        <v>3628.62</v>
      </c>
      <c r="M258" s="38">
        <f t="shared" ca="1" si="13"/>
        <v>111154.87120002788</v>
      </c>
      <c r="N258" s="38">
        <f t="shared" ca="1" si="14"/>
        <v>110736.55940003193</v>
      </c>
      <c r="O258" s="39">
        <f t="shared" ca="1" si="15"/>
        <v>54.26091410601564</v>
      </c>
      <c r="Q258" s="49">
        <v>3485</v>
      </c>
      <c r="R258" s="49">
        <v>47802.750000029198</v>
      </c>
    </row>
    <row r="259" spans="9:18" x14ac:dyDescent="0.3">
      <c r="I259" s="45">
        <v>1</v>
      </c>
      <c r="J259" s="49" t="s">
        <v>178</v>
      </c>
      <c r="K259" s="25">
        <v>1991</v>
      </c>
      <c r="L259" s="49">
        <v>3627.24</v>
      </c>
      <c r="M259" s="38">
        <f t="shared" ca="1" si="13"/>
        <v>110318.24760003597</v>
      </c>
      <c r="N259" s="38">
        <f t="shared" ca="1" si="14"/>
        <v>110121.21550005453</v>
      </c>
      <c r="O259" s="39">
        <f t="shared" ca="1" si="15"/>
        <v>46.250910510022898</v>
      </c>
      <c r="Q259" s="49">
        <v>3485.5</v>
      </c>
      <c r="R259" s="49">
        <v>47955.520000115699</v>
      </c>
    </row>
    <row r="260" spans="9:18" x14ac:dyDescent="0.3">
      <c r="I260" s="45">
        <v>1</v>
      </c>
      <c r="J260" s="49" t="s">
        <v>179</v>
      </c>
      <c r="K260" s="25">
        <v>1991</v>
      </c>
      <c r="L260" s="49">
        <v>3626.59</v>
      </c>
      <c r="M260" s="38">
        <f t="shared" ca="1" si="13"/>
        <v>109924.18340007309</v>
      </c>
      <c r="N260" s="38">
        <f t="shared" ca="1" si="14"/>
        <v>109305.8081999846</v>
      </c>
      <c r="O260" s="39">
        <f t="shared" ca="1" si="15"/>
        <v>33.884800541995226</v>
      </c>
      <c r="Q260" s="49">
        <v>3486</v>
      </c>
      <c r="R260" s="49">
        <v>48108.3000000627</v>
      </c>
    </row>
    <row r="261" spans="9:18" x14ac:dyDescent="0.3">
      <c r="I261" s="45">
        <v>1</v>
      </c>
      <c r="J261" s="49" t="s">
        <v>180</v>
      </c>
      <c r="K261" s="25">
        <v>1991</v>
      </c>
      <c r="L261" s="49">
        <v>3624.55</v>
      </c>
      <c r="M261" s="38">
        <f t="shared" ca="1" si="13"/>
        <v>108687.43299989612</v>
      </c>
      <c r="N261" s="38">
        <f t="shared" ca="1" si="14"/>
        <v>107690.15269990335</v>
      </c>
      <c r="O261" s="39">
        <f t="shared" ca="1" si="15"/>
        <v>27.999439701974872</v>
      </c>
      <c r="Q261" s="49">
        <v>3486.5</v>
      </c>
      <c r="R261" s="49">
        <v>48261.069999902102</v>
      </c>
    </row>
    <row r="262" spans="9:18" x14ac:dyDescent="0.3">
      <c r="I262" s="45">
        <v>1</v>
      </c>
      <c r="J262" s="49" t="s">
        <v>170</v>
      </c>
      <c r="K262" s="25">
        <v>1992</v>
      </c>
      <c r="L262" s="49">
        <v>3621.26</v>
      </c>
      <c r="M262" s="38">
        <f t="shared" ca="1" si="13"/>
        <v>106692.87239991059</v>
      </c>
      <c r="N262" s="38">
        <f t="shared" ca="1" si="14"/>
        <v>106266.13269990974</v>
      </c>
      <c r="O262" s="39">
        <f t="shared" ca="1" si="15"/>
        <v>14.877258577987364</v>
      </c>
      <c r="Q262" s="49">
        <v>3487</v>
      </c>
      <c r="R262" s="49">
        <v>48413.850000096201</v>
      </c>
    </row>
    <row r="263" spans="9:18" x14ac:dyDescent="0.3">
      <c r="I263" s="45">
        <v>1</v>
      </c>
      <c r="J263" s="49" t="s">
        <v>171</v>
      </c>
      <c r="K263" s="25">
        <v>1992</v>
      </c>
      <c r="L263" s="49">
        <v>3619.83</v>
      </c>
      <c r="M263" s="38">
        <f t="shared" ca="1" si="13"/>
        <v>105839.39299990889</v>
      </c>
      <c r="N263" s="38">
        <f t="shared" ca="1" si="14"/>
        <v>105723.43099992222</v>
      </c>
      <c r="O263" s="39">
        <f t="shared" ca="1" si="15"/>
        <v>9.5151087899929987</v>
      </c>
      <c r="Q263" s="49">
        <v>3487.5</v>
      </c>
      <c r="R263" s="49">
        <v>48566.619999935603</v>
      </c>
    </row>
    <row r="264" spans="9:18" x14ac:dyDescent="0.3">
      <c r="I264" s="45">
        <v>1</v>
      </c>
      <c r="J264" s="49" t="s">
        <v>172</v>
      </c>
      <c r="K264" s="25">
        <v>1992</v>
      </c>
      <c r="L264" s="49">
        <v>3619.39</v>
      </c>
      <c r="M264" s="38">
        <f t="shared" ca="1" si="13"/>
        <v>105607.46899993555</v>
      </c>
      <c r="N264" s="38">
        <f t="shared" ca="1" si="14"/>
        <v>106195.63869993179</v>
      </c>
      <c r="O264" s="39">
        <f t="shared" ca="1" si="15"/>
        <v>20.177171352987038</v>
      </c>
      <c r="Q264" s="49">
        <v>3488</v>
      </c>
      <c r="R264" s="49">
        <v>48719.399999882698</v>
      </c>
    </row>
    <row r="265" spans="9:18" x14ac:dyDescent="0.3">
      <c r="I265" s="45">
        <v>1</v>
      </c>
      <c r="J265" s="49" t="s">
        <v>173</v>
      </c>
      <c r="K265" s="25">
        <v>1992</v>
      </c>
      <c r="L265" s="49">
        <v>3621.41</v>
      </c>
      <c r="M265" s="38">
        <f t="shared" ca="1" si="13"/>
        <v>106783.80839992804</v>
      </c>
      <c r="N265" s="38">
        <f t="shared" ca="1" si="14"/>
        <v>109608.93409994955</v>
      </c>
      <c r="O265" s="39">
        <f t="shared" ca="1" si="15"/>
        <v>30.690501547985878</v>
      </c>
      <c r="Q265" s="49">
        <v>3488.5</v>
      </c>
      <c r="R265" s="49">
        <v>48872.169999969097</v>
      </c>
    </row>
    <row r="266" spans="9:18" x14ac:dyDescent="0.3">
      <c r="I266" s="45">
        <v>1</v>
      </c>
      <c r="J266" s="49" t="s">
        <v>164</v>
      </c>
      <c r="K266" s="25">
        <v>1992</v>
      </c>
      <c r="L266" s="49">
        <v>3630.73</v>
      </c>
      <c r="M266" s="38">
        <f t="shared" ref="M266:M329" ca="1" si="16">FORECAST(L266,OFFSET($R$28:$R$712,MATCH(L266,$Q$28:$Q$712,1)-1,0,2), OFFSET($Q$28:$Q$712,MATCH(L266,$Q$28:$Q$712,1)-1,0,2))</f>
        <v>112434.05979997106</v>
      </c>
      <c r="N266" s="38">
        <f t="shared" ca="1" si="14"/>
        <v>113346.46609999996</v>
      </c>
      <c r="O266" s="39">
        <f t="shared" ca="1" si="15"/>
        <v>34.003939829999986</v>
      </c>
      <c r="Q266" s="49">
        <v>3489</v>
      </c>
      <c r="R266" s="49">
        <v>49024.9499999162</v>
      </c>
    </row>
    <row r="267" spans="9:18" x14ac:dyDescent="0.3">
      <c r="I267" s="45">
        <v>1</v>
      </c>
      <c r="J267" s="49" t="s">
        <v>174</v>
      </c>
      <c r="K267" s="25">
        <v>1992</v>
      </c>
      <c r="L267" s="49">
        <v>3633.74</v>
      </c>
      <c r="M267" s="38">
        <f t="shared" ca="1" si="16"/>
        <v>114258.87240002886</v>
      </c>
      <c r="N267" s="38">
        <f t="shared" ref="N267:N330" ca="1" si="17">(M267+M268)/2</f>
        <v>113288.87140001508</v>
      </c>
      <c r="O267" s="39">
        <f t="shared" ref="O267:O330" ca="1" si="18">VLOOKUP(J267,$Q$10:$R$21,2,FALSE)*N267/1000</f>
        <v>48.71421470200648</v>
      </c>
      <c r="Q267" s="49">
        <v>3489.5</v>
      </c>
      <c r="R267" s="49">
        <v>49177.720000002701</v>
      </c>
    </row>
    <row r="268" spans="9:18" x14ac:dyDescent="0.3">
      <c r="I268" s="45">
        <v>1</v>
      </c>
      <c r="J268" s="49" t="s">
        <v>175</v>
      </c>
      <c r="K268" s="25">
        <v>1992</v>
      </c>
      <c r="L268" s="49">
        <v>3630.54</v>
      </c>
      <c r="M268" s="38">
        <f t="shared" ca="1" si="16"/>
        <v>112318.87040000129</v>
      </c>
      <c r="N268" s="38">
        <f t="shared" ca="1" si="17"/>
        <v>110991.18440002378</v>
      </c>
      <c r="O268" s="39">
        <f t="shared" ca="1" si="18"/>
        <v>55.495592200011885</v>
      </c>
      <c r="Q268" s="49">
        <v>3490</v>
      </c>
      <c r="R268" s="49">
        <v>49330.499999949701</v>
      </c>
    </row>
    <row r="269" spans="9:18" x14ac:dyDescent="0.3">
      <c r="I269" s="45">
        <v>1</v>
      </c>
      <c r="J269" s="49" t="s">
        <v>176</v>
      </c>
      <c r="K269" s="25">
        <v>1992</v>
      </c>
      <c r="L269" s="49">
        <v>3626.16</v>
      </c>
      <c r="M269" s="38">
        <f t="shared" ca="1" si="16"/>
        <v>109663.49840004626</v>
      </c>
      <c r="N269" s="38">
        <f t="shared" ca="1" si="17"/>
        <v>108708.65540006442</v>
      </c>
      <c r="O269" s="39">
        <f t="shared" ca="1" si="18"/>
        <v>51.093068038030282</v>
      </c>
      <c r="Q269" s="49">
        <v>3490.5</v>
      </c>
      <c r="R269" s="49">
        <v>49483.270000036202</v>
      </c>
    </row>
    <row r="270" spans="9:18" x14ac:dyDescent="0.3">
      <c r="I270" s="45">
        <v>1</v>
      </c>
      <c r="J270" s="49" t="s">
        <v>177</v>
      </c>
      <c r="K270" s="25">
        <v>1992</v>
      </c>
      <c r="L270" s="49">
        <v>3623.01</v>
      </c>
      <c r="M270" s="38">
        <f t="shared" ca="1" si="16"/>
        <v>107753.81240008259</v>
      </c>
      <c r="N270" s="38">
        <f t="shared" ca="1" si="17"/>
        <v>107208.18639999337</v>
      </c>
      <c r="O270" s="39">
        <f t="shared" ca="1" si="18"/>
        <v>52.532011335996749</v>
      </c>
      <c r="Q270" s="49">
        <v>3491</v>
      </c>
      <c r="R270" s="49">
        <v>49636.049999983203</v>
      </c>
    </row>
    <row r="271" spans="9:18" x14ac:dyDescent="0.3">
      <c r="I271" s="45">
        <v>1</v>
      </c>
      <c r="J271" s="49" t="s">
        <v>178</v>
      </c>
      <c r="K271" s="25">
        <v>1992</v>
      </c>
      <c r="L271" s="49">
        <v>3621.21</v>
      </c>
      <c r="M271" s="38">
        <f t="shared" ca="1" si="16"/>
        <v>106662.56039990415</v>
      </c>
      <c r="N271" s="38">
        <f t="shared" ca="1" si="17"/>
        <v>106148.19219991833</v>
      </c>
      <c r="O271" s="39">
        <f t="shared" ca="1" si="18"/>
        <v>44.582240723965697</v>
      </c>
      <c r="Q271" s="49">
        <v>3491.5</v>
      </c>
      <c r="R271" s="49">
        <v>49788.820000069703</v>
      </c>
    </row>
    <row r="272" spans="9:18" x14ac:dyDescent="0.3">
      <c r="I272" s="45">
        <v>1</v>
      </c>
      <c r="J272" s="49" t="s">
        <v>179</v>
      </c>
      <c r="K272" s="25">
        <v>1992</v>
      </c>
      <c r="L272" s="49">
        <v>3619.44</v>
      </c>
      <c r="M272" s="38">
        <f t="shared" ca="1" si="16"/>
        <v>105633.8239999325</v>
      </c>
      <c r="N272" s="38">
        <f t="shared" ca="1" si="17"/>
        <v>104703.49249991693</v>
      </c>
      <c r="O272" s="39">
        <f t="shared" ca="1" si="18"/>
        <v>32.45808267497425</v>
      </c>
      <c r="Q272" s="49">
        <v>3492</v>
      </c>
      <c r="R272" s="49">
        <v>49941.600000016799</v>
      </c>
    </row>
    <row r="273" spans="9:18" x14ac:dyDescent="0.3">
      <c r="I273" s="45">
        <v>1</v>
      </c>
      <c r="J273" s="49" t="s">
        <v>180</v>
      </c>
      <c r="K273" s="25">
        <v>1992</v>
      </c>
      <c r="L273" s="49">
        <v>3615.91</v>
      </c>
      <c r="M273" s="38">
        <f t="shared" ca="1" si="16"/>
        <v>103773.16099990136</v>
      </c>
      <c r="N273" s="38">
        <f t="shared" ca="1" si="17"/>
        <v>103185.44449996925</v>
      </c>
      <c r="O273" s="39">
        <f t="shared" ca="1" si="18"/>
        <v>26.828215569992004</v>
      </c>
      <c r="Q273" s="49">
        <v>3492.5</v>
      </c>
      <c r="R273" s="49">
        <v>50094.370000103198</v>
      </c>
    </row>
    <row r="274" spans="9:18" x14ac:dyDescent="0.3">
      <c r="I274" s="45">
        <v>1</v>
      </c>
      <c r="J274" s="49" t="s">
        <v>170</v>
      </c>
      <c r="K274" s="25">
        <v>1993</v>
      </c>
      <c r="L274" s="49">
        <v>3613.68</v>
      </c>
      <c r="M274" s="38">
        <f t="shared" ca="1" si="16"/>
        <v>102597.72800003714</v>
      </c>
      <c r="N274" s="38">
        <f t="shared" ca="1" si="17"/>
        <v>102313.09400007001</v>
      </c>
      <c r="O274" s="39">
        <f t="shared" ca="1" si="18"/>
        <v>14.323833160009803</v>
      </c>
      <c r="Q274" s="49">
        <v>3493</v>
      </c>
      <c r="R274" s="49">
        <v>50247.1500000503</v>
      </c>
    </row>
    <row r="275" spans="9:18" x14ac:dyDescent="0.3">
      <c r="I275" s="45">
        <v>1</v>
      </c>
      <c r="J275" s="49" t="s">
        <v>171</v>
      </c>
      <c r="K275" s="25">
        <v>1993</v>
      </c>
      <c r="L275" s="49">
        <v>3612.6</v>
      </c>
      <c r="M275" s="38">
        <f t="shared" ca="1" si="16"/>
        <v>102028.46000010287</v>
      </c>
      <c r="N275" s="38">
        <f t="shared" ca="1" si="17"/>
        <v>103098.47300010256</v>
      </c>
      <c r="O275" s="39">
        <f t="shared" ca="1" si="18"/>
        <v>9.2788625700092311</v>
      </c>
      <c r="Q275" s="49">
        <v>3493.5</v>
      </c>
      <c r="R275" s="49">
        <v>50399.919999889702</v>
      </c>
    </row>
    <row r="276" spans="9:18" x14ac:dyDescent="0.3">
      <c r="I276" s="45">
        <v>1</v>
      </c>
      <c r="J276" s="49" t="s">
        <v>172</v>
      </c>
      <c r="K276" s="25">
        <v>1993</v>
      </c>
      <c r="L276" s="49">
        <v>3616.66</v>
      </c>
      <c r="M276" s="38">
        <f t="shared" ca="1" si="16"/>
        <v>104168.48600010225</v>
      </c>
      <c r="N276" s="38">
        <f t="shared" ca="1" si="17"/>
        <v>106170.30400003423</v>
      </c>
      <c r="O276" s="39">
        <f t="shared" ca="1" si="18"/>
        <v>20.172357760006502</v>
      </c>
      <c r="Q276" s="49">
        <v>3494</v>
      </c>
      <c r="R276" s="49">
        <v>50552.700000083802</v>
      </c>
    </row>
    <row r="277" spans="9:18" x14ac:dyDescent="0.3">
      <c r="I277" s="45">
        <v>1</v>
      </c>
      <c r="J277" s="49" t="s">
        <v>173</v>
      </c>
      <c r="K277" s="25">
        <v>1993</v>
      </c>
      <c r="L277" s="49">
        <v>3623.7</v>
      </c>
      <c r="M277" s="38">
        <f t="shared" ca="1" si="16"/>
        <v>108172.12199996621</v>
      </c>
      <c r="N277" s="38">
        <f t="shared" ca="1" si="17"/>
        <v>115254.96309997502</v>
      </c>
      <c r="O277" s="39">
        <f t="shared" ca="1" si="18"/>
        <v>32.271389667993006</v>
      </c>
      <c r="Q277" s="49">
        <v>3494.5</v>
      </c>
      <c r="R277" s="49">
        <v>50705.469999923203</v>
      </c>
    </row>
    <row r="278" spans="9:18" x14ac:dyDescent="0.3">
      <c r="I278" s="45">
        <v>1</v>
      </c>
      <c r="J278" s="49" t="s">
        <v>164</v>
      </c>
      <c r="K278" s="25">
        <v>1993</v>
      </c>
      <c r="L278" s="49">
        <v>3646.67</v>
      </c>
      <c r="M278" s="38">
        <f t="shared" ca="1" si="16"/>
        <v>122337.80419998383</v>
      </c>
      <c r="N278" s="38">
        <f t="shared" ca="1" si="17"/>
        <v>128955.96009999653</v>
      </c>
      <c r="O278" s="39">
        <f t="shared" ca="1" si="18"/>
        <v>38.686788029998958</v>
      </c>
      <c r="Q278" s="49">
        <v>3495</v>
      </c>
      <c r="R278" s="49">
        <v>50858.250000117398</v>
      </c>
    </row>
    <row r="279" spans="9:18" x14ac:dyDescent="0.3">
      <c r="I279" s="45">
        <v>1</v>
      </c>
      <c r="J279" s="49" t="s">
        <v>174</v>
      </c>
      <c r="K279" s="25">
        <v>1993</v>
      </c>
      <c r="L279" s="49">
        <v>3666.34</v>
      </c>
      <c r="M279" s="38">
        <f t="shared" ca="1" si="16"/>
        <v>135574.11600000923</v>
      </c>
      <c r="N279" s="38">
        <f t="shared" ca="1" si="17"/>
        <v>136086.60900002997</v>
      </c>
      <c r="O279" s="39">
        <f t="shared" ca="1" si="18"/>
        <v>58.517241870012889</v>
      </c>
      <c r="Q279" s="49">
        <v>3495.5</v>
      </c>
      <c r="R279" s="49">
        <v>51011.019999956698</v>
      </c>
    </row>
    <row r="280" spans="9:18" x14ac:dyDescent="0.3">
      <c r="I280" s="45">
        <v>1</v>
      </c>
      <c r="J280" s="49" t="s">
        <v>175</v>
      </c>
      <c r="K280" s="25">
        <v>1993</v>
      </c>
      <c r="L280" s="49">
        <v>3667.73</v>
      </c>
      <c r="M280" s="38">
        <f t="shared" ca="1" si="16"/>
        <v>136599.10200005071</v>
      </c>
      <c r="N280" s="38">
        <f t="shared" ca="1" si="17"/>
        <v>135367.64400000032</v>
      </c>
      <c r="O280" s="39">
        <f t="shared" ca="1" si="18"/>
        <v>67.683822000000163</v>
      </c>
      <c r="Q280" s="49">
        <v>3496</v>
      </c>
      <c r="R280" s="49">
        <v>51163.7999999038</v>
      </c>
    </row>
    <row r="281" spans="9:18" x14ac:dyDescent="0.3">
      <c r="I281" s="45">
        <v>1</v>
      </c>
      <c r="J281" s="49" t="s">
        <v>176</v>
      </c>
      <c r="K281" s="25">
        <v>1993</v>
      </c>
      <c r="L281" s="49">
        <v>3664.39</v>
      </c>
      <c r="M281" s="38">
        <f t="shared" ca="1" si="16"/>
        <v>134136.18599994993</v>
      </c>
      <c r="N281" s="38">
        <f t="shared" ca="1" si="17"/>
        <v>133446.71699992195</v>
      </c>
      <c r="O281" s="39">
        <f t="shared" ca="1" si="18"/>
        <v>62.719956989963315</v>
      </c>
      <c r="Q281" s="49">
        <v>3496.5</v>
      </c>
      <c r="R281" s="49">
        <v>51316.569999990199</v>
      </c>
    </row>
    <row r="282" spans="9:18" x14ac:dyDescent="0.3">
      <c r="I282" s="45">
        <v>1</v>
      </c>
      <c r="J282" s="49" t="s">
        <v>177</v>
      </c>
      <c r="K282" s="25">
        <v>1993</v>
      </c>
      <c r="L282" s="49">
        <v>3662.52</v>
      </c>
      <c r="M282" s="38">
        <f t="shared" ca="1" si="16"/>
        <v>132757.24799989397</v>
      </c>
      <c r="N282" s="38">
        <f t="shared" ca="1" si="17"/>
        <v>132661.38599988981</v>
      </c>
      <c r="O282" s="39">
        <f t="shared" ca="1" si="18"/>
        <v>65.004079139946001</v>
      </c>
      <c r="Q282" s="49">
        <v>3497</v>
      </c>
      <c r="R282" s="49">
        <v>51469.349999937302</v>
      </c>
    </row>
    <row r="283" spans="9:18" x14ac:dyDescent="0.3">
      <c r="I283" s="45">
        <v>1</v>
      </c>
      <c r="J283" s="49" t="s">
        <v>178</v>
      </c>
      <c r="K283" s="25">
        <v>1993</v>
      </c>
      <c r="L283" s="49">
        <v>3662.26</v>
      </c>
      <c r="M283" s="38">
        <f t="shared" ca="1" si="16"/>
        <v>132565.52399988566</v>
      </c>
      <c r="N283" s="38">
        <f t="shared" ca="1" si="17"/>
        <v>132296.37299999082</v>
      </c>
      <c r="O283" s="39">
        <f t="shared" ca="1" si="18"/>
        <v>55.564476659996146</v>
      </c>
      <c r="Q283" s="49">
        <v>3497.5</v>
      </c>
      <c r="R283" s="49">
        <v>51622.120000023802</v>
      </c>
    </row>
    <row r="284" spans="9:18" x14ac:dyDescent="0.3">
      <c r="I284" s="45">
        <v>1</v>
      </c>
      <c r="J284" s="49" t="s">
        <v>179</v>
      </c>
      <c r="K284" s="25">
        <v>1993</v>
      </c>
      <c r="L284" s="49">
        <v>3661.53</v>
      </c>
      <c r="M284" s="38">
        <f t="shared" ca="1" si="16"/>
        <v>132027.22200009599</v>
      </c>
      <c r="N284" s="38">
        <f t="shared" ca="1" si="17"/>
        <v>131241.53320004093</v>
      </c>
      <c r="O284" s="39">
        <f t="shared" ca="1" si="18"/>
        <v>40.684875292012684</v>
      </c>
      <c r="Q284" s="49">
        <v>3498</v>
      </c>
      <c r="R284" s="49">
        <v>51774.899999970803</v>
      </c>
    </row>
    <row r="285" spans="9:18" x14ac:dyDescent="0.3">
      <c r="I285" s="45">
        <v>1</v>
      </c>
      <c r="J285" s="49" t="s">
        <v>180</v>
      </c>
      <c r="K285" s="25">
        <v>1993</v>
      </c>
      <c r="L285" s="49">
        <v>3659.31</v>
      </c>
      <c r="M285" s="38">
        <f t="shared" ca="1" si="16"/>
        <v>130455.84439998586</v>
      </c>
      <c r="N285" s="38">
        <f t="shared" ca="1" si="17"/>
        <v>129762.21519999462</v>
      </c>
      <c r="O285" s="39">
        <f t="shared" ca="1" si="18"/>
        <v>33.738175951998599</v>
      </c>
      <c r="Q285" s="49">
        <v>3498.5</v>
      </c>
      <c r="R285" s="49">
        <v>51927.670000057296</v>
      </c>
    </row>
    <row r="286" spans="9:18" x14ac:dyDescent="0.3">
      <c r="I286" s="45">
        <v>1</v>
      </c>
      <c r="J286" s="49" t="s">
        <v>170</v>
      </c>
      <c r="K286" s="25">
        <v>1994</v>
      </c>
      <c r="L286" s="49">
        <v>3657.15</v>
      </c>
      <c r="M286" s="38">
        <f t="shared" ca="1" si="16"/>
        <v>129068.58600000339</v>
      </c>
      <c r="N286" s="38">
        <f t="shared" ca="1" si="17"/>
        <v>128391.01279997011</v>
      </c>
      <c r="O286" s="39">
        <f t="shared" ca="1" si="18"/>
        <v>17.974741791995818</v>
      </c>
      <c r="Q286" s="49">
        <v>3499</v>
      </c>
      <c r="R286" s="49">
        <v>52080.450000004399</v>
      </c>
    </row>
    <row r="287" spans="9:18" x14ac:dyDescent="0.3">
      <c r="I287" s="45">
        <v>1</v>
      </c>
      <c r="J287" s="49" t="s">
        <v>171</v>
      </c>
      <c r="K287" s="25">
        <v>1994</v>
      </c>
      <c r="L287" s="49">
        <v>3655.04</v>
      </c>
      <c r="M287" s="38">
        <f t="shared" ca="1" si="16"/>
        <v>127713.43959993683</v>
      </c>
      <c r="N287" s="38">
        <f t="shared" ca="1" si="17"/>
        <v>127546.4523999216</v>
      </c>
      <c r="O287" s="39">
        <f t="shared" ca="1" si="18"/>
        <v>11.479180715992943</v>
      </c>
      <c r="Q287" s="49">
        <v>3499.5</v>
      </c>
      <c r="R287" s="49">
        <v>52233.220000090798</v>
      </c>
    </row>
    <row r="288" spans="9:18" x14ac:dyDescent="0.3">
      <c r="I288" s="45">
        <v>1</v>
      </c>
      <c r="J288" s="49" t="s">
        <v>172</v>
      </c>
      <c r="K288" s="25">
        <v>1994</v>
      </c>
      <c r="L288" s="49">
        <v>3654.52</v>
      </c>
      <c r="M288" s="38">
        <f t="shared" ca="1" si="16"/>
        <v>127379.46519990638</v>
      </c>
      <c r="N288" s="38">
        <f t="shared" ca="1" si="17"/>
        <v>127215.69379994995</v>
      </c>
      <c r="O288" s="39">
        <f t="shared" ca="1" si="18"/>
        <v>24.170981821990491</v>
      </c>
      <c r="Q288" s="49">
        <v>3500</v>
      </c>
      <c r="R288" s="49">
        <v>52386.0000000379</v>
      </c>
    </row>
    <row r="289" spans="9:18" x14ac:dyDescent="0.3">
      <c r="I289" s="45">
        <v>1</v>
      </c>
      <c r="J289" s="49" t="s">
        <v>173</v>
      </c>
      <c r="K289" s="25">
        <v>1994</v>
      </c>
      <c r="L289" s="49">
        <v>3654.01</v>
      </c>
      <c r="M289" s="38">
        <f t="shared" ca="1" si="16"/>
        <v>127051.92239999352</v>
      </c>
      <c r="N289" s="38">
        <f t="shared" ca="1" si="17"/>
        <v>129355.22220004466</v>
      </c>
      <c r="O289" s="39">
        <f t="shared" ca="1" si="18"/>
        <v>36.219462216012509</v>
      </c>
      <c r="Q289" s="49">
        <v>3500.5</v>
      </c>
      <c r="R289" s="49">
        <v>52563.2500000699</v>
      </c>
    </row>
    <row r="290" spans="9:18" x14ac:dyDescent="0.3">
      <c r="I290" s="45">
        <v>1</v>
      </c>
      <c r="J290" s="49" t="s">
        <v>164</v>
      </c>
      <c r="K290" s="25">
        <v>1994</v>
      </c>
      <c r="L290" s="49">
        <v>3661.03</v>
      </c>
      <c r="M290" s="38">
        <f t="shared" ca="1" si="16"/>
        <v>131658.52200009581</v>
      </c>
      <c r="N290" s="38">
        <f t="shared" ca="1" si="17"/>
        <v>133365.60300004226</v>
      </c>
      <c r="O290" s="39">
        <f t="shared" ca="1" si="18"/>
        <v>40.009680900012675</v>
      </c>
      <c r="Q290" s="49">
        <v>3501</v>
      </c>
      <c r="R290" s="49">
        <v>52740.5000001019</v>
      </c>
    </row>
    <row r="291" spans="9:18" x14ac:dyDescent="0.3">
      <c r="I291" s="45">
        <v>1</v>
      </c>
      <c r="J291" s="49" t="s">
        <v>174</v>
      </c>
      <c r="K291" s="25">
        <v>1994</v>
      </c>
      <c r="L291" s="49">
        <v>3665.66</v>
      </c>
      <c r="M291" s="38">
        <f t="shared" ca="1" si="16"/>
        <v>135072.68399998872</v>
      </c>
      <c r="N291" s="38">
        <f t="shared" ca="1" si="17"/>
        <v>133634.75399998901</v>
      </c>
      <c r="O291" s="39">
        <f t="shared" ca="1" si="18"/>
        <v>57.462944219995272</v>
      </c>
      <c r="Q291" s="49">
        <v>3501.5</v>
      </c>
      <c r="R291" s="49">
        <v>52917.749999886903</v>
      </c>
    </row>
    <row r="292" spans="9:18" x14ac:dyDescent="0.3">
      <c r="I292" s="45">
        <v>1</v>
      </c>
      <c r="J292" s="49" t="s">
        <v>175</v>
      </c>
      <c r="K292" s="25">
        <v>1994</v>
      </c>
      <c r="L292" s="49">
        <v>3661.76</v>
      </c>
      <c r="M292" s="38">
        <f t="shared" ca="1" si="16"/>
        <v>132196.82399998931</v>
      </c>
      <c r="N292" s="38">
        <f t="shared" ca="1" si="17"/>
        <v>130552.4240000078</v>
      </c>
      <c r="O292" s="39">
        <f t="shared" ca="1" si="18"/>
        <v>65.276212000003895</v>
      </c>
      <c r="Q292" s="49">
        <v>3502</v>
      </c>
      <c r="R292" s="49">
        <v>53094.999999918902</v>
      </c>
    </row>
    <row r="293" spans="9:18" x14ac:dyDescent="0.3">
      <c r="I293" s="45">
        <v>1</v>
      </c>
      <c r="J293" s="49" t="s">
        <v>176</v>
      </c>
      <c r="K293" s="25">
        <v>1994</v>
      </c>
      <c r="L293" s="49">
        <v>3656.9</v>
      </c>
      <c r="M293" s="38">
        <f t="shared" ca="1" si="16"/>
        <v>128908.02400002629</v>
      </c>
      <c r="N293" s="38">
        <f t="shared" ca="1" si="17"/>
        <v>128111.63239997346</v>
      </c>
      <c r="O293" s="39">
        <f t="shared" ca="1" si="18"/>
        <v>60.212467227987524</v>
      </c>
      <c r="Q293" s="49">
        <v>3502.5</v>
      </c>
      <c r="R293" s="49">
        <v>53272.249999950902</v>
      </c>
    </row>
    <row r="294" spans="9:18" x14ac:dyDescent="0.3">
      <c r="I294" s="45">
        <v>1</v>
      </c>
      <c r="J294" s="49" t="s">
        <v>177</v>
      </c>
      <c r="K294" s="25">
        <v>1994</v>
      </c>
      <c r="L294" s="49">
        <v>3654.42</v>
      </c>
      <c r="M294" s="38">
        <f t="shared" ca="1" si="16"/>
        <v>127315.24079992063</v>
      </c>
      <c r="N294" s="38">
        <f t="shared" ca="1" si="17"/>
        <v>127093.66529995296</v>
      </c>
      <c r="O294" s="39">
        <f t="shared" ca="1" si="18"/>
        <v>62.275895996976949</v>
      </c>
      <c r="Q294" s="49">
        <v>3503</v>
      </c>
      <c r="R294" s="49">
        <v>53449.499999982901</v>
      </c>
    </row>
    <row r="295" spans="9:18" x14ac:dyDescent="0.3">
      <c r="I295" s="45">
        <v>1</v>
      </c>
      <c r="J295" s="49" t="s">
        <v>178</v>
      </c>
      <c r="K295" s="25">
        <v>1994</v>
      </c>
      <c r="L295" s="49">
        <v>3653.73</v>
      </c>
      <c r="M295" s="38">
        <f t="shared" ca="1" si="16"/>
        <v>126872.08979998529</v>
      </c>
      <c r="N295" s="38">
        <f t="shared" ca="1" si="17"/>
        <v>126444.99290000042</v>
      </c>
      <c r="O295" s="39">
        <f t="shared" ca="1" si="18"/>
        <v>53.106897018000168</v>
      </c>
      <c r="Q295" s="49">
        <v>3503.5</v>
      </c>
      <c r="R295" s="49">
        <v>53626.750000015003</v>
      </c>
    </row>
    <row r="296" spans="9:18" x14ac:dyDescent="0.3">
      <c r="I296" s="45">
        <v>1</v>
      </c>
      <c r="J296" s="49" t="s">
        <v>179</v>
      </c>
      <c r="K296" s="25">
        <v>1994</v>
      </c>
      <c r="L296" s="49">
        <v>3652.4</v>
      </c>
      <c r="M296" s="38">
        <f t="shared" ca="1" si="16"/>
        <v>126017.89600001555</v>
      </c>
      <c r="N296" s="38">
        <f t="shared" ca="1" si="17"/>
        <v>125260.04280001973</v>
      </c>
      <c r="O296" s="39">
        <f t="shared" ca="1" si="18"/>
        <v>38.830613268006111</v>
      </c>
      <c r="Q296" s="49">
        <v>3504</v>
      </c>
      <c r="R296" s="49">
        <v>53804.000000047003</v>
      </c>
    </row>
    <row r="297" spans="9:18" x14ac:dyDescent="0.3">
      <c r="I297" s="45">
        <v>1</v>
      </c>
      <c r="J297" s="49" t="s">
        <v>180</v>
      </c>
      <c r="K297" s="25">
        <v>1994</v>
      </c>
      <c r="L297" s="49">
        <v>3650.04</v>
      </c>
      <c r="M297" s="38">
        <f t="shared" ca="1" si="16"/>
        <v>124502.18960002391</v>
      </c>
      <c r="N297" s="38">
        <f t="shared" ca="1" si="17"/>
        <v>123519.54720000946</v>
      </c>
      <c r="O297" s="39">
        <f t="shared" ca="1" si="18"/>
        <v>32.115082272002461</v>
      </c>
      <c r="Q297" s="49">
        <v>3504.5</v>
      </c>
      <c r="R297" s="49">
        <v>53981.250000079002</v>
      </c>
    </row>
    <row r="298" spans="9:18" x14ac:dyDescent="0.3">
      <c r="I298" s="45">
        <v>1</v>
      </c>
      <c r="J298" s="49" t="s">
        <v>170</v>
      </c>
      <c r="K298" s="25">
        <v>1995</v>
      </c>
      <c r="L298" s="49">
        <v>3646.98</v>
      </c>
      <c r="M298" s="38">
        <f t="shared" ca="1" si="16"/>
        <v>122536.90479999501</v>
      </c>
      <c r="N298" s="38">
        <f t="shared" ca="1" si="17"/>
        <v>121817.58360000234</v>
      </c>
      <c r="O298" s="39">
        <f t="shared" ca="1" si="18"/>
        <v>17.054461704000328</v>
      </c>
      <c r="Q298" s="49">
        <v>3505</v>
      </c>
      <c r="R298" s="49">
        <v>54158.500000111002</v>
      </c>
    </row>
    <row r="299" spans="9:18" x14ac:dyDescent="0.3">
      <c r="I299" s="45">
        <v>1</v>
      </c>
      <c r="J299" s="49" t="s">
        <v>171</v>
      </c>
      <c r="K299" s="25">
        <v>1995</v>
      </c>
      <c r="L299" s="49">
        <v>3644.74</v>
      </c>
      <c r="M299" s="38">
        <f t="shared" ca="1" si="16"/>
        <v>121098.26240000967</v>
      </c>
      <c r="N299" s="38">
        <f t="shared" ca="1" si="17"/>
        <v>121249.19139998336</v>
      </c>
      <c r="O299" s="39">
        <f t="shared" ca="1" si="18"/>
        <v>10.912427225998503</v>
      </c>
      <c r="Q299" s="49">
        <v>3505.5</v>
      </c>
      <c r="R299" s="49">
        <v>54335.749999895903</v>
      </c>
    </row>
    <row r="300" spans="9:18" x14ac:dyDescent="0.3">
      <c r="I300" s="45">
        <v>1</v>
      </c>
      <c r="J300" s="49" t="s">
        <v>172</v>
      </c>
      <c r="K300" s="25">
        <v>1995</v>
      </c>
      <c r="L300" s="49">
        <v>3645.21</v>
      </c>
      <c r="M300" s="38">
        <f t="shared" ca="1" si="16"/>
        <v>121400.12039995706</v>
      </c>
      <c r="N300" s="38">
        <f t="shared" ca="1" si="17"/>
        <v>121820.79279996781</v>
      </c>
      <c r="O300" s="39">
        <f t="shared" ca="1" si="18"/>
        <v>23.145950631993884</v>
      </c>
      <c r="Q300" s="49">
        <v>3506</v>
      </c>
      <c r="R300" s="49">
        <v>54512.999999927997</v>
      </c>
    </row>
    <row r="301" spans="9:18" x14ac:dyDescent="0.3">
      <c r="I301" s="45">
        <v>1</v>
      </c>
      <c r="J301" s="49" t="s">
        <v>173</v>
      </c>
      <c r="K301" s="25">
        <v>1995</v>
      </c>
      <c r="L301" s="49">
        <v>3646.52</v>
      </c>
      <c r="M301" s="38">
        <f t="shared" ca="1" si="16"/>
        <v>122241.46519997856</v>
      </c>
      <c r="N301" s="38">
        <f t="shared" ca="1" si="17"/>
        <v>126220.20589995384</v>
      </c>
      <c r="O301" s="39">
        <f t="shared" ca="1" si="18"/>
        <v>35.341657651987077</v>
      </c>
      <c r="Q301" s="49">
        <v>3506.5</v>
      </c>
      <c r="R301" s="49">
        <v>54690.249999959997</v>
      </c>
    </row>
    <row r="302" spans="9:18" x14ac:dyDescent="0.3">
      <c r="I302" s="45">
        <v>1</v>
      </c>
      <c r="J302" s="49" t="s">
        <v>164</v>
      </c>
      <c r="K302" s="25">
        <v>1995</v>
      </c>
      <c r="L302" s="49">
        <v>3658.91</v>
      </c>
      <c r="M302" s="38">
        <f t="shared" ca="1" si="16"/>
        <v>130198.94659992913</v>
      </c>
      <c r="N302" s="38">
        <f t="shared" ca="1" si="17"/>
        <v>138028.9308999721</v>
      </c>
      <c r="O302" s="39">
        <f t="shared" ca="1" si="18"/>
        <v>41.408679269991623</v>
      </c>
      <c r="Q302" s="49">
        <v>3507</v>
      </c>
      <c r="R302" s="49">
        <v>54867.499999991996</v>
      </c>
    </row>
    <row r="303" spans="9:18" x14ac:dyDescent="0.3">
      <c r="I303" s="45">
        <v>1</v>
      </c>
      <c r="J303" s="49" t="s">
        <v>174</v>
      </c>
      <c r="K303" s="25">
        <v>1995</v>
      </c>
      <c r="L303" s="49">
        <v>3680.28</v>
      </c>
      <c r="M303" s="38">
        <f t="shared" ca="1" si="16"/>
        <v>145858.91520001506</v>
      </c>
      <c r="N303" s="38">
        <f t="shared" ca="1" si="17"/>
        <v>150895.75129995076</v>
      </c>
      <c r="O303" s="39">
        <f t="shared" ca="1" si="18"/>
        <v>64.885173058978822</v>
      </c>
      <c r="Q303" s="49">
        <v>3507.5</v>
      </c>
      <c r="R303" s="49">
        <v>55044.750000024003</v>
      </c>
    </row>
    <row r="304" spans="9:18" x14ac:dyDescent="0.3">
      <c r="I304" s="45">
        <v>1</v>
      </c>
      <c r="J304" s="49" t="s">
        <v>175</v>
      </c>
      <c r="K304" s="25">
        <v>1995</v>
      </c>
      <c r="L304" s="49">
        <v>3693.59</v>
      </c>
      <c r="M304" s="38">
        <f t="shared" ca="1" si="16"/>
        <v>155932.58739988646</v>
      </c>
      <c r="N304" s="38">
        <f t="shared" ca="1" si="17"/>
        <v>155115.18929996341</v>
      </c>
      <c r="O304" s="39">
        <f t="shared" ca="1" si="18"/>
        <v>77.557594649981709</v>
      </c>
      <c r="Q304" s="49">
        <v>3508</v>
      </c>
      <c r="R304" s="49">
        <v>55222.000000056098</v>
      </c>
    </row>
    <row r="305" spans="9:18" x14ac:dyDescent="0.3">
      <c r="I305" s="45">
        <v>1</v>
      </c>
      <c r="J305" s="49" t="s">
        <v>176</v>
      </c>
      <c r="K305" s="25">
        <v>1995</v>
      </c>
      <c r="L305" s="49">
        <v>3691.43</v>
      </c>
      <c r="M305" s="38">
        <f t="shared" ca="1" si="16"/>
        <v>154297.79120004037</v>
      </c>
      <c r="N305" s="38">
        <f t="shared" ca="1" si="17"/>
        <v>152659.21259999298</v>
      </c>
      <c r="O305" s="39">
        <f t="shared" ca="1" si="18"/>
        <v>71.749829921996707</v>
      </c>
      <c r="Q305" s="49">
        <v>3508.5</v>
      </c>
      <c r="R305" s="49">
        <v>55399.250000088097</v>
      </c>
    </row>
    <row r="306" spans="9:18" x14ac:dyDescent="0.3">
      <c r="I306" s="45">
        <v>1</v>
      </c>
      <c r="J306" s="49" t="s">
        <v>177</v>
      </c>
      <c r="K306" s="25">
        <v>1995</v>
      </c>
      <c r="L306" s="49">
        <v>3687.1</v>
      </c>
      <c r="M306" s="38">
        <f t="shared" ca="1" si="16"/>
        <v>151020.6339999456</v>
      </c>
      <c r="N306" s="38">
        <f t="shared" ca="1" si="17"/>
        <v>150067.00139999506</v>
      </c>
      <c r="O306" s="39">
        <f t="shared" ca="1" si="18"/>
        <v>73.532830685997581</v>
      </c>
      <c r="Q306" s="49">
        <v>3509</v>
      </c>
      <c r="R306" s="49">
        <v>55576.500000120097</v>
      </c>
    </row>
    <row r="307" spans="9:18" x14ac:dyDescent="0.3">
      <c r="I307" s="45">
        <v>1</v>
      </c>
      <c r="J307" s="49" t="s">
        <v>178</v>
      </c>
      <c r="K307" s="25">
        <v>1995</v>
      </c>
      <c r="L307" s="49">
        <v>3684.58</v>
      </c>
      <c r="M307" s="38">
        <f t="shared" ca="1" si="16"/>
        <v>149113.36880004453</v>
      </c>
      <c r="N307" s="38">
        <f t="shared" ca="1" si="17"/>
        <v>148470.04779999866</v>
      </c>
      <c r="O307" s="39">
        <f t="shared" ca="1" si="18"/>
        <v>62.357420075999435</v>
      </c>
      <c r="Q307" s="49">
        <v>3509.5</v>
      </c>
      <c r="R307" s="49">
        <v>55753.749999904998</v>
      </c>
    </row>
    <row r="308" spans="9:18" x14ac:dyDescent="0.3">
      <c r="I308" s="45">
        <v>1</v>
      </c>
      <c r="J308" s="49" t="s">
        <v>179</v>
      </c>
      <c r="K308" s="25">
        <v>1995</v>
      </c>
      <c r="L308" s="49">
        <v>3682.88</v>
      </c>
      <c r="M308" s="38">
        <f t="shared" ca="1" si="16"/>
        <v>147826.7267999528</v>
      </c>
      <c r="N308" s="38">
        <f t="shared" ca="1" si="17"/>
        <v>147085.01400002581</v>
      </c>
      <c r="O308" s="39">
        <f t="shared" ca="1" si="18"/>
        <v>45.596354340007998</v>
      </c>
      <c r="Q308" s="49">
        <v>3510</v>
      </c>
      <c r="R308" s="49">
        <v>55930.999999937099</v>
      </c>
    </row>
    <row r="309" spans="9:18" x14ac:dyDescent="0.3">
      <c r="I309" s="45">
        <v>1</v>
      </c>
      <c r="J309" s="49" t="s">
        <v>180</v>
      </c>
      <c r="K309" s="25">
        <v>1995</v>
      </c>
      <c r="L309" s="49">
        <v>3680.92</v>
      </c>
      <c r="M309" s="38">
        <f t="shared" ca="1" si="16"/>
        <v>146343.30120009882</v>
      </c>
      <c r="N309" s="38">
        <f t="shared" ca="1" si="17"/>
        <v>145202.44560010429</v>
      </c>
      <c r="O309" s="39">
        <f t="shared" ca="1" si="18"/>
        <v>37.752635856027119</v>
      </c>
      <c r="Q309" s="49">
        <v>3510.5</v>
      </c>
      <c r="R309" s="49">
        <v>56108.249999969099</v>
      </c>
    </row>
    <row r="310" spans="9:18" x14ac:dyDescent="0.3">
      <c r="I310" s="45">
        <v>1</v>
      </c>
      <c r="J310" s="49" t="s">
        <v>170</v>
      </c>
      <c r="K310" s="25">
        <v>1996</v>
      </c>
      <c r="L310" s="49">
        <v>3677.85</v>
      </c>
      <c r="M310" s="38">
        <f t="shared" ca="1" si="16"/>
        <v>144061.59000010975</v>
      </c>
      <c r="N310" s="38">
        <f t="shared" ca="1" si="17"/>
        <v>143408.99100008304</v>
      </c>
      <c r="O310" s="39">
        <f t="shared" ca="1" si="18"/>
        <v>20.077258740011629</v>
      </c>
      <c r="Q310" s="49">
        <v>3511</v>
      </c>
      <c r="R310" s="49">
        <v>56285.500000001099</v>
      </c>
    </row>
    <row r="311" spans="9:18" x14ac:dyDescent="0.3">
      <c r="I311" s="45">
        <v>1</v>
      </c>
      <c r="J311" s="49" t="s">
        <v>171</v>
      </c>
      <c r="K311" s="25">
        <v>1996</v>
      </c>
      <c r="L311" s="49">
        <v>3676.08</v>
      </c>
      <c r="M311" s="38">
        <f t="shared" ca="1" si="16"/>
        <v>142756.39200005634</v>
      </c>
      <c r="N311" s="38">
        <f t="shared" ca="1" si="17"/>
        <v>141524.93400000548</v>
      </c>
      <c r="O311" s="39">
        <f t="shared" ca="1" si="18"/>
        <v>12.737244060000492</v>
      </c>
      <c r="Q311" s="49">
        <v>3511.5</v>
      </c>
      <c r="R311" s="49">
        <v>56462.750000033098</v>
      </c>
    </row>
    <row r="312" spans="9:18" x14ac:dyDescent="0.3">
      <c r="I312" s="45">
        <v>1</v>
      </c>
      <c r="J312" s="49" t="s">
        <v>172</v>
      </c>
      <c r="K312" s="25">
        <v>1996</v>
      </c>
      <c r="L312" s="49">
        <v>3672.74</v>
      </c>
      <c r="M312" s="38">
        <f t="shared" ca="1" si="16"/>
        <v>140293.47599995462</v>
      </c>
      <c r="N312" s="38">
        <f t="shared" ca="1" si="17"/>
        <v>140204.98799995123</v>
      </c>
      <c r="O312" s="39">
        <f t="shared" ca="1" si="18"/>
        <v>26.638947719990735</v>
      </c>
      <c r="Q312" s="49">
        <v>3512</v>
      </c>
      <c r="R312" s="49">
        <v>56640.0000000652</v>
      </c>
    </row>
    <row r="313" spans="9:18" x14ac:dyDescent="0.3">
      <c r="I313" s="45">
        <v>1</v>
      </c>
      <c r="J313" s="49" t="s">
        <v>173</v>
      </c>
      <c r="K313" s="25">
        <v>1996</v>
      </c>
      <c r="L313" s="49">
        <v>3672.5</v>
      </c>
      <c r="M313" s="38">
        <f t="shared" ca="1" si="16"/>
        <v>140116.49999994785</v>
      </c>
      <c r="N313" s="38">
        <f t="shared" ca="1" si="17"/>
        <v>143222.33200002299</v>
      </c>
      <c r="O313" s="39">
        <f t="shared" ca="1" si="18"/>
        <v>40.102252960006439</v>
      </c>
      <c r="Q313" s="49">
        <v>3512.5</v>
      </c>
      <c r="R313" s="49">
        <v>56817.2500000972</v>
      </c>
    </row>
    <row r="314" spans="9:18" x14ac:dyDescent="0.3">
      <c r="I314" s="45">
        <v>1</v>
      </c>
      <c r="J314" s="49" t="s">
        <v>164</v>
      </c>
      <c r="K314" s="25">
        <v>1996</v>
      </c>
      <c r="L314" s="49">
        <v>3680.9</v>
      </c>
      <c r="M314" s="38">
        <f t="shared" ca="1" si="16"/>
        <v>146328.16400009813</v>
      </c>
      <c r="N314" s="38">
        <f t="shared" ca="1" si="17"/>
        <v>148920.37450008909</v>
      </c>
      <c r="O314" s="39">
        <f t="shared" ca="1" si="18"/>
        <v>44.676112350026727</v>
      </c>
      <c r="Q314" s="49">
        <v>3513</v>
      </c>
      <c r="R314" s="49">
        <v>56994.4999998821</v>
      </c>
    </row>
    <row r="315" spans="9:18" x14ac:dyDescent="0.3">
      <c r="I315" s="45">
        <v>1</v>
      </c>
      <c r="J315" s="49" t="s">
        <v>174</v>
      </c>
      <c r="K315" s="25">
        <v>1996</v>
      </c>
      <c r="L315" s="49">
        <v>3687.75</v>
      </c>
      <c r="M315" s="38">
        <f t="shared" ca="1" si="16"/>
        <v>151512.58500008006</v>
      </c>
      <c r="N315" s="38">
        <f t="shared" ca="1" si="17"/>
        <v>151035.76829998894</v>
      </c>
      <c r="O315" s="39">
        <f t="shared" ca="1" si="18"/>
        <v>64.945380368995245</v>
      </c>
      <c r="Q315" s="49">
        <v>3513.5</v>
      </c>
      <c r="R315" s="49">
        <v>57171.7499999141</v>
      </c>
    </row>
    <row r="316" spans="9:18" x14ac:dyDescent="0.3">
      <c r="I316" s="45">
        <v>1</v>
      </c>
      <c r="J316" s="49" t="s">
        <v>175</v>
      </c>
      <c r="K316" s="25">
        <v>1996</v>
      </c>
      <c r="L316" s="49">
        <v>3686.49</v>
      </c>
      <c r="M316" s="38">
        <f t="shared" ca="1" si="16"/>
        <v>150558.95159989782</v>
      </c>
      <c r="N316" s="38">
        <f t="shared" ca="1" si="17"/>
        <v>148935.50979994563</v>
      </c>
      <c r="O316" s="39">
        <f t="shared" ca="1" si="18"/>
        <v>74.467754899972817</v>
      </c>
      <c r="Q316" s="49">
        <v>3514</v>
      </c>
      <c r="R316" s="49">
        <v>57348.999999946202</v>
      </c>
    </row>
    <row r="317" spans="9:18" x14ac:dyDescent="0.3">
      <c r="I317" s="45">
        <v>1</v>
      </c>
      <c r="J317" s="49" t="s">
        <v>176</v>
      </c>
      <c r="K317" s="25">
        <v>1996</v>
      </c>
      <c r="L317" s="49">
        <v>3682.2</v>
      </c>
      <c r="M317" s="38">
        <f t="shared" ca="1" si="16"/>
        <v>147312.06799999345</v>
      </c>
      <c r="N317" s="38">
        <f t="shared" ca="1" si="17"/>
        <v>146217.75699994969</v>
      </c>
      <c r="O317" s="39">
        <f t="shared" ca="1" si="18"/>
        <v>68.722345789976345</v>
      </c>
      <c r="Q317" s="49">
        <v>3514.5</v>
      </c>
      <c r="R317" s="49">
        <v>57526.249999978201</v>
      </c>
    </row>
    <row r="318" spans="9:18" x14ac:dyDescent="0.3">
      <c r="I318" s="45">
        <v>1</v>
      </c>
      <c r="J318" s="49" t="s">
        <v>177</v>
      </c>
      <c r="K318" s="25">
        <v>1996</v>
      </c>
      <c r="L318" s="49">
        <v>3679.29</v>
      </c>
      <c r="M318" s="38">
        <f t="shared" ca="1" si="16"/>
        <v>145123.44599990593</v>
      </c>
      <c r="N318" s="38">
        <f t="shared" ca="1" si="17"/>
        <v>144647.82300000987</v>
      </c>
      <c r="O318" s="39">
        <f t="shared" ca="1" si="18"/>
        <v>70.877433270004843</v>
      </c>
      <c r="Q318" s="49">
        <v>3515</v>
      </c>
      <c r="R318" s="49">
        <v>57703.500000010201</v>
      </c>
    </row>
    <row r="319" spans="9:18" x14ac:dyDescent="0.3">
      <c r="I319" s="45">
        <v>1</v>
      </c>
      <c r="J319" s="49" t="s">
        <v>178</v>
      </c>
      <c r="K319" s="25">
        <v>1996</v>
      </c>
      <c r="L319" s="49">
        <v>3678</v>
      </c>
      <c r="M319" s="38">
        <f t="shared" ca="1" si="16"/>
        <v>144172.20000011381</v>
      </c>
      <c r="N319" s="38">
        <f t="shared" ca="1" si="17"/>
        <v>143984.16300010635</v>
      </c>
      <c r="O319" s="39">
        <f t="shared" ca="1" si="18"/>
        <v>60.473348460044662</v>
      </c>
      <c r="Q319" s="49">
        <v>3515.5</v>
      </c>
      <c r="R319" s="49">
        <v>57880.750000042201</v>
      </c>
    </row>
    <row r="320" spans="9:18" x14ac:dyDescent="0.3">
      <c r="I320" s="45">
        <v>1</v>
      </c>
      <c r="J320" s="49" t="s">
        <v>179</v>
      </c>
      <c r="K320" s="25">
        <v>1996</v>
      </c>
      <c r="L320" s="49">
        <v>3677.49</v>
      </c>
      <c r="M320" s="38">
        <f t="shared" ca="1" si="16"/>
        <v>143796.12600009888</v>
      </c>
      <c r="N320" s="38">
        <f t="shared" ca="1" si="17"/>
        <v>142771.14000005694</v>
      </c>
      <c r="O320" s="39">
        <f t="shared" ca="1" si="18"/>
        <v>44.259053400017649</v>
      </c>
      <c r="Q320" s="49">
        <v>3516</v>
      </c>
      <c r="R320" s="49">
        <v>58058.0000000742</v>
      </c>
    </row>
    <row r="321" spans="9:18" x14ac:dyDescent="0.3">
      <c r="I321" s="45">
        <v>1</v>
      </c>
      <c r="J321" s="49" t="s">
        <v>180</v>
      </c>
      <c r="K321" s="25">
        <v>1996</v>
      </c>
      <c r="L321" s="49">
        <v>3674.71</v>
      </c>
      <c r="M321" s="38">
        <f t="shared" ca="1" si="16"/>
        <v>141746.154000015</v>
      </c>
      <c r="N321" s="38">
        <f t="shared" ca="1" si="17"/>
        <v>140415.14699996053</v>
      </c>
      <c r="O321" s="39">
        <f t="shared" ca="1" si="18"/>
        <v>36.50793821998974</v>
      </c>
      <c r="Q321" s="49">
        <v>3516.5</v>
      </c>
      <c r="R321" s="49">
        <v>58235.250000106302</v>
      </c>
    </row>
    <row r="322" spans="9:18" x14ac:dyDescent="0.3">
      <c r="I322" s="45">
        <v>1</v>
      </c>
      <c r="J322" s="49" t="s">
        <v>170</v>
      </c>
      <c r="K322" s="25">
        <v>1997</v>
      </c>
      <c r="L322" s="49">
        <v>3671.1</v>
      </c>
      <c r="M322" s="38">
        <f t="shared" ca="1" si="16"/>
        <v>139084.13999990607</v>
      </c>
      <c r="N322" s="38">
        <f t="shared" ca="1" si="17"/>
        <v>137284.88399995584</v>
      </c>
      <c r="O322" s="39">
        <f t="shared" ca="1" si="18"/>
        <v>19.21988375999382</v>
      </c>
      <c r="Q322" s="49">
        <v>3517</v>
      </c>
      <c r="R322" s="49">
        <v>58412.499999891203</v>
      </c>
    </row>
    <row r="323" spans="9:18" x14ac:dyDescent="0.3">
      <c r="I323" s="45">
        <v>1</v>
      </c>
      <c r="J323" s="49" t="s">
        <v>171</v>
      </c>
      <c r="K323" s="25">
        <v>1997</v>
      </c>
      <c r="L323" s="49">
        <v>3666.22</v>
      </c>
      <c r="M323" s="38">
        <f t="shared" ca="1" si="16"/>
        <v>135485.62800000561</v>
      </c>
      <c r="N323" s="38">
        <f t="shared" ca="1" si="17"/>
        <v>134379.52799996012</v>
      </c>
      <c r="O323" s="39">
        <f t="shared" ca="1" si="18"/>
        <v>12.09415751999641</v>
      </c>
      <c r="Q323" s="49">
        <v>3517.5</v>
      </c>
      <c r="R323" s="49">
        <v>58589.749999923202</v>
      </c>
    </row>
    <row r="324" spans="9:18" x14ac:dyDescent="0.3">
      <c r="I324" s="45">
        <v>1</v>
      </c>
      <c r="J324" s="49" t="s">
        <v>172</v>
      </c>
      <c r="K324" s="25">
        <v>1997</v>
      </c>
      <c r="L324" s="49">
        <v>3663.22</v>
      </c>
      <c r="M324" s="38">
        <f t="shared" ca="1" si="16"/>
        <v>133273.42799991462</v>
      </c>
      <c r="N324" s="38">
        <f t="shared" ca="1" si="17"/>
        <v>133796.98199993582</v>
      </c>
      <c r="O324" s="39">
        <f t="shared" ca="1" si="18"/>
        <v>25.421426579987806</v>
      </c>
      <c r="Q324" s="49">
        <v>3518</v>
      </c>
      <c r="R324" s="49">
        <v>58766.999999955202</v>
      </c>
    </row>
    <row r="325" spans="9:18" x14ac:dyDescent="0.3">
      <c r="I325" s="45">
        <v>1</v>
      </c>
      <c r="J325" s="49" t="s">
        <v>173</v>
      </c>
      <c r="K325" s="25">
        <v>1997</v>
      </c>
      <c r="L325" s="49">
        <v>3664.64</v>
      </c>
      <c r="M325" s="38">
        <f t="shared" ca="1" si="16"/>
        <v>134320.53599995701</v>
      </c>
      <c r="N325" s="38">
        <f t="shared" ca="1" si="17"/>
        <v>139556.07599992491</v>
      </c>
      <c r="O325" s="39">
        <f t="shared" ca="1" si="18"/>
        <v>39.075701279978979</v>
      </c>
      <c r="Q325" s="49">
        <v>3518.5</v>
      </c>
      <c r="R325" s="49">
        <v>58944.249999987303</v>
      </c>
    </row>
    <row r="326" spans="9:18" x14ac:dyDescent="0.3">
      <c r="I326" s="45">
        <v>1</v>
      </c>
      <c r="J326" s="49" t="s">
        <v>164</v>
      </c>
      <c r="K326" s="25">
        <v>1997</v>
      </c>
      <c r="L326" s="49">
        <v>3678.84</v>
      </c>
      <c r="M326" s="38">
        <f t="shared" ca="1" si="16"/>
        <v>144791.61599989282</v>
      </c>
      <c r="N326" s="38">
        <f t="shared" ca="1" si="17"/>
        <v>150547.53159990953</v>
      </c>
      <c r="O326" s="39">
        <f t="shared" ca="1" si="18"/>
        <v>45.164259479972863</v>
      </c>
      <c r="Q326" s="49">
        <v>3519</v>
      </c>
      <c r="R326" s="49">
        <v>59121.500000019303</v>
      </c>
    </row>
    <row r="327" spans="9:18" x14ac:dyDescent="0.3">
      <c r="I327" s="45">
        <v>1</v>
      </c>
      <c r="J327" s="49" t="s">
        <v>174</v>
      </c>
      <c r="K327" s="25">
        <v>1997</v>
      </c>
      <c r="L327" s="49">
        <v>3694.08</v>
      </c>
      <c r="M327" s="38">
        <f t="shared" ca="1" si="16"/>
        <v>156303.44719992625</v>
      </c>
      <c r="N327" s="38">
        <f t="shared" ca="1" si="17"/>
        <v>156083.95859990455</v>
      </c>
      <c r="O327" s="39">
        <f t="shared" ca="1" si="18"/>
        <v>67.116102197958952</v>
      </c>
      <c r="Q327" s="49">
        <v>3519.5</v>
      </c>
      <c r="R327" s="49">
        <v>59298.750000051303</v>
      </c>
    </row>
    <row r="328" spans="9:18" x14ac:dyDescent="0.3">
      <c r="I328" s="45">
        <v>1</v>
      </c>
      <c r="J328" s="49" t="s">
        <v>175</v>
      </c>
      <c r="K328" s="25">
        <v>1997</v>
      </c>
      <c r="L328" s="49">
        <v>3693.5</v>
      </c>
      <c r="M328" s="38">
        <f t="shared" ca="1" si="16"/>
        <v>155864.46999988286</v>
      </c>
      <c r="N328" s="38">
        <f t="shared" ca="1" si="17"/>
        <v>154884.35129999905</v>
      </c>
      <c r="O328" s="39">
        <f t="shared" ca="1" si="18"/>
        <v>77.442175649999527</v>
      </c>
      <c r="Q328" s="49">
        <v>3520</v>
      </c>
      <c r="R328" s="49">
        <v>59476.000000083302</v>
      </c>
    </row>
    <row r="329" spans="9:18" x14ac:dyDescent="0.3">
      <c r="I329" s="45">
        <v>1</v>
      </c>
      <c r="J329" s="49" t="s">
        <v>176</v>
      </c>
      <c r="K329" s="25">
        <v>1997</v>
      </c>
      <c r="L329" s="49">
        <v>3690.91</v>
      </c>
      <c r="M329" s="38">
        <f t="shared" ca="1" si="16"/>
        <v>153904.23260011524</v>
      </c>
      <c r="N329" s="38">
        <f t="shared" ca="1" si="17"/>
        <v>153680.9607000798</v>
      </c>
      <c r="O329" s="39">
        <f t="shared" ca="1" si="18"/>
        <v>72.23005152903751</v>
      </c>
      <c r="Q329" s="49">
        <v>3520.5</v>
      </c>
      <c r="R329" s="49">
        <v>59669.249999927997</v>
      </c>
    </row>
    <row r="330" spans="9:18" x14ac:dyDescent="0.3">
      <c r="I330" s="45">
        <v>1</v>
      </c>
      <c r="J330" s="49" t="s">
        <v>177</v>
      </c>
      <c r="K330" s="25">
        <v>1997</v>
      </c>
      <c r="L330" s="49">
        <v>3690.32</v>
      </c>
      <c r="M330" s="38">
        <f t="shared" ref="M330:M393" ca="1" si="19">FORECAST(L330,OFFSET($R$28:$R$712,MATCH(L330,$Q$28:$Q$712,1)-1,0,2), OFFSET($Q$28:$Q$712,MATCH(L330,$Q$28:$Q$712,1)-1,0,2))</f>
        <v>153457.68880004436</v>
      </c>
      <c r="N330" s="38">
        <f t="shared" ca="1" si="17"/>
        <v>152844.64040002483</v>
      </c>
      <c r="O330" s="39">
        <f t="shared" ca="1" si="18"/>
        <v>74.893873796012159</v>
      </c>
      <c r="Q330" s="49">
        <v>3521</v>
      </c>
      <c r="R330" s="49">
        <v>59862.500000019703</v>
      </c>
    </row>
    <row r="331" spans="9:18" x14ac:dyDescent="0.3">
      <c r="I331" s="45">
        <v>1</v>
      </c>
      <c r="J331" s="49" t="s">
        <v>178</v>
      </c>
      <c r="K331" s="25">
        <v>1997</v>
      </c>
      <c r="L331" s="49">
        <v>3688.7</v>
      </c>
      <c r="M331" s="38">
        <f t="shared" ca="1" si="19"/>
        <v>152231.5920000053</v>
      </c>
      <c r="N331" s="38">
        <f t="shared" ref="N331:N394" ca="1" si="20">(M331+M332)/2</f>
        <v>151153.08149999334</v>
      </c>
      <c r="O331" s="39">
        <f t="shared" ref="O331:O394" ca="1" si="21">VLOOKUP(J331,$Q$10:$R$21,2,FALSE)*N331/1000</f>
        <v>63.484294229997197</v>
      </c>
      <c r="Q331" s="49">
        <v>3521.5</v>
      </c>
      <c r="R331" s="49">
        <v>60055.750000111402</v>
      </c>
    </row>
    <row r="332" spans="9:18" x14ac:dyDescent="0.3">
      <c r="I332" s="45">
        <v>1</v>
      </c>
      <c r="J332" s="49" t="s">
        <v>179</v>
      </c>
      <c r="K332" s="25">
        <v>1997</v>
      </c>
      <c r="L332" s="49">
        <v>3685.85</v>
      </c>
      <c r="M332" s="38">
        <f t="shared" ca="1" si="19"/>
        <v>150074.57099998137</v>
      </c>
      <c r="N332" s="38">
        <f t="shared" ca="1" si="20"/>
        <v>148731.16149997851</v>
      </c>
      <c r="O332" s="39">
        <f t="shared" ca="1" si="21"/>
        <v>46.106660064993342</v>
      </c>
      <c r="Q332" s="49">
        <v>3522</v>
      </c>
      <c r="R332" s="49">
        <v>60248.999999956002</v>
      </c>
    </row>
    <row r="333" spans="9:18" x14ac:dyDescent="0.3">
      <c r="I333" s="45">
        <v>1</v>
      </c>
      <c r="J333" s="49" t="s">
        <v>180</v>
      </c>
      <c r="K333" s="25">
        <v>1997</v>
      </c>
      <c r="L333" s="49">
        <v>3682.3</v>
      </c>
      <c r="M333" s="38">
        <f t="shared" ca="1" si="19"/>
        <v>147387.75199997565</v>
      </c>
      <c r="N333" s="38">
        <f t="shared" ca="1" si="20"/>
        <v>146122.86699993536</v>
      </c>
      <c r="O333" s="39">
        <f t="shared" ca="1" si="21"/>
        <v>37.991945419983196</v>
      </c>
      <c r="Q333" s="49">
        <v>3522.5</v>
      </c>
      <c r="R333" s="49">
        <v>60442.250000047803</v>
      </c>
    </row>
    <row r="334" spans="9:18" x14ac:dyDescent="0.3">
      <c r="I334" s="45">
        <v>1</v>
      </c>
      <c r="J334" s="49" t="s">
        <v>170</v>
      </c>
      <c r="K334" s="25">
        <v>1998</v>
      </c>
      <c r="L334" s="49">
        <v>3678.93</v>
      </c>
      <c r="M334" s="38">
        <f t="shared" ca="1" si="19"/>
        <v>144857.98199989507</v>
      </c>
      <c r="N334" s="38">
        <f t="shared" ca="1" si="20"/>
        <v>143644.95899996883</v>
      </c>
      <c r="O334" s="39">
        <f t="shared" ca="1" si="21"/>
        <v>20.110294259995637</v>
      </c>
      <c r="Q334" s="49">
        <v>3523</v>
      </c>
      <c r="R334" s="49">
        <v>60635.499999892403</v>
      </c>
    </row>
    <row r="335" spans="9:18" x14ac:dyDescent="0.3">
      <c r="I335" s="45">
        <v>1</v>
      </c>
      <c r="J335" s="49" t="s">
        <v>171</v>
      </c>
      <c r="K335" s="25">
        <v>1998</v>
      </c>
      <c r="L335" s="49">
        <v>3675.64</v>
      </c>
      <c r="M335" s="38">
        <f t="shared" ca="1" si="19"/>
        <v>142431.93600004259</v>
      </c>
      <c r="N335" s="38">
        <f t="shared" ca="1" si="20"/>
        <v>141502.81200000434</v>
      </c>
      <c r="O335" s="39">
        <f t="shared" ca="1" si="21"/>
        <v>12.73525308000039</v>
      </c>
      <c r="Q335" s="49">
        <v>3523.5</v>
      </c>
      <c r="R335" s="49">
        <v>60828.749999984102</v>
      </c>
    </row>
    <row r="336" spans="9:18" x14ac:dyDescent="0.3">
      <c r="I336" s="45">
        <v>1</v>
      </c>
      <c r="J336" s="49" t="s">
        <v>172</v>
      </c>
      <c r="K336" s="25">
        <v>1998</v>
      </c>
      <c r="L336" s="49">
        <v>3673.12</v>
      </c>
      <c r="M336" s="38">
        <f t="shared" ca="1" si="19"/>
        <v>140573.68799996609</v>
      </c>
      <c r="N336" s="38">
        <f t="shared" ca="1" si="20"/>
        <v>141801.4590000168</v>
      </c>
      <c r="O336" s="39">
        <f t="shared" ca="1" si="21"/>
        <v>26.942277210003191</v>
      </c>
      <c r="Q336" s="49">
        <v>3524</v>
      </c>
      <c r="R336" s="49">
        <v>61022.000000075801</v>
      </c>
    </row>
    <row r="337" spans="9:18" x14ac:dyDescent="0.3">
      <c r="I337" s="45">
        <v>1</v>
      </c>
      <c r="J337" s="49" t="s">
        <v>173</v>
      </c>
      <c r="K337" s="25">
        <v>1998</v>
      </c>
      <c r="L337" s="49">
        <v>3676.45</v>
      </c>
      <c r="M337" s="38">
        <f t="shared" ca="1" si="19"/>
        <v>143029.2300000675</v>
      </c>
      <c r="N337" s="38">
        <f t="shared" ca="1" si="20"/>
        <v>147857.46600001492</v>
      </c>
      <c r="O337" s="39">
        <f t="shared" ca="1" si="21"/>
        <v>41.400090480004181</v>
      </c>
      <c r="Q337" s="49">
        <v>3524.5</v>
      </c>
      <c r="R337" s="49">
        <v>61215.249999920401</v>
      </c>
    </row>
    <row r="338" spans="9:18" x14ac:dyDescent="0.3">
      <c r="I338" s="45">
        <v>1</v>
      </c>
      <c r="J338" s="49" t="s">
        <v>164</v>
      </c>
      <c r="K338" s="25">
        <v>1998</v>
      </c>
      <c r="L338" s="49">
        <v>3689.3</v>
      </c>
      <c r="M338" s="38">
        <f t="shared" ca="1" si="19"/>
        <v>152685.70199996233</v>
      </c>
      <c r="N338" s="38">
        <f t="shared" ca="1" si="20"/>
        <v>155323.3243999586</v>
      </c>
      <c r="O338" s="39">
        <f t="shared" ca="1" si="21"/>
        <v>46.596997319987572</v>
      </c>
      <c r="Q338" s="49">
        <v>3525</v>
      </c>
      <c r="R338" s="49">
        <v>61408.500000012202</v>
      </c>
    </row>
    <row r="339" spans="9:18" x14ac:dyDescent="0.3">
      <c r="I339" s="45">
        <v>1</v>
      </c>
      <c r="J339" s="49" t="s">
        <v>174</v>
      </c>
      <c r="K339" s="25">
        <v>1998</v>
      </c>
      <c r="L339" s="49">
        <v>3696.27</v>
      </c>
      <c r="M339" s="38">
        <f t="shared" ca="1" si="19"/>
        <v>157960.94679995487</v>
      </c>
      <c r="N339" s="38">
        <f t="shared" ca="1" si="20"/>
        <v>157571.16919999314</v>
      </c>
      <c r="O339" s="39">
        <f t="shared" ca="1" si="21"/>
        <v>67.75560275599706</v>
      </c>
      <c r="Q339" s="49">
        <v>3525.5</v>
      </c>
      <c r="R339" s="49">
        <v>61601.750000103901</v>
      </c>
    </row>
    <row r="340" spans="9:18" x14ac:dyDescent="0.3">
      <c r="I340" s="45">
        <v>1</v>
      </c>
      <c r="J340" s="49" t="s">
        <v>175</v>
      </c>
      <c r="K340" s="25">
        <v>1998</v>
      </c>
      <c r="L340" s="49">
        <v>3695.24</v>
      </c>
      <c r="M340" s="38">
        <f t="shared" ca="1" si="19"/>
        <v>157181.39160003141</v>
      </c>
      <c r="N340" s="38">
        <f t="shared" ca="1" si="20"/>
        <v>155478.47900007037</v>
      </c>
      <c r="O340" s="39">
        <f t="shared" ca="1" si="21"/>
        <v>77.739239500035183</v>
      </c>
      <c r="Q340" s="49">
        <v>3526</v>
      </c>
      <c r="R340" s="49">
        <v>61794.999999948501</v>
      </c>
    </row>
    <row r="341" spans="9:18" x14ac:dyDescent="0.3">
      <c r="I341" s="45">
        <v>1</v>
      </c>
      <c r="J341" s="49" t="s">
        <v>176</v>
      </c>
      <c r="K341" s="25">
        <v>1998</v>
      </c>
      <c r="L341" s="49">
        <v>3690.74</v>
      </c>
      <c r="M341" s="38">
        <f t="shared" ca="1" si="19"/>
        <v>153775.56640010932</v>
      </c>
      <c r="N341" s="38">
        <f t="shared" ca="1" si="20"/>
        <v>152628.93850009399</v>
      </c>
      <c r="O341" s="39">
        <f t="shared" ca="1" si="21"/>
        <v>71.735601095044174</v>
      </c>
      <c r="Q341" s="49">
        <v>3526.5</v>
      </c>
      <c r="R341" s="49">
        <v>61988.2500000402</v>
      </c>
    </row>
    <row r="342" spans="9:18" x14ac:dyDescent="0.3">
      <c r="I342" s="45">
        <v>1</v>
      </c>
      <c r="J342" s="49" t="s">
        <v>177</v>
      </c>
      <c r="K342" s="25">
        <v>1998</v>
      </c>
      <c r="L342" s="49">
        <v>3687.71</v>
      </c>
      <c r="M342" s="38">
        <f t="shared" ca="1" si="19"/>
        <v>151482.31060007866</v>
      </c>
      <c r="N342" s="38">
        <f t="shared" ca="1" si="20"/>
        <v>150967.65230000089</v>
      </c>
      <c r="O342" s="39">
        <f t="shared" ca="1" si="21"/>
        <v>73.974149627000429</v>
      </c>
      <c r="Q342" s="49">
        <v>3527</v>
      </c>
      <c r="R342" s="49">
        <v>62181.499999884902</v>
      </c>
    </row>
    <row r="343" spans="9:18" x14ac:dyDescent="0.3">
      <c r="I343" s="45">
        <v>1</v>
      </c>
      <c r="J343" s="49" t="s">
        <v>178</v>
      </c>
      <c r="K343" s="25">
        <v>1998</v>
      </c>
      <c r="L343" s="49">
        <v>3686.35</v>
      </c>
      <c r="M343" s="38">
        <f t="shared" ca="1" si="19"/>
        <v>150452.99399992311</v>
      </c>
      <c r="N343" s="38">
        <f t="shared" ca="1" si="20"/>
        <v>150146.46919994662</v>
      </c>
      <c r="O343" s="39">
        <f t="shared" ca="1" si="21"/>
        <v>63.061517063977576</v>
      </c>
      <c r="Q343" s="49">
        <v>3527.5</v>
      </c>
      <c r="R343" s="49">
        <v>62374.749999976601</v>
      </c>
    </row>
    <row r="344" spans="9:18" x14ac:dyDescent="0.3">
      <c r="I344" s="45">
        <v>1</v>
      </c>
      <c r="J344" s="49" t="s">
        <v>179</v>
      </c>
      <c r="K344" s="25">
        <v>1998</v>
      </c>
      <c r="L344" s="49">
        <v>3685.54</v>
      </c>
      <c r="M344" s="38">
        <f t="shared" ca="1" si="19"/>
        <v>149839.94439997012</v>
      </c>
      <c r="N344" s="38">
        <f t="shared" ca="1" si="20"/>
        <v>148765.21819995809</v>
      </c>
      <c r="O344" s="39">
        <f t="shared" ca="1" si="21"/>
        <v>46.117217641987011</v>
      </c>
      <c r="Q344" s="49">
        <v>3528</v>
      </c>
      <c r="R344" s="49">
        <v>62568.000000068299</v>
      </c>
    </row>
    <row r="345" spans="9:18" x14ac:dyDescent="0.3">
      <c r="I345" s="45">
        <v>1</v>
      </c>
      <c r="J345" s="49" t="s">
        <v>180</v>
      </c>
      <c r="K345" s="25">
        <v>1998</v>
      </c>
      <c r="L345" s="49">
        <v>3682.7</v>
      </c>
      <c r="M345" s="38">
        <f t="shared" ca="1" si="19"/>
        <v>147690.49199994607</v>
      </c>
      <c r="N345" s="38">
        <f t="shared" ca="1" si="20"/>
        <v>146892.01470001671</v>
      </c>
      <c r="O345" s="39">
        <f t="shared" ca="1" si="21"/>
        <v>38.191923822004348</v>
      </c>
      <c r="Q345" s="49">
        <v>3528.5</v>
      </c>
      <c r="R345" s="49">
        <v>62761.2499999129</v>
      </c>
    </row>
    <row r="346" spans="9:18" x14ac:dyDescent="0.3">
      <c r="I346" s="45">
        <v>1</v>
      </c>
      <c r="J346" s="49" t="s">
        <v>170</v>
      </c>
      <c r="K346" s="25">
        <v>1999</v>
      </c>
      <c r="L346" s="49">
        <v>3680.59</v>
      </c>
      <c r="M346" s="38">
        <f t="shared" ca="1" si="19"/>
        <v>146093.53740008734</v>
      </c>
      <c r="N346" s="38">
        <f t="shared" ca="1" si="20"/>
        <v>145438.8896999897</v>
      </c>
      <c r="O346" s="39">
        <f t="shared" ca="1" si="21"/>
        <v>20.36144455799856</v>
      </c>
      <c r="Q346" s="49">
        <v>3529</v>
      </c>
      <c r="R346" s="49">
        <v>62954.5000000047</v>
      </c>
    </row>
    <row r="347" spans="9:18" x14ac:dyDescent="0.3">
      <c r="I347" s="45">
        <v>1</v>
      </c>
      <c r="J347" s="49" t="s">
        <v>171</v>
      </c>
      <c r="K347" s="25">
        <v>1999</v>
      </c>
      <c r="L347" s="49">
        <v>3678.83</v>
      </c>
      <c r="M347" s="38">
        <f t="shared" ca="1" si="19"/>
        <v>144784.24199989205</v>
      </c>
      <c r="N347" s="38">
        <f t="shared" ca="1" si="20"/>
        <v>144345.48899999773</v>
      </c>
      <c r="O347" s="39">
        <f t="shared" ca="1" si="21"/>
        <v>12.991094009999795</v>
      </c>
      <c r="Q347" s="49">
        <v>3529.5</v>
      </c>
      <c r="R347" s="49">
        <v>63147.750000096399</v>
      </c>
    </row>
    <row r="348" spans="9:18" x14ac:dyDescent="0.3">
      <c r="I348" s="45">
        <v>1</v>
      </c>
      <c r="J348" s="49" t="s">
        <v>172</v>
      </c>
      <c r="K348" s="25">
        <v>1999</v>
      </c>
      <c r="L348" s="49">
        <v>3677.64</v>
      </c>
      <c r="M348" s="38">
        <f t="shared" ca="1" si="19"/>
        <v>143906.73600010341</v>
      </c>
      <c r="N348" s="38">
        <f t="shared" ca="1" si="20"/>
        <v>143847.744000101</v>
      </c>
      <c r="O348" s="39">
        <f t="shared" ca="1" si="21"/>
        <v>27.331071360019187</v>
      </c>
      <c r="Q348" s="49">
        <v>3530</v>
      </c>
      <c r="R348" s="49">
        <v>63340.999999940999</v>
      </c>
    </row>
    <row r="349" spans="9:18" x14ac:dyDescent="0.3">
      <c r="I349" s="45">
        <v>1</v>
      </c>
      <c r="J349" s="49" t="s">
        <v>173</v>
      </c>
      <c r="K349" s="25">
        <v>1999</v>
      </c>
      <c r="L349" s="49">
        <v>3677.48</v>
      </c>
      <c r="M349" s="38">
        <f t="shared" ca="1" si="19"/>
        <v>143788.75200009858</v>
      </c>
      <c r="N349" s="38">
        <f t="shared" ca="1" si="20"/>
        <v>145501.21540005808</v>
      </c>
      <c r="O349" s="39">
        <f t="shared" ca="1" si="21"/>
        <v>40.740340312016265</v>
      </c>
      <c r="Q349" s="49">
        <v>3530.5</v>
      </c>
      <c r="R349" s="49">
        <v>63534.250000032698</v>
      </c>
    </row>
    <row r="350" spans="9:18" x14ac:dyDescent="0.3">
      <c r="I350" s="45">
        <v>1</v>
      </c>
      <c r="J350" s="49" t="s">
        <v>164</v>
      </c>
      <c r="K350" s="25">
        <v>1999</v>
      </c>
      <c r="L350" s="49">
        <v>3682.07</v>
      </c>
      <c r="M350" s="38">
        <f t="shared" ca="1" si="19"/>
        <v>147213.67880001757</v>
      </c>
      <c r="N350" s="38">
        <f t="shared" ca="1" si="20"/>
        <v>151565.56449995167</v>
      </c>
      <c r="O350" s="39">
        <f t="shared" ca="1" si="21"/>
        <v>45.469669349985494</v>
      </c>
      <c r="Q350" s="49">
        <v>3531</v>
      </c>
      <c r="R350" s="49">
        <v>63727.499999877298</v>
      </c>
    </row>
    <row r="351" spans="9:18" x14ac:dyDescent="0.3">
      <c r="I351" s="45">
        <v>1</v>
      </c>
      <c r="J351" s="49" t="s">
        <v>174</v>
      </c>
      <c r="K351" s="25">
        <v>1999</v>
      </c>
      <c r="L351" s="49">
        <v>3693.57</v>
      </c>
      <c r="M351" s="38">
        <f t="shared" ca="1" si="19"/>
        <v>155917.45019988576</v>
      </c>
      <c r="N351" s="38">
        <f t="shared" ca="1" si="20"/>
        <v>156095.31189989974</v>
      </c>
      <c r="O351" s="39">
        <f t="shared" ca="1" si="21"/>
        <v>67.120984116956876</v>
      </c>
      <c r="Q351" s="49">
        <v>3531.5</v>
      </c>
      <c r="R351" s="49">
        <v>63920.749999969099</v>
      </c>
    </row>
    <row r="352" spans="9:18" x14ac:dyDescent="0.3">
      <c r="I352" s="45">
        <v>1</v>
      </c>
      <c r="J352" s="49" t="s">
        <v>175</v>
      </c>
      <c r="K352" s="25">
        <v>1999</v>
      </c>
      <c r="L352" s="49">
        <v>3694.04</v>
      </c>
      <c r="M352" s="38">
        <f t="shared" ca="1" si="19"/>
        <v>156273.17359991372</v>
      </c>
      <c r="N352" s="38">
        <f t="shared" ca="1" si="20"/>
        <v>156065.03759989934</v>
      </c>
      <c r="O352" s="39">
        <f t="shared" ca="1" si="21"/>
        <v>78.032518799949671</v>
      </c>
      <c r="Q352" s="49">
        <v>3532</v>
      </c>
      <c r="R352" s="49">
        <v>64114.000000060798</v>
      </c>
    </row>
    <row r="353" spans="9:18" x14ac:dyDescent="0.3">
      <c r="I353" s="45">
        <v>1</v>
      </c>
      <c r="J353" s="49" t="s">
        <v>176</v>
      </c>
      <c r="K353" s="25">
        <v>1999</v>
      </c>
      <c r="L353" s="49">
        <v>3693.49</v>
      </c>
      <c r="M353" s="38">
        <f t="shared" ca="1" si="19"/>
        <v>155856.90159988496</v>
      </c>
      <c r="N353" s="38">
        <f t="shared" ca="1" si="20"/>
        <v>155137.89449995826</v>
      </c>
      <c r="O353" s="39">
        <f t="shared" ca="1" si="21"/>
        <v>72.91481041498038</v>
      </c>
      <c r="Q353" s="49">
        <v>3532.5</v>
      </c>
      <c r="R353" s="49">
        <v>64307.249999905398</v>
      </c>
    </row>
    <row r="354" spans="9:18" x14ac:dyDescent="0.3">
      <c r="I354" s="45">
        <v>1</v>
      </c>
      <c r="J354" s="49" t="s">
        <v>177</v>
      </c>
      <c r="K354" s="25">
        <v>1999</v>
      </c>
      <c r="L354" s="49">
        <v>3691.59</v>
      </c>
      <c r="M354" s="38">
        <f t="shared" ca="1" si="19"/>
        <v>154418.88740003156</v>
      </c>
      <c r="N354" s="38">
        <f t="shared" ca="1" si="20"/>
        <v>153276.0438000164</v>
      </c>
      <c r="O354" s="39">
        <f t="shared" ca="1" si="21"/>
        <v>75.105261462008031</v>
      </c>
      <c r="Q354" s="49">
        <v>3533</v>
      </c>
      <c r="R354" s="49">
        <v>64500.499999997097</v>
      </c>
    </row>
    <row r="355" spans="9:18" x14ac:dyDescent="0.3">
      <c r="I355" s="45">
        <v>1</v>
      </c>
      <c r="J355" s="49" t="s">
        <v>178</v>
      </c>
      <c r="K355" s="25">
        <v>1999</v>
      </c>
      <c r="L355" s="49">
        <v>3688.57</v>
      </c>
      <c r="M355" s="38">
        <f t="shared" ca="1" si="19"/>
        <v>152133.20020000124</v>
      </c>
      <c r="N355" s="38">
        <f t="shared" ca="1" si="20"/>
        <v>150714.10770002706</v>
      </c>
      <c r="O355" s="39">
        <f t="shared" ca="1" si="21"/>
        <v>63.299925234011361</v>
      </c>
      <c r="Q355" s="49">
        <v>3533.5</v>
      </c>
      <c r="R355" s="49">
        <v>64693.750000088898</v>
      </c>
    </row>
    <row r="356" spans="9:18" x14ac:dyDescent="0.3">
      <c r="I356" s="45">
        <v>1</v>
      </c>
      <c r="J356" s="49" t="s">
        <v>179</v>
      </c>
      <c r="K356" s="25">
        <v>1999</v>
      </c>
      <c r="L356" s="49">
        <v>3684.82</v>
      </c>
      <c r="M356" s="38">
        <f t="shared" ca="1" si="19"/>
        <v>149295.01520005288</v>
      </c>
      <c r="N356" s="38">
        <f t="shared" ca="1" si="20"/>
        <v>147951.60600005323</v>
      </c>
      <c r="O356" s="39">
        <f t="shared" ca="1" si="21"/>
        <v>45.864997860016494</v>
      </c>
      <c r="Q356" s="49">
        <v>3534</v>
      </c>
      <c r="R356" s="49">
        <v>64886.999999933498</v>
      </c>
    </row>
    <row r="357" spans="9:18" x14ac:dyDescent="0.3">
      <c r="I357" s="45">
        <v>1</v>
      </c>
      <c r="J357" s="49" t="s">
        <v>180</v>
      </c>
      <c r="K357" s="25">
        <v>1999</v>
      </c>
      <c r="L357" s="49">
        <v>3681.27</v>
      </c>
      <c r="M357" s="38">
        <f t="shared" ca="1" si="19"/>
        <v>146608.19680005359</v>
      </c>
      <c r="N357" s="38">
        <f t="shared" ca="1" si="20"/>
        <v>145821.57739997795</v>
      </c>
      <c r="O357" s="39">
        <f t="shared" ca="1" si="21"/>
        <v>37.913610123994268</v>
      </c>
      <c r="Q357" s="49">
        <v>3534.5</v>
      </c>
      <c r="R357" s="49">
        <v>65080.250000025197</v>
      </c>
    </row>
    <row r="358" spans="9:18" x14ac:dyDescent="0.3">
      <c r="I358" s="45">
        <v>1</v>
      </c>
      <c r="J358" s="49" t="s">
        <v>170</v>
      </c>
      <c r="K358" s="25">
        <v>2000</v>
      </c>
      <c r="L358" s="49">
        <v>3679.17</v>
      </c>
      <c r="M358" s="38">
        <f t="shared" ca="1" si="19"/>
        <v>145034.95799990231</v>
      </c>
      <c r="N358" s="38">
        <f t="shared" ca="1" si="20"/>
        <v>144551.96100000618</v>
      </c>
      <c r="O358" s="39">
        <f t="shared" ca="1" si="21"/>
        <v>20.237274540000868</v>
      </c>
      <c r="Q358" s="49">
        <v>3535</v>
      </c>
      <c r="R358" s="49">
        <v>65273.500000116903</v>
      </c>
    </row>
    <row r="359" spans="9:18" x14ac:dyDescent="0.3">
      <c r="I359" s="45">
        <v>1</v>
      </c>
      <c r="J359" s="49" t="s">
        <v>171</v>
      </c>
      <c r="K359" s="25">
        <v>2000</v>
      </c>
      <c r="L359" s="49">
        <v>3677.86</v>
      </c>
      <c r="M359" s="38">
        <f t="shared" ca="1" si="19"/>
        <v>144068.96400011005</v>
      </c>
      <c r="N359" s="38">
        <f t="shared" ca="1" si="20"/>
        <v>143737.13400009647</v>
      </c>
      <c r="O359" s="39">
        <f t="shared" ca="1" si="21"/>
        <v>12.93634206000868</v>
      </c>
      <c r="Q359" s="49">
        <v>3535.5</v>
      </c>
      <c r="R359" s="49">
        <v>65466.749999961597</v>
      </c>
    </row>
    <row r="360" spans="9:18" x14ac:dyDescent="0.3">
      <c r="I360" s="45">
        <v>1</v>
      </c>
      <c r="J360" s="49" t="s">
        <v>172</v>
      </c>
      <c r="K360" s="25">
        <v>2000</v>
      </c>
      <c r="L360" s="49">
        <v>3676.96</v>
      </c>
      <c r="M360" s="38">
        <f t="shared" ca="1" si="19"/>
        <v>143405.30400008289</v>
      </c>
      <c r="N360" s="38">
        <f t="shared" ca="1" si="20"/>
        <v>143032.91700006742</v>
      </c>
      <c r="O360" s="39">
        <f t="shared" ca="1" si="21"/>
        <v>27.176254230012812</v>
      </c>
      <c r="Q360" s="49">
        <v>3536</v>
      </c>
      <c r="R360" s="49">
        <v>65660.000000053304</v>
      </c>
    </row>
    <row r="361" spans="9:18" x14ac:dyDescent="0.3">
      <c r="I361" s="45">
        <v>1</v>
      </c>
      <c r="J361" s="49" t="s">
        <v>173</v>
      </c>
      <c r="K361" s="25">
        <v>2000</v>
      </c>
      <c r="L361" s="49">
        <v>3675.95</v>
      </c>
      <c r="M361" s="38">
        <f t="shared" ca="1" si="19"/>
        <v>142660.53000005195</v>
      </c>
      <c r="N361" s="38">
        <f t="shared" ca="1" si="20"/>
        <v>143611.77599996771</v>
      </c>
      <c r="O361" s="39">
        <f t="shared" ca="1" si="21"/>
        <v>40.211297279990966</v>
      </c>
      <c r="Q361" s="49">
        <v>3536.5</v>
      </c>
      <c r="R361" s="49">
        <v>65853.249999897904</v>
      </c>
    </row>
    <row r="362" spans="9:18" x14ac:dyDescent="0.3">
      <c r="I362" s="45">
        <v>1</v>
      </c>
      <c r="J362" s="49" t="s">
        <v>164</v>
      </c>
      <c r="K362" s="25">
        <v>2000</v>
      </c>
      <c r="L362" s="49">
        <v>3678.53</v>
      </c>
      <c r="M362" s="38">
        <f t="shared" ca="1" si="19"/>
        <v>144563.02199988347</v>
      </c>
      <c r="N362" s="38">
        <f t="shared" ca="1" si="20"/>
        <v>146391.6539999831</v>
      </c>
      <c r="O362" s="39">
        <f t="shared" ca="1" si="21"/>
        <v>43.917496199994929</v>
      </c>
      <c r="Q362" s="49">
        <v>3537</v>
      </c>
      <c r="R362" s="49">
        <v>66046.499999989595</v>
      </c>
    </row>
    <row r="363" spans="9:18" x14ac:dyDescent="0.3">
      <c r="I363" s="45">
        <v>1</v>
      </c>
      <c r="J363" s="49" t="s">
        <v>174</v>
      </c>
      <c r="K363" s="25">
        <v>2000</v>
      </c>
      <c r="L363" s="49">
        <v>3683.4</v>
      </c>
      <c r="M363" s="38">
        <f t="shared" ca="1" si="19"/>
        <v>148220.28600008273</v>
      </c>
      <c r="N363" s="38">
        <f t="shared" ca="1" si="20"/>
        <v>147735.90340004535</v>
      </c>
      <c r="O363" s="39">
        <f t="shared" ca="1" si="21"/>
        <v>63.526438462019499</v>
      </c>
      <c r="Q363" s="49">
        <v>3537.5</v>
      </c>
      <c r="R363" s="49">
        <v>66239.750000081403</v>
      </c>
    </row>
    <row r="364" spans="9:18" x14ac:dyDescent="0.3">
      <c r="I364" s="45">
        <v>1</v>
      </c>
      <c r="J364" s="49" t="s">
        <v>175</v>
      </c>
      <c r="K364" s="25">
        <v>2000</v>
      </c>
      <c r="L364" s="49">
        <v>3682.12</v>
      </c>
      <c r="M364" s="38">
        <f t="shared" ca="1" si="19"/>
        <v>147251.52080000797</v>
      </c>
      <c r="N364" s="38">
        <f t="shared" ca="1" si="20"/>
        <v>146570.35480001778</v>
      </c>
      <c r="O364" s="39">
        <f t="shared" ca="1" si="21"/>
        <v>73.285177400008891</v>
      </c>
      <c r="Q364" s="49">
        <v>3538</v>
      </c>
      <c r="R364" s="49">
        <v>66432.999999926004</v>
      </c>
    </row>
    <row r="365" spans="9:18" x14ac:dyDescent="0.3">
      <c r="I365" s="45">
        <v>1</v>
      </c>
      <c r="J365" s="49" t="s">
        <v>176</v>
      </c>
      <c r="K365" s="25">
        <v>2000</v>
      </c>
      <c r="L365" s="49">
        <v>3680.32</v>
      </c>
      <c r="M365" s="38">
        <f t="shared" ca="1" si="19"/>
        <v>145889.18880002759</v>
      </c>
      <c r="N365" s="38">
        <f t="shared" ca="1" si="20"/>
        <v>144956.95440006792</v>
      </c>
      <c r="O365" s="39">
        <f t="shared" ca="1" si="21"/>
        <v>68.129768568031906</v>
      </c>
      <c r="Q365" s="49">
        <v>3538.5</v>
      </c>
      <c r="R365" s="49">
        <v>66626.250000017695</v>
      </c>
    </row>
    <row r="366" spans="9:18" x14ac:dyDescent="0.3">
      <c r="I366" s="45">
        <v>1</v>
      </c>
      <c r="J366" s="49" t="s">
        <v>177</v>
      </c>
      <c r="K366" s="25">
        <v>2000</v>
      </c>
      <c r="L366" s="49">
        <v>3677.8</v>
      </c>
      <c r="M366" s="38">
        <f t="shared" ca="1" si="19"/>
        <v>144024.72000010824</v>
      </c>
      <c r="N366" s="38">
        <f t="shared" ca="1" si="20"/>
        <v>143545.41000008862</v>
      </c>
      <c r="O366" s="39">
        <f t="shared" ca="1" si="21"/>
        <v>70.337250900043415</v>
      </c>
      <c r="Q366" s="49">
        <v>3539</v>
      </c>
      <c r="R366" s="49">
        <v>66819.500000109401</v>
      </c>
    </row>
    <row r="367" spans="9:18" x14ac:dyDescent="0.3">
      <c r="I367" s="45">
        <v>1</v>
      </c>
      <c r="J367" s="49" t="s">
        <v>178</v>
      </c>
      <c r="K367" s="25">
        <v>2000</v>
      </c>
      <c r="L367" s="49">
        <v>3676.5</v>
      </c>
      <c r="M367" s="38">
        <f t="shared" ca="1" si="19"/>
        <v>143066.10000006901</v>
      </c>
      <c r="N367" s="38">
        <f t="shared" ca="1" si="20"/>
        <v>141893.6340000208</v>
      </c>
      <c r="O367" s="39">
        <f t="shared" ca="1" si="21"/>
        <v>59.595326280008734</v>
      </c>
      <c r="Q367" s="49">
        <v>3539.5</v>
      </c>
      <c r="R367" s="49">
        <v>67012.749999954001</v>
      </c>
    </row>
    <row r="368" spans="9:18" x14ac:dyDescent="0.3">
      <c r="I368" s="45">
        <v>1</v>
      </c>
      <c r="J368" s="49" t="s">
        <v>179</v>
      </c>
      <c r="K368" s="25">
        <v>2000</v>
      </c>
      <c r="L368" s="49">
        <v>3673.32</v>
      </c>
      <c r="M368" s="38">
        <f t="shared" ca="1" si="19"/>
        <v>140721.16799997259</v>
      </c>
      <c r="N368" s="38">
        <f t="shared" ca="1" si="20"/>
        <v>139456.52700004471</v>
      </c>
      <c r="O368" s="39">
        <f t="shared" ca="1" si="21"/>
        <v>43.231523370013853</v>
      </c>
      <c r="Q368" s="49">
        <v>3540</v>
      </c>
      <c r="R368" s="49">
        <v>67206.000000045795</v>
      </c>
    </row>
    <row r="369" spans="9:18" x14ac:dyDescent="0.3">
      <c r="I369" s="45">
        <v>1</v>
      </c>
      <c r="J369" s="49" t="s">
        <v>180</v>
      </c>
      <c r="K369" s="25">
        <v>2000</v>
      </c>
      <c r="L369" s="49">
        <v>3669.89</v>
      </c>
      <c r="M369" s="38">
        <f t="shared" ca="1" si="19"/>
        <v>138191.88600011682</v>
      </c>
      <c r="N369" s="38">
        <f t="shared" ca="1" si="20"/>
        <v>136857.19200006197</v>
      </c>
      <c r="O369" s="39">
        <f t="shared" ca="1" si="21"/>
        <v>35.582869920016115</v>
      </c>
      <c r="Q369" s="49">
        <v>3540.5</v>
      </c>
      <c r="R369" s="49">
        <v>67425.369999951406</v>
      </c>
    </row>
    <row r="370" spans="9:18" x14ac:dyDescent="0.3">
      <c r="I370" s="45">
        <v>1</v>
      </c>
      <c r="J370" s="49" t="s">
        <v>170</v>
      </c>
      <c r="K370" s="25">
        <v>2001</v>
      </c>
      <c r="L370" s="49">
        <v>3666.27</v>
      </c>
      <c r="M370" s="38">
        <f t="shared" ca="1" si="19"/>
        <v>135522.49800000712</v>
      </c>
      <c r="N370" s="38">
        <f t="shared" ca="1" si="20"/>
        <v>134689.23599997279</v>
      </c>
      <c r="O370" s="39">
        <f t="shared" ca="1" si="21"/>
        <v>18.856493039996192</v>
      </c>
      <c r="Q370" s="49">
        <v>3541</v>
      </c>
      <c r="R370" s="49">
        <v>67644.749999964697</v>
      </c>
    </row>
    <row r="371" spans="9:18" x14ac:dyDescent="0.3">
      <c r="I371" s="45">
        <v>1</v>
      </c>
      <c r="J371" s="49" t="s">
        <v>171</v>
      </c>
      <c r="K371" s="25">
        <v>2001</v>
      </c>
      <c r="L371" s="49">
        <v>3664.01</v>
      </c>
      <c r="M371" s="38">
        <f t="shared" ca="1" si="19"/>
        <v>133855.97399993846</v>
      </c>
      <c r="N371" s="38">
        <f t="shared" ca="1" si="20"/>
        <v>133417.22099992074</v>
      </c>
      <c r="O371" s="39">
        <f t="shared" ca="1" si="21"/>
        <v>12.007549889992866</v>
      </c>
      <c r="Q371" s="49">
        <v>3541.5</v>
      </c>
      <c r="R371" s="49">
        <v>67864.120000117502</v>
      </c>
    </row>
    <row r="372" spans="9:18" x14ac:dyDescent="0.3">
      <c r="I372" s="45">
        <v>1</v>
      </c>
      <c r="J372" s="49" t="s">
        <v>172</v>
      </c>
      <c r="K372" s="25">
        <v>2001</v>
      </c>
      <c r="L372" s="49">
        <v>3662.82</v>
      </c>
      <c r="M372" s="38">
        <f t="shared" ca="1" si="19"/>
        <v>132978.46799990302</v>
      </c>
      <c r="N372" s="38">
        <f t="shared" ca="1" si="20"/>
        <v>132856.79699989758</v>
      </c>
      <c r="O372" s="39">
        <f t="shared" ca="1" si="21"/>
        <v>25.242791429980539</v>
      </c>
      <c r="Q372" s="49">
        <v>3542</v>
      </c>
      <c r="R372" s="49">
        <v>68083.499999883701</v>
      </c>
    </row>
    <row r="373" spans="9:18" x14ac:dyDescent="0.3">
      <c r="I373" s="45">
        <v>1</v>
      </c>
      <c r="J373" s="49" t="s">
        <v>173</v>
      </c>
      <c r="K373" s="25">
        <v>2001</v>
      </c>
      <c r="L373" s="49">
        <v>3662.49</v>
      </c>
      <c r="M373" s="38">
        <f t="shared" ca="1" si="19"/>
        <v>132735.12599989213</v>
      </c>
      <c r="N373" s="38">
        <f t="shared" ca="1" si="20"/>
        <v>135393.45300000161</v>
      </c>
      <c r="O373" s="39">
        <f t="shared" ca="1" si="21"/>
        <v>37.910166840000457</v>
      </c>
      <c r="Q373" s="49">
        <v>3542.5</v>
      </c>
      <c r="R373" s="49">
        <v>68302.870000036404</v>
      </c>
    </row>
    <row r="374" spans="9:18" x14ac:dyDescent="0.3">
      <c r="I374" s="45">
        <v>1</v>
      </c>
      <c r="J374" s="49" t="s">
        <v>164</v>
      </c>
      <c r="K374" s="25">
        <v>2001</v>
      </c>
      <c r="L374" s="49">
        <v>3669.7</v>
      </c>
      <c r="M374" s="38">
        <f t="shared" ca="1" si="19"/>
        <v>138051.78000011109</v>
      </c>
      <c r="N374" s="38">
        <f t="shared" ca="1" si="20"/>
        <v>139275.86400003731</v>
      </c>
      <c r="O374" s="39">
        <f t="shared" ca="1" si="21"/>
        <v>41.782759200011192</v>
      </c>
      <c r="Q374" s="49">
        <v>3543</v>
      </c>
      <c r="R374" s="49">
        <v>68522.250000049695</v>
      </c>
    </row>
    <row r="375" spans="9:18" x14ac:dyDescent="0.3">
      <c r="I375" s="45">
        <v>1</v>
      </c>
      <c r="J375" s="49" t="s">
        <v>174</v>
      </c>
      <c r="K375" s="25">
        <v>2001</v>
      </c>
      <c r="L375" s="49">
        <v>3673.02</v>
      </c>
      <c r="M375" s="38">
        <f t="shared" ca="1" si="19"/>
        <v>140499.94799996354</v>
      </c>
      <c r="N375" s="38">
        <f t="shared" ca="1" si="20"/>
        <v>139187.37600003369</v>
      </c>
      <c r="O375" s="39">
        <f t="shared" ca="1" si="21"/>
        <v>59.85057168001449</v>
      </c>
      <c r="Q375" s="49">
        <v>3543.5</v>
      </c>
      <c r="R375" s="49">
        <v>68741.619999955394</v>
      </c>
    </row>
    <row r="376" spans="9:18" x14ac:dyDescent="0.3">
      <c r="I376" s="45">
        <v>1</v>
      </c>
      <c r="J376" s="49" t="s">
        <v>175</v>
      </c>
      <c r="K376" s="25">
        <v>2001</v>
      </c>
      <c r="L376" s="49">
        <v>3669.46</v>
      </c>
      <c r="M376" s="38">
        <f t="shared" ca="1" si="19"/>
        <v>137874.80400010385</v>
      </c>
      <c r="N376" s="38">
        <f t="shared" ca="1" si="20"/>
        <v>136680.21600005473</v>
      </c>
      <c r="O376" s="39">
        <f t="shared" ca="1" si="21"/>
        <v>68.340108000027371</v>
      </c>
      <c r="Q376" s="49">
        <v>3544</v>
      </c>
      <c r="R376" s="49">
        <v>68960.999999968699</v>
      </c>
    </row>
    <row r="377" spans="9:18" x14ac:dyDescent="0.3">
      <c r="I377" s="45">
        <v>1</v>
      </c>
      <c r="J377" s="49" t="s">
        <v>176</v>
      </c>
      <c r="K377" s="25">
        <v>2001</v>
      </c>
      <c r="L377" s="49">
        <v>3666.22</v>
      </c>
      <c r="M377" s="38">
        <f t="shared" ca="1" si="19"/>
        <v>135485.62800000561</v>
      </c>
      <c r="N377" s="38">
        <f t="shared" ca="1" si="20"/>
        <v>134976.82199998479</v>
      </c>
      <c r="O377" s="39">
        <f t="shared" ca="1" si="21"/>
        <v>63.439106339992847</v>
      </c>
      <c r="Q377" s="49">
        <v>3544.5</v>
      </c>
      <c r="R377" s="49">
        <v>69180.370000121402</v>
      </c>
    </row>
    <row r="378" spans="9:18" x14ac:dyDescent="0.3">
      <c r="I378" s="45">
        <v>1</v>
      </c>
      <c r="J378" s="49" t="s">
        <v>177</v>
      </c>
      <c r="K378" s="25">
        <v>2001</v>
      </c>
      <c r="L378" s="49">
        <v>3664.84</v>
      </c>
      <c r="M378" s="38">
        <f t="shared" ca="1" si="19"/>
        <v>134468.01599996397</v>
      </c>
      <c r="N378" s="38">
        <f t="shared" ca="1" si="20"/>
        <v>133549.95299992594</v>
      </c>
      <c r="O378" s="39">
        <f t="shared" ca="1" si="21"/>
        <v>65.439476969963707</v>
      </c>
      <c r="Q378" s="49">
        <v>3545</v>
      </c>
      <c r="R378" s="49">
        <v>69399.749999887601</v>
      </c>
    </row>
    <row r="379" spans="9:18" x14ac:dyDescent="0.3">
      <c r="I379" s="45">
        <v>1</v>
      </c>
      <c r="J379" s="49" t="s">
        <v>178</v>
      </c>
      <c r="K379" s="25">
        <v>2001</v>
      </c>
      <c r="L379" s="49">
        <v>3662.35</v>
      </c>
      <c r="M379" s="38">
        <f t="shared" ca="1" si="19"/>
        <v>132631.88999988791</v>
      </c>
      <c r="N379" s="38">
        <f t="shared" ca="1" si="20"/>
        <v>131817.0629999782</v>
      </c>
      <c r="O379" s="39">
        <f t="shared" ca="1" si="21"/>
        <v>55.363166459990843</v>
      </c>
      <c r="Q379" s="49">
        <v>3545.5</v>
      </c>
      <c r="R379" s="49">
        <v>69619.120000040406</v>
      </c>
    </row>
    <row r="380" spans="9:18" x14ac:dyDescent="0.3">
      <c r="I380" s="45">
        <v>1</v>
      </c>
      <c r="J380" s="49" t="s">
        <v>179</v>
      </c>
      <c r="K380" s="25">
        <v>2001</v>
      </c>
      <c r="L380" s="49">
        <v>3660.14</v>
      </c>
      <c r="M380" s="38">
        <f t="shared" ca="1" si="19"/>
        <v>131002.23600006849</v>
      </c>
      <c r="N380" s="38">
        <f t="shared" ca="1" si="20"/>
        <v>129720.70840006927</v>
      </c>
      <c r="O380" s="39">
        <f t="shared" ca="1" si="21"/>
        <v>40.213419604021475</v>
      </c>
      <c r="Q380" s="49">
        <v>3546</v>
      </c>
      <c r="R380" s="49">
        <v>69838.500000053697</v>
      </c>
    </row>
    <row r="381" spans="9:18" x14ac:dyDescent="0.3">
      <c r="I381" s="45">
        <v>1</v>
      </c>
      <c r="J381" s="49" t="s">
        <v>180</v>
      </c>
      <c r="K381" s="25">
        <v>2001</v>
      </c>
      <c r="L381" s="49">
        <v>3656.17</v>
      </c>
      <c r="M381" s="38">
        <f t="shared" ca="1" si="19"/>
        <v>128439.18080007005</v>
      </c>
      <c r="N381" s="38">
        <f t="shared" ca="1" si="20"/>
        <v>127206.06000003172</v>
      </c>
      <c r="O381" s="39">
        <f t="shared" ca="1" si="21"/>
        <v>33.073575600008247</v>
      </c>
      <c r="Q381" s="49">
        <v>3546.5</v>
      </c>
      <c r="R381" s="49">
        <v>70057.869999959294</v>
      </c>
    </row>
    <row r="382" spans="9:18" x14ac:dyDescent="0.3">
      <c r="I382" s="45">
        <v>1</v>
      </c>
      <c r="J382" s="49" t="s">
        <v>170</v>
      </c>
      <c r="K382" s="25">
        <v>2002</v>
      </c>
      <c r="L382" s="49">
        <v>3652.33</v>
      </c>
      <c r="M382" s="38">
        <f t="shared" ca="1" si="19"/>
        <v>125972.93919999339</v>
      </c>
      <c r="N382" s="38">
        <f t="shared" ca="1" si="20"/>
        <v>125157.28230000846</v>
      </c>
      <c r="O382" s="39">
        <f t="shared" ca="1" si="21"/>
        <v>17.522019522001184</v>
      </c>
      <c r="Q382" s="49">
        <v>3547</v>
      </c>
      <c r="R382" s="49">
        <v>70277.249999972599</v>
      </c>
    </row>
    <row r="383" spans="9:18" x14ac:dyDescent="0.3">
      <c r="I383" s="45">
        <v>1</v>
      </c>
      <c r="J383" s="49" t="s">
        <v>171</v>
      </c>
      <c r="K383" s="25">
        <v>2002</v>
      </c>
      <c r="L383" s="49">
        <v>3649.79</v>
      </c>
      <c r="M383" s="38">
        <f t="shared" ca="1" si="19"/>
        <v>124341.62540002353</v>
      </c>
      <c r="N383" s="38">
        <f t="shared" ca="1" si="20"/>
        <v>123660.83979996876</v>
      </c>
      <c r="O383" s="39">
        <f t="shared" ca="1" si="21"/>
        <v>11.129475581997188</v>
      </c>
      <c r="Q383" s="49">
        <v>3547.5</v>
      </c>
      <c r="R383" s="49">
        <v>70496.619999878298</v>
      </c>
    </row>
    <row r="384" spans="9:18" x14ac:dyDescent="0.3">
      <c r="I384" s="45">
        <v>1</v>
      </c>
      <c r="J384" s="49" t="s">
        <v>172</v>
      </c>
      <c r="K384" s="25">
        <v>2002</v>
      </c>
      <c r="L384" s="49">
        <v>3647.67</v>
      </c>
      <c r="M384" s="38">
        <f t="shared" ca="1" si="19"/>
        <v>122980.05419991398</v>
      </c>
      <c r="N384" s="38">
        <f t="shared" ca="1" si="20"/>
        <v>122395.60759998765</v>
      </c>
      <c r="O384" s="39">
        <f t="shared" ca="1" si="21"/>
        <v>23.255165443997651</v>
      </c>
      <c r="Q384" s="49">
        <v>3548</v>
      </c>
      <c r="R384" s="49">
        <v>70715.999999891603</v>
      </c>
    </row>
    <row r="385" spans="9:18" x14ac:dyDescent="0.3">
      <c r="I385" s="45">
        <v>1</v>
      </c>
      <c r="J385" s="49" t="s">
        <v>173</v>
      </c>
      <c r="K385" s="25">
        <v>2002</v>
      </c>
      <c r="L385" s="49">
        <v>3645.85</v>
      </c>
      <c r="M385" s="38">
        <f t="shared" ca="1" si="19"/>
        <v>121811.16100006131</v>
      </c>
      <c r="N385" s="38">
        <f t="shared" ca="1" si="20"/>
        <v>121364.79570008395</v>
      </c>
      <c r="O385" s="39">
        <f t="shared" ca="1" si="21"/>
        <v>33.98214279602351</v>
      </c>
      <c r="Q385" s="49">
        <v>3548.5</v>
      </c>
      <c r="R385" s="49">
        <v>70935.370000044306</v>
      </c>
    </row>
    <row r="386" spans="9:18" x14ac:dyDescent="0.3">
      <c r="I386" s="45">
        <v>1</v>
      </c>
      <c r="J386" s="49" t="s">
        <v>164</v>
      </c>
      <c r="K386" s="25">
        <v>2002</v>
      </c>
      <c r="L386" s="49">
        <v>3644.46</v>
      </c>
      <c r="M386" s="38">
        <f t="shared" ca="1" si="19"/>
        <v>120918.43040010659</v>
      </c>
      <c r="N386" s="38">
        <f t="shared" ca="1" si="20"/>
        <v>119778.43850001507</v>
      </c>
      <c r="O386" s="39">
        <f t="shared" ca="1" si="21"/>
        <v>35.933531550004517</v>
      </c>
      <c r="Q386" s="49">
        <v>3549</v>
      </c>
      <c r="R386" s="49">
        <v>71154.750000057596</v>
      </c>
    </row>
    <row r="387" spans="9:18" x14ac:dyDescent="0.3">
      <c r="I387" s="45">
        <v>1</v>
      </c>
      <c r="J387" s="49" t="s">
        <v>174</v>
      </c>
      <c r="K387" s="25">
        <v>2002</v>
      </c>
      <c r="L387" s="49">
        <v>3640.91</v>
      </c>
      <c r="M387" s="38">
        <f t="shared" ca="1" si="19"/>
        <v>118638.44659992354</v>
      </c>
      <c r="N387" s="38">
        <f t="shared" ca="1" si="20"/>
        <v>116600.22209997475</v>
      </c>
      <c r="O387" s="39">
        <f t="shared" ca="1" si="21"/>
        <v>50.138095502989138</v>
      </c>
      <c r="Q387" s="49">
        <v>3549.5</v>
      </c>
      <c r="R387" s="49">
        <v>71374.119999963295</v>
      </c>
    </row>
    <row r="388" spans="9:18" x14ac:dyDescent="0.3">
      <c r="I388" s="45">
        <v>1</v>
      </c>
      <c r="J388" s="49" t="s">
        <v>175</v>
      </c>
      <c r="K388" s="25">
        <v>2002</v>
      </c>
      <c r="L388" s="49">
        <v>3634.24</v>
      </c>
      <c r="M388" s="38">
        <f t="shared" ca="1" si="19"/>
        <v>114561.99760002596</v>
      </c>
      <c r="N388" s="38">
        <f t="shared" ca="1" si="20"/>
        <v>112503.77780004346</v>
      </c>
      <c r="O388" s="39">
        <f t="shared" ca="1" si="21"/>
        <v>56.251888900021733</v>
      </c>
      <c r="Q388" s="49">
        <v>3550</v>
      </c>
      <c r="R388" s="49">
        <v>71593.499999976601</v>
      </c>
    </row>
    <row r="389" spans="9:18" x14ac:dyDescent="0.3">
      <c r="I389" s="45">
        <v>1</v>
      </c>
      <c r="J389" s="49" t="s">
        <v>176</v>
      </c>
      <c r="K389" s="25">
        <v>2002</v>
      </c>
      <c r="L389" s="49">
        <v>3627.45</v>
      </c>
      <c r="M389" s="38">
        <f t="shared" ca="1" si="19"/>
        <v>110445.55800006096</v>
      </c>
      <c r="N389" s="38">
        <f t="shared" ca="1" si="20"/>
        <v>110166.68290007173</v>
      </c>
      <c r="O389" s="39">
        <f t="shared" ca="1" si="21"/>
        <v>51.778340963033713</v>
      </c>
      <c r="Q389" s="49">
        <v>3550.5</v>
      </c>
      <c r="R389" s="49">
        <v>71812.869999882198</v>
      </c>
    </row>
    <row r="390" spans="9:18" x14ac:dyDescent="0.3">
      <c r="I390" s="45">
        <v>1</v>
      </c>
      <c r="J390" s="49" t="s">
        <v>177</v>
      </c>
      <c r="K390" s="25">
        <v>2002</v>
      </c>
      <c r="L390" s="49">
        <v>3626.53</v>
      </c>
      <c r="M390" s="38">
        <f t="shared" ca="1" si="19"/>
        <v>109887.80780008249</v>
      </c>
      <c r="N390" s="38">
        <f t="shared" ca="1" si="20"/>
        <v>109339.15250001766</v>
      </c>
      <c r="O390" s="39">
        <f t="shared" ca="1" si="21"/>
        <v>53.576184725008652</v>
      </c>
      <c r="Q390" s="49">
        <v>3551</v>
      </c>
      <c r="R390" s="49">
        <v>72032.249999895503</v>
      </c>
    </row>
    <row r="391" spans="9:18" x14ac:dyDescent="0.3">
      <c r="I391" s="45">
        <v>1</v>
      </c>
      <c r="J391" s="49" t="s">
        <v>178</v>
      </c>
      <c r="K391" s="25">
        <v>2002</v>
      </c>
      <c r="L391" s="49">
        <v>3624.72</v>
      </c>
      <c r="M391" s="38">
        <f t="shared" ca="1" si="19"/>
        <v>108790.49719995284</v>
      </c>
      <c r="N391" s="38">
        <f t="shared" ca="1" si="20"/>
        <v>108344.90359997272</v>
      </c>
      <c r="O391" s="39">
        <f t="shared" ca="1" si="21"/>
        <v>45.504859511988542</v>
      </c>
      <c r="Q391" s="49">
        <v>3551.5</v>
      </c>
      <c r="R391" s="49">
        <v>72251.620000048293</v>
      </c>
    </row>
    <row r="392" spans="9:18" x14ac:dyDescent="0.3">
      <c r="I392" s="45">
        <v>1</v>
      </c>
      <c r="J392" s="49" t="s">
        <v>179</v>
      </c>
      <c r="K392" s="25">
        <v>2002</v>
      </c>
      <c r="L392" s="49">
        <v>3623.25</v>
      </c>
      <c r="M392" s="38">
        <f t="shared" ca="1" si="19"/>
        <v>107899.30999999261</v>
      </c>
      <c r="N392" s="38">
        <f t="shared" ca="1" si="20"/>
        <v>106944.46699995163</v>
      </c>
      <c r="O392" s="39">
        <f t="shared" ca="1" si="21"/>
        <v>33.152784769985004</v>
      </c>
      <c r="Q392" s="49">
        <v>3552</v>
      </c>
      <c r="R392" s="49">
        <v>72471.000000061598</v>
      </c>
    </row>
    <row r="393" spans="9:18" x14ac:dyDescent="0.3">
      <c r="I393" s="45">
        <v>1</v>
      </c>
      <c r="J393" s="49" t="s">
        <v>180</v>
      </c>
      <c r="K393" s="25">
        <v>2002</v>
      </c>
      <c r="L393" s="49">
        <v>3620.1</v>
      </c>
      <c r="M393" s="38">
        <f t="shared" ca="1" si="19"/>
        <v>105989.62399991066</v>
      </c>
      <c r="N393" s="38">
        <f t="shared" ca="1" si="20"/>
        <v>104715.35599992529</v>
      </c>
      <c r="O393" s="39">
        <f t="shared" ca="1" si="21"/>
        <v>27.225992559980575</v>
      </c>
      <c r="Q393" s="49">
        <v>3552.5</v>
      </c>
      <c r="R393" s="49">
        <v>72690.369999967195</v>
      </c>
    </row>
    <row r="394" spans="9:18" x14ac:dyDescent="0.3">
      <c r="I394" s="45">
        <v>1</v>
      </c>
      <c r="J394" s="49" t="s">
        <v>170</v>
      </c>
      <c r="K394" s="25">
        <v>2003</v>
      </c>
      <c r="L394" s="49">
        <v>3615.28</v>
      </c>
      <c r="M394" s="38">
        <f t="shared" ref="M394:M457" ca="1" si="22">FORECAST(L394,OFFSET($R$28:$R$712,MATCH(L394,$Q$28:$Q$712,1)-1,0,2), OFFSET($Q$28:$Q$712,MATCH(L394,$Q$28:$Q$712,1)-1,0,2))</f>
        <v>103441.08799993992</v>
      </c>
      <c r="N394" s="38">
        <f t="shared" ca="1" si="20"/>
        <v>102318.36499994632</v>
      </c>
      <c r="O394" s="39">
        <f t="shared" ca="1" si="21"/>
        <v>14.324571099992486</v>
      </c>
      <c r="Q394" s="49">
        <v>3553</v>
      </c>
      <c r="R394" s="49">
        <v>72909.7499999805</v>
      </c>
    </row>
    <row r="395" spans="9:18" x14ac:dyDescent="0.3">
      <c r="I395" s="45">
        <v>1</v>
      </c>
      <c r="J395" s="49" t="s">
        <v>171</v>
      </c>
      <c r="K395" s="25">
        <v>2003</v>
      </c>
      <c r="L395" s="49">
        <v>3611.02</v>
      </c>
      <c r="M395" s="38">
        <f t="shared" ca="1" si="22"/>
        <v>101195.64199995273</v>
      </c>
      <c r="N395" s="38">
        <f t="shared" ref="N395:N458" ca="1" si="23">(M395+M396)/2</f>
        <v>100170.43249994784</v>
      </c>
      <c r="O395" s="39">
        <f t="shared" ref="O395:O458" ca="1" si="24">VLOOKUP(J395,$Q$10:$R$21,2,FALSE)*N395/1000</f>
        <v>9.0153389249953051</v>
      </c>
      <c r="Q395" s="49">
        <v>3553.5</v>
      </c>
      <c r="R395" s="49">
        <v>73129.119999886199</v>
      </c>
    </row>
    <row r="396" spans="9:18" x14ac:dyDescent="0.3">
      <c r="I396" s="45">
        <v>1</v>
      </c>
      <c r="J396" s="49" t="s">
        <v>172</v>
      </c>
      <c r="K396" s="25">
        <v>2003</v>
      </c>
      <c r="L396" s="49">
        <v>3607.13</v>
      </c>
      <c r="M396" s="38">
        <f t="shared" ca="1" si="22"/>
        <v>99145.222999942955</v>
      </c>
      <c r="N396" s="38">
        <f t="shared" ca="1" si="23"/>
        <v>98610.21650000487</v>
      </c>
      <c r="O396" s="39">
        <f t="shared" ca="1" si="24"/>
        <v>18.735941135000925</v>
      </c>
      <c r="Q396" s="49">
        <v>3554</v>
      </c>
      <c r="R396" s="49">
        <v>73348.499999899504</v>
      </c>
    </row>
    <row r="397" spans="9:18" x14ac:dyDescent="0.3">
      <c r="I397" s="45">
        <v>1</v>
      </c>
      <c r="J397" s="49" t="s">
        <v>173</v>
      </c>
      <c r="K397" s="25">
        <v>2003</v>
      </c>
      <c r="L397" s="49">
        <v>3605.1</v>
      </c>
      <c r="M397" s="38">
        <f t="shared" ca="1" si="22"/>
        <v>98075.210000066785</v>
      </c>
      <c r="N397" s="38">
        <f t="shared" ca="1" si="23"/>
        <v>99435.128000032855</v>
      </c>
      <c r="O397" s="39">
        <f t="shared" ca="1" si="24"/>
        <v>27.841835840009203</v>
      </c>
      <c r="Q397" s="49">
        <v>3554.5</v>
      </c>
      <c r="R397" s="49">
        <v>73567.870000052193</v>
      </c>
    </row>
    <row r="398" spans="9:18" x14ac:dyDescent="0.3">
      <c r="I398" s="45">
        <v>1</v>
      </c>
      <c r="J398" s="49" t="s">
        <v>164</v>
      </c>
      <c r="K398" s="25">
        <v>2003</v>
      </c>
      <c r="L398" s="49">
        <v>3610.26</v>
      </c>
      <c r="M398" s="38">
        <f t="shared" ca="1" si="22"/>
        <v>100795.04599999893</v>
      </c>
      <c r="N398" s="38">
        <f t="shared" ca="1" si="23"/>
        <v>102360.53299999062</v>
      </c>
      <c r="O398" s="39">
        <f t="shared" ca="1" si="24"/>
        <v>30.708159899997188</v>
      </c>
      <c r="Q398" s="49">
        <v>3555</v>
      </c>
      <c r="R398" s="49">
        <v>73787.250000065498</v>
      </c>
    </row>
    <row r="399" spans="9:18" x14ac:dyDescent="0.3">
      <c r="I399" s="45">
        <v>1</v>
      </c>
      <c r="J399" s="49" t="s">
        <v>174</v>
      </c>
      <c r="K399" s="25">
        <v>2003</v>
      </c>
      <c r="L399" s="49">
        <v>3616.2</v>
      </c>
      <c r="M399" s="38">
        <f t="shared" ca="1" si="22"/>
        <v>103926.01999998232</v>
      </c>
      <c r="N399" s="38">
        <f t="shared" ca="1" si="23"/>
        <v>102458.04649997933</v>
      </c>
      <c r="O399" s="39">
        <f t="shared" ca="1" si="24"/>
        <v>44.056959994991111</v>
      </c>
      <c r="Q399" s="49">
        <v>3555.5</v>
      </c>
      <c r="R399" s="49">
        <v>74006.619999971197</v>
      </c>
    </row>
    <row r="400" spans="9:18" x14ac:dyDescent="0.3">
      <c r="I400" s="45">
        <v>1</v>
      </c>
      <c r="J400" s="49" t="s">
        <v>175</v>
      </c>
      <c r="K400" s="25">
        <v>2003</v>
      </c>
      <c r="L400" s="49">
        <v>3610.63</v>
      </c>
      <c r="M400" s="38">
        <f t="shared" ca="1" si="22"/>
        <v>100990.07299997634</v>
      </c>
      <c r="N400" s="38">
        <f t="shared" ca="1" si="23"/>
        <v>99298.081999977003</v>
      </c>
      <c r="O400" s="39">
        <f t="shared" ca="1" si="24"/>
        <v>49.6490409999885</v>
      </c>
      <c r="Q400" s="49">
        <v>3556</v>
      </c>
      <c r="R400" s="49">
        <v>74225.999999984502</v>
      </c>
    </row>
    <row r="401" spans="9:18" x14ac:dyDescent="0.3">
      <c r="I401" s="45">
        <v>1</v>
      </c>
      <c r="J401" s="49" t="s">
        <v>176</v>
      </c>
      <c r="K401" s="25">
        <v>2003</v>
      </c>
      <c r="L401" s="49">
        <v>3604.21</v>
      </c>
      <c r="M401" s="38">
        <f t="shared" ca="1" si="22"/>
        <v>97606.090999977663</v>
      </c>
      <c r="N401" s="38">
        <f t="shared" ca="1" si="23"/>
        <v>97479.58699994057</v>
      </c>
      <c r="O401" s="39">
        <f t="shared" ca="1" si="24"/>
        <v>45.815405889972062</v>
      </c>
      <c r="Q401" s="49">
        <v>3556.5</v>
      </c>
      <c r="R401" s="49">
        <v>74445.369999890099</v>
      </c>
    </row>
    <row r="402" spans="9:18" x14ac:dyDescent="0.3">
      <c r="I402" s="45">
        <v>1</v>
      </c>
      <c r="J402" s="49" t="s">
        <v>177</v>
      </c>
      <c r="K402" s="25">
        <v>2003</v>
      </c>
      <c r="L402" s="49">
        <v>3603.73</v>
      </c>
      <c r="M402" s="38">
        <f t="shared" ca="1" si="22"/>
        <v>97353.082999903476</v>
      </c>
      <c r="N402" s="38">
        <f t="shared" ca="1" si="23"/>
        <v>96878.692999958294</v>
      </c>
      <c r="O402" s="39">
        <f t="shared" ca="1" si="24"/>
        <v>47.470559569979557</v>
      </c>
      <c r="Q402" s="49">
        <v>3557</v>
      </c>
      <c r="R402" s="49">
        <v>74664.749999903404</v>
      </c>
    </row>
    <row r="403" spans="9:18" x14ac:dyDescent="0.3">
      <c r="I403" s="45">
        <v>1</v>
      </c>
      <c r="J403" s="49" t="s">
        <v>178</v>
      </c>
      <c r="K403" s="25">
        <v>2003</v>
      </c>
      <c r="L403" s="49">
        <v>3601.93</v>
      </c>
      <c r="M403" s="38">
        <f t="shared" ca="1" si="22"/>
        <v>96404.303000013111</v>
      </c>
      <c r="N403" s="38">
        <f t="shared" ca="1" si="23"/>
        <v>96022.15550005238</v>
      </c>
      <c r="O403" s="39">
        <f t="shared" ca="1" si="24"/>
        <v>40.329305310022001</v>
      </c>
      <c r="Q403" s="49">
        <v>3557.5</v>
      </c>
      <c r="R403" s="49">
        <v>74884.120000056195</v>
      </c>
    </row>
    <row r="404" spans="9:18" x14ac:dyDescent="0.3">
      <c r="I404" s="45">
        <v>1</v>
      </c>
      <c r="J404" s="49" t="s">
        <v>179</v>
      </c>
      <c r="K404" s="25">
        <v>2003</v>
      </c>
      <c r="L404" s="49">
        <v>3600.48</v>
      </c>
      <c r="M404" s="38">
        <f t="shared" ca="1" si="22"/>
        <v>95640.00800009165</v>
      </c>
      <c r="N404" s="38">
        <f t="shared" ca="1" si="23"/>
        <v>94837.964000058942</v>
      </c>
      <c r="O404" s="39">
        <f t="shared" ca="1" si="24"/>
        <v>29.399768840018272</v>
      </c>
      <c r="Q404" s="49">
        <v>3558</v>
      </c>
      <c r="R404" s="49">
        <v>75103.5000000695</v>
      </c>
    </row>
    <row r="405" spans="9:18" x14ac:dyDescent="0.3">
      <c r="I405" s="45">
        <v>1</v>
      </c>
      <c r="J405" s="49" t="s">
        <v>180</v>
      </c>
      <c r="K405" s="25">
        <v>2003</v>
      </c>
      <c r="L405" s="49">
        <v>3597.22</v>
      </c>
      <c r="M405" s="38">
        <f t="shared" ca="1" si="22"/>
        <v>94035.920000026235</v>
      </c>
      <c r="N405" s="38">
        <f t="shared" ca="1" si="23"/>
        <v>92718.86000002292</v>
      </c>
      <c r="O405" s="39">
        <f t="shared" ca="1" si="24"/>
        <v>24.10690360000596</v>
      </c>
      <c r="Q405" s="49">
        <v>3558.5</v>
      </c>
      <c r="R405" s="49">
        <v>75322.869999975097</v>
      </c>
    </row>
    <row r="406" spans="9:18" x14ac:dyDescent="0.3">
      <c r="I406" s="45">
        <v>1</v>
      </c>
      <c r="J406" s="49" t="s">
        <v>170</v>
      </c>
      <c r="K406" s="25">
        <v>2004</v>
      </c>
      <c r="L406" s="49">
        <v>3591.8</v>
      </c>
      <c r="M406" s="38">
        <f t="shared" ca="1" si="22"/>
        <v>91401.800000019604</v>
      </c>
      <c r="N406" s="38">
        <f t="shared" ca="1" si="23"/>
        <v>90196.520000027143</v>
      </c>
      <c r="O406" s="39">
        <f t="shared" ca="1" si="24"/>
        <v>12.627512800003801</v>
      </c>
      <c r="Q406" s="49">
        <v>3559</v>
      </c>
      <c r="R406" s="49">
        <v>75542.249999988402</v>
      </c>
    </row>
    <row r="407" spans="9:18" x14ac:dyDescent="0.3">
      <c r="I407" s="45">
        <v>1</v>
      </c>
      <c r="J407" s="49" t="s">
        <v>171</v>
      </c>
      <c r="K407" s="25">
        <v>2004</v>
      </c>
      <c r="L407" s="49">
        <v>3586.84</v>
      </c>
      <c r="M407" s="38">
        <f t="shared" ca="1" si="22"/>
        <v>88991.240000034682</v>
      </c>
      <c r="N407" s="38">
        <f t="shared" ca="1" si="23"/>
        <v>88004.660000047414</v>
      </c>
      <c r="O407" s="39">
        <f t="shared" ca="1" si="24"/>
        <v>7.9204194000042669</v>
      </c>
      <c r="Q407" s="49">
        <v>3559.5</v>
      </c>
      <c r="R407" s="49">
        <v>75761.619999894101</v>
      </c>
    </row>
    <row r="408" spans="9:18" x14ac:dyDescent="0.3">
      <c r="I408" s="45">
        <v>1</v>
      </c>
      <c r="J408" s="49" t="s">
        <v>172</v>
      </c>
      <c r="K408" s="25">
        <v>2004</v>
      </c>
      <c r="L408" s="49">
        <v>3582.78</v>
      </c>
      <c r="M408" s="38">
        <f t="shared" ca="1" si="22"/>
        <v>87018.080000060145</v>
      </c>
      <c r="N408" s="38">
        <f t="shared" ca="1" si="23"/>
        <v>87054.530000073253</v>
      </c>
      <c r="O408" s="39">
        <f t="shared" ca="1" si="24"/>
        <v>16.54036070001392</v>
      </c>
      <c r="Q408" s="49">
        <v>3560</v>
      </c>
      <c r="R408" s="49">
        <v>75980.999999907406</v>
      </c>
    </row>
    <row r="409" spans="9:18" x14ac:dyDescent="0.3">
      <c r="I409" s="45">
        <v>1</v>
      </c>
      <c r="J409" s="49" t="s">
        <v>173</v>
      </c>
      <c r="K409" s="25">
        <v>2004</v>
      </c>
      <c r="L409" s="49">
        <v>3582.93</v>
      </c>
      <c r="M409" s="38">
        <f t="shared" ca="1" si="22"/>
        <v>87090.980000086362</v>
      </c>
      <c r="N409" s="38">
        <f t="shared" ca="1" si="23"/>
        <v>88121.300000047544</v>
      </c>
      <c r="O409" s="39">
        <f t="shared" ca="1" si="24"/>
        <v>24.673964000013314</v>
      </c>
      <c r="Q409" s="49">
        <v>3560.5</v>
      </c>
      <c r="R409" s="49">
        <v>76223.149999985399</v>
      </c>
    </row>
    <row r="410" spans="9:18" x14ac:dyDescent="0.3">
      <c r="I410" s="45">
        <v>1</v>
      </c>
      <c r="J410" s="49" t="s">
        <v>164</v>
      </c>
      <c r="K410" s="25">
        <v>2004</v>
      </c>
      <c r="L410" s="49">
        <v>3587.17</v>
      </c>
      <c r="M410" s="38">
        <f t="shared" ca="1" si="22"/>
        <v>89151.620000008726</v>
      </c>
      <c r="N410" s="38">
        <f t="shared" ca="1" si="23"/>
        <v>88906.189999961527</v>
      </c>
      <c r="O410" s="39">
        <f t="shared" ca="1" si="24"/>
        <v>26.671856999988456</v>
      </c>
      <c r="Q410" s="49">
        <v>3561</v>
      </c>
      <c r="R410" s="49">
        <v>76465.300000063493</v>
      </c>
    </row>
    <row r="411" spans="9:18" x14ac:dyDescent="0.3">
      <c r="I411" s="45">
        <v>1</v>
      </c>
      <c r="J411" s="49" t="s">
        <v>174</v>
      </c>
      <c r="K411" s="25">
        <v>2004</v>
      </c>
      <c r="L411" s="49">
        <v>3586.16</v>
      </c>
      <c r="M411" s="38">
        <f t="shared" ca="1" si="22"/>
        <v>88660.759999914328</v>
      </c>
      <c r="N411" s="38">
        <f t="shared" ca="1" si="23"/>
        <v>87091.23499996576</v>
      </c>
      <c r="O411" s="39">
        <f t="shared" ca="1" si="24"/>
        <v>37.449231049985272</v>
      </c>
      <c r="Q411" s="49">
        <v>3561.5</v>
      </c>
      <c r="R411" s="49">
        <v>76707.449999894394</v>
      </c>
    </row>
    <row r="412" spans="9:18" x14ac:dyDescent="0.3">
      <c r="I412" s="45">
        <v>1</v>
      </c>
      <c r="J412" s="49" t="s">
        <v>175</v>
      </c>
      <c r="K412" s="25">
        <v>2004</v>
      </c>
      <c r="L412" s="49">
        <v>3579.7</v>
      </c>
      <c r="M412" s="38">
        <f t="shared" ca="1" si="22"/>
        <v>85521.710000017192</v>
      </c>
      <c r="N412" s="38">
        <f t="shared" ca="1" si="23"/>
        <v>83681.370000017108</v>
      </c>
      <c r="O412" s="39">
        <f t="shared" ca="1" si="24"/>
        <v>41.840685000008556</v>
      </c>
      <c r="Q412" s="49">
        <v>3562</v>
      </c>
      <c r="R412" s="49">
        <v>76949.599999972503</v>
      </c>
    </row>
    <row r="413" spans="9:18" x14ac:dyDescent="0.3">
      <c r="I413" s="45">
        <v>1</v>
      </c>
      <c r="J413" s="49" t="s">
        <v>176</v>
      </c>
      <c r="K413" s="25">
        <v>2004</v>
      </c>
      <c r="L413" s="49">
        <v>3572.1</v>
      </c>
      <c r="M413" s="38">
        <f t="shared" ca="1" si="22"/>
        <v>81841.030000017025</v>
      </c>
      <c r="N413" s="38">
        <f t="shared" ca="1" si="23"/>
        <v>81518.970499994699</v>
      </c>
      <c r="O413" s="39">
        <f t="shared" ca="1" si="24"/>
        <v>38.313916134997505</v>
      </c>
      <c r="Q413" s="49">
        <v>3562.5</v>
      </c>
      <c r="R413" s="49">
        <v>77191.750000050495</v>
      </c>
    </row>
    <row r="414" spans="9:18" x14ac:dyDescent="0.3">
      <c r="I414" s="45">
        <v>1</v>
      </c>
      <c r="J414" s="49" t="s">
        <v>177</v>
      </c>
      <c r="K414" s="25">
        <v>2004</v>
      </c>
      <c r="L414" s="49">
        <v>3570.77</v>
      </c>
      <c r="M414" s="38">
        <f t="shared" ca="1" si="22"/>
        <v>81196.910999972373</v>
      </c>
      <c r="N414" s="38">
        <f t="shared" ca="1" si="23"/>
        <v>81131.530500018038</v>
      </c>
      <c r="O414" s="39">
        <f t="shared" ca="1" si="24"/>
        <v>39.754449945008844</v>
      </c>
      <c r="Q414" s="49">
        <v>3563</v>
      </c>
      <c r="R414" s="49">
        <v>77433.899999881396</v>
      </c>
    </row>
    <row r="415" spans="9:18" x14ac:dyDescent="0.3">
      <c r="I415" s="45">
        <v>1</v>
      </c>
      <c r="J415" s="49" t="s">
        <v>178</v>
      </c>
      <c r="K415" s="25">
        <v>2004</v>
      </c>
      <c r="L415" s="49">
        <v>3570.5</v>
      </c>
      <c r="M415" s="38">
        <f t="shared" ca="1" si="22"/>
        <v>81066.150000063702</v>
      </c>
      <c r="N415" s="38">
        <f t="shared" ca="1" si="23"/>
        <v>80286.427000059513</v>
      </c>
      <c r="O415" s="39">
        <f t="shared" ca="1" si="24"/>
        <v>33.720299340025001</v>
      </c>
      <c r="Q415" s="49">
        <v>3563.5</v>
      </c>
      <c r="R415" s="49">
        <v>77676.049999959505</v>
      </c>
    </row>
    <row r="416" spans="9:18" x14ac:dyDescent="0.3">
      <c r="I416" s="45">
        <v>1</v>
      </c>
      <c r="J416" s="49" t="s">
        <v>179</v>
      </c>
      <c r="K416" s="25">
        <v>2004</v>
      </c>
      <c r="L416" s="49">
        <v>3567.28</v>
      </c>
      <c r="M416" s="38">
        <f t="shared" ca="1" si="22"/>
        <v>79506.704000055324</v>
      </c>
      <c r="N416" s="38">
        <f t="shared" ca="1" si="23"/>
        <v>78814.15500007919</v>
      </c>
      <c r="O416" s="39">
        <f t="shared" ca="1" si="24"/>
        <v>24.432388050024549</v>
      </c>
      <c r="Q416" s="49">
        <v>3564</v>
      </c>
      <c r="R416" s="49">
        <v>77918.200000037497</v>
      </c>
    </row>
    <row r="417" spans="9:18" x14ac:dyDescent="0.3">
      <c r="I417" s="45">
        <v>1</v>
      </c>
      <c r="J417" s="49" t="s">
        <v>180</v>
      </c>
      <c r="K417" s="25">
        <v>2004</v>
      </c>
      <c r="L417" s="49">
        <v>3564.42</v>
      </c>
      <c r="M417" s="38">
        <f t="shared" ca="1" si="22"/>
        <v>78121.606000103056</v>
      </c>
      <c r="N417" s="38">
        <f t="shared" ca="1" si="23"/>
        <v>77552.553500043228</v>
      </c>
      <c r="O417" s="39">
        <f t="shared" ca="1" si="24"/>
        <v>20.163663910011241</v>
      </c>
      <c r="Q417" s="49">
        <v>3564.5</v>
      </c>
      <c r="R417" s="49">
        <v>78160.350000115606</v>
      </c>
    </row>
    <row r="418" spans="9:18" x14ac:dyDescent="0.3">
      <c r="I418" s="45">
        <v>1</v>
      </c>
      <c r="J418" s="49" t="s">
        <v>170</v>
      </c>
      <c r="K418" s="25">
        <v>2005</v>
      </c>
      <c r="L418" s="49">
        <v>3562.07</v>
      </c>
      <c r="M418" s="38">
        <f t="shared" ca="1" si="22"/>
        <v>76983.5009999834</v>
      </c>
      <c r="N418" s="38">
        <f t="shared" ca="1" si="23"/>
        <v>76313.330599964247</v>
      </c>
      <c r="O418" s="39">
        <f t="shared" ca="1" si="24"/>
        <v>10.683866283994996</v>
      </c>
      <c r="Q418" s="49">
        <v>3565</v>
      </c>
      <c r="R418" s="49">
        <v>78402.499999946507</v>
      </c>
    </row>
    <row r="419" spans="9:18" x14ac:dyDescent="0.3">
      <c r="I419" s="45">
        <v>1</v>
      </c>
      <c r="J419" s="49" t="s">
        <v>171</v>
      </c>
      <c r="K419" s="25">
        <v>2005</v>
      </c>
      <c r="L419" s="49">
        <v>3559.23</v>
      </c>
      <c r="M419" s="38">
        <f t="shared" ca="1" si="22"/>
        <v>75643.160199945094</v>
      </c>
      <c r="N419" s="38">
        <f t="shared" ca="1" si="23"/>
        <v>74912.642099963501</v>
      </c>
      <c r="O419" s="39">
        <f t="shared" ca="1" si="24"/>
        <v>6.7421377889967156</v>
      </c>
      <c r="Q419" s="49">
        <v>3565.5</v>
      </c>
      <c r="R419" s="49">
        <v>78644.650000024601</v>
      </c>
    </row>
    <row r="420" spans="9:18" x14ac:dyDescent="0.3">
      <c r="I420" s="45">
        <v>1</v>
      </c>
      <c r="J420" s="49" t="s">
        <v>172</v>
      </c>
      <c r="K420" s="25">
        <v>2005</v>
      </c>
      <c r="L420" s="49">
        <v>3555.9</v>
      </c>
      <c r="M420" s="38">
        <f t="shared" ca="1" si="22"/>
        <v>74182.123999981908</v>
      </c>
      <c r="N420" s="38">
        <f t="shared" ca="1" si="23"/>
        <v>75762.003499963786</v>
      </c>
      <c r="O420" s="39">
        <f t="shared" ca="1" si="24"/>
        <v>14.394780664993119</v>
      </c>
      <c r="Q420" s="49">
        <v>3566</v>
      </c>
      <c r="R420" s="49">
        <v>78886.800000102594</v>
      </c>
    </row>
    <row r="421" spans="9:18" x14ac:dyDescent="0.3">
      <c r="I421" s="45">
        <v>1</v>
      </c>
      <c r="J421" s="49" t="s">
        <v>173</v>
      </c>
      <c r="K421" s="25">
        <v>2005</v>
      </c>
      <c r="L421" s="49">
        <v>3562.81</v>
      </c>
      <c r="M421" s="38">
        <f t="shared" ca="1" si="22"/>
        <v>77341.882999945665</v>
      </c>
      <c r="N421" s="38">
        <f t="shared" ca="1" si="23"/>
        <v>83091.231499962858</v>
      </c>
      <c r="O421" s="39">
        <f t="shared" ca="1" si="24"/>
        <v>23.265544819989604</v>
      </c>
      <c r="Q421" s="49">
        <v>3566.5</v>
      </c>
      <c r="R421" s="49">
        <v>79128.949999933597</v>
      </c>
    </row>
    <row r="422" spans="9:18" x14ac:dyDescent="0.3">
      <c r="I422" s="45">
        <v>1</v>
      </c>
      <c r="J422" s="49" t="s">
        <v>164</v>
      </c>
      <c r="K422" s="25">
        <v>2005</v>
      </c>
      <c r="L422" s="49">
        <v>3586.53</v>
      </c>
      <c r="M422" s="38">
        <f t="shared" ca="1" si="22"/>
        <v>88840.579999980051</v>
      </c>
      <c r="N422" s="38">
        <f t="shared" ca="1" si="23"/>
        <v>93768.883999987505</v>
      </c>
      <c r="O422" s="39">
        <f t="shared" ca="1" si="24"/>
        <v>28.130665199996251</v>
      </c>
      <c r="Q422" s="49">
        <v>3567</v>
      </c>
      <c r="R422" s="49">
        <v>79371.100000011604</v>
      </c>
    </row>
    <row r="423" spans="9:18" x14ac:dyDescent="0.3">
      <c r="I423" s="45">
        <v>1</v>
      </c>
      <c r="J423" s="49" t="s">
        <v>174</v>
      </c>
      <c r="K423" s="25">
        <v>2005</v>
      </c>
      <c r="L423" s="49">
        <v>3606.28</v>
      </c>
      <c r="M423" s="38">
        <f t="shared" ca="1" si="22"/>
        <v>98697.18799999496</v>
      </c>
      <c r="N423" s="38">
        <f t="shared" ca="1" si="23"/>
        <v>98852.682499976829</v>
      </c>
      <c r="O423" s="39">
        <f t="shared" ca="1" si="24"/>
        <v>42.506653474990038</v>
      </c>
      <c r="Q423" s="49">
        <v>3567.5</v>
      </c>
      <c r="R423" s="49">
        <v>79613.250000089596</v>
      </c>
    </row>
    <row r="424" spans="9:18" x14ac:dyDescent="0.3">
      <c r="I424" s="45">
        <v>1</v>
      </c>
      <c r="J424" s="49" t="s">
        <v>175</v>
      </c>
      <c r="K424" s="25">
        <v>2005</v>
      </c>
      <c r="L424" s="49">
        <v>3606.87</v>
      </c>
      <c r="M424" s="38">
        <f t="shared" ca="1" si="22"/>
        <v>99008.176999958698</v>
      </c>
      <c r="N424" s="38">
        <f t="shared" ca="1" si="23"/>
        <v>97943.434999958496</v>
      </c>
      <c r="O424" s="39">
        <f t="shared" ca="1" si="24"/>
        <v>48.971717499979249</v>
      </c>
      <c r="Q424" s="49">
        <v>3568</v>
      </c>
      <c r="R424" s="49">
        <v>79855.399999920599</v>
      </c>
    </row>
    <row r="425" spans="9:18" x14ac:dyDescent="0.3">
      <c r="I425" s="45">
        <v>1</v>
      </c>
      <c r="J425" s="49" t="s">
        <v>176</v>
      </c>
      <c r="K425" s="25">
        <v>2005</v>
      </c>
      <c r="L425" s="49">
        <v>3602.83</v>
      </c>
      <c r="M425" s="38">
        <f t="shared" ca="1" si="22"/>
        <v>96878.692999958294</v>
      </c>
      <c r="N425" s="38">
        <f t="shared" ca="1" si="23"/>
        <v>96652.039999984438</v>
      </c>
      <c r="O425" s="39">
        <f t="shared" ca="1" si="24"/>
        <v>45.42645879999268</v>
      </c>
      <c r="Q425" s="49">
        <v>3568.5</v>
      </c>
      <c r="R425" s="49">
        <v>80097.549999998606</v>
      </c>
    </row>
    <row r="426" spans="9:18" x14ac:dyDescent="0.3">
      <c r="I426" s="45">
        <v>1</v>
      </c>
      <c r="J426" s="49" t="s">
        <v>177</v>
      </c>
      <c r="K426" s="25">
        <v>2005</v>
      </c>
      <c r="L426" s="49">
        <v>3601.97</v>
      </c>
      <c r="M426" s="38">
        <f t="shared" ca="1" si="22"/>
        <v>96425.387000010582</v>
      </c>
      <c r="N426" s="38">
        <f t="shared" ca="1" si="23"/>
        <v>96636.226999986335</v>
      </c>
      <c r="O426" s="39">
        <f t="shared" ca="1" si="24"/>
        <v>47.351751229993297</v>
      </c>
      <c r="Q426" s="49">
        <v>3569</v>
      </c>
      <c r="R426" s="49">
        <v>80339.7000000767</v>
      </c>
    </row>
    <row r="427" spans="9:18" x14ac:dyDescent="0.3">
      <c r="I427" s="45">
        <v>1</v>
      </c>
      <c r="J427" s="49" t="s">
        <v>178</v>
      </c>
      <c r="K427" s="25">
        <v>2005</v>
      </c>
      <c r="L427" s="49">
        <v>3602.77</v>
      </c>
      <c r="M427" s="38">
        <f t="shared" ca="1" si="22"/>
        <v>96847.066999962088</v>
      </c>
      <c r="N427" s="38">
        <f t="shared" ca="1" si="23"/>
        <v>96739.011499974644</v>
      </c>
      <c r="O427" s="39">
        <f t="shared" ca="1" si="24"/>
        <v>40.630384829989353</v>
      </c>
      <c r="Q427" s="49">
        <v>3569.5</v>
      </c>
      <c r="R427" s="49">
        <v>80581.849999907601</v>
      </c>
    </row>
    <row r="428" spans="9:18" x14ac:dyDescent="0.3">
      <c r="I428" s="45">
        <v>1</v>
      </c>
      <c r="J428" s="49" t="s">
        <v>179</v>
      </c>
      <c r="K428" s="25">
        <v>2005</v>
      </c>
      <c r="L428" s="49">
        <v>3602.36</v>
      </c>
      <c r="M428" s="38">
        <f t="shared" ca="1" si="22"/>
        <v>96630.9559999872</v>
      </c>
      <c r="N428" s="38">
        <f t="shared" ca="1" si="23"/>
        <v>95564.288000021363</v>
      </c>
      <c r="O428" s="39">
        <f t="shared" ca="1" si="24"/>
        <v>29.624929280006622</v>
      </c>
      <c r="Q428" s="49">
        <v>3570</v>
      </c>
      <c r="R428" s="49">
        <v>80823.999999985695</v>
      </c>
    </row>
    <row r="429" spans="9:18" x14ac:dyDescent="0.3">
      <c r="I429" s="45">
        <v>1</v>
      </c>
      <c r="J429" s="49" t="s">
        <v>180</v>
      </c>
      <c r="K429" s="25">
        <v>2005</v>
      </c>
      <c r="L429" s="49">
        <v>3598.17</v>
      </c>
      <c r="M429" s="38">
        <f t="shared" ca="1" si="22"/>
        <v>94497.620000055525</v>
      </c>
      <c r="N429" s="38">
        <f t="shared" ca="1" si="23"/>
        <v>93535.34000002523</v>
      </c>
      <c r="O429" s="39">
        <f t="shared" ca="1" si="24"/>
        <v>24.319188400006563</v>
      </c>
      <c r="Q429" s="49">
        <v>3570.5</v>
      </c>
      <c r="R429" s="49">
        <v>81066.150000063702</v>
      </c>
    </row>
    <row r="430" spans="9:18" x14ac:dyDescent="0.3">
      <c r="I430" s="45">
        <v>1</v>
      </c>
      <c r="J430" s="49" t="s">
        <v>170</v>
      </c>
      <c r="K430" s="25">
        <v>2006</v>
      </c>
      <c r="L430" s="49">
        <v>3594.21</v>
      </c>
      <c r="M430" s="38">
        <f t="shared" ca="1" si="22"/>
        <v>92573.059999994934</v>
      </c>
      <c r="N430" s="38">
        <f t="shared" ca="1" si="23"/>
        <v>91477.130000019795</v>
      </c>
      <c r="O430" s="39">
        <f t="shared" ca="1" si="24"/>
        <v>12.806798200002774</v>
      </c>
      <c r="Q430" s="49">
        <v>3571</v>
      </c>
      <c r="R430" s="49">
        <v>81308.299999894603</v>
      </c>
    </row>
    <row r="431" spans="9:18" x14ac:dyDescent="0.3">
      <c r="I431" s="45">
        <v>1</v>
      </c>
      <c r="J431" s="49" t="s">
        <v>171</v>
      </c>
      <c r="K431" s="25">
        <v>2006</v>
      </c>
      <c r="L431" s="49">
        <v>3589.7</v>
      </c>
      <c r="M431" s="38">
        <f t="shared" ca="1" si="22"/>
        <v>90381.200000044657</v>
      </c>
      <c r="N431" s="38">
        <f t="shared" ca="1" si="23"/>
        <v>90140.630000028992</v>
      </c>
      <c r="O431" s="39">
        <f t="shared" ca="1" si="24"/>
        <v>8.1126567000026082</v>
      </c>
      <c r="Q431" s="49">
        <v>3571.5</v>
      </c>
      <c r="R431" s="49">
        <v>81550.449999972698</v>
      </c>
    </row>
    <row r="432" spans="9:18" x14ac:dyDescent="0.3">
      <c r="I432" s="45">
        <v>1</v>
      </c>
      <c r="J432" s="49" t="s">
        <v>172</v>
      </c>
      <c r="K432" s="25">
        <v>2006</v>
      </c>
      <c r="L432" s="49">
        <v>3588.71</v>
      </c>
      <c r="M432" s="38">
        <f t="shared" ca="1" si="22"/>
        <v>89900.060000013327</v>
      </c>
      <c r="N432" s="38">
        <f t="shared" ca="1" si="23"/>
        <v>90940.099999950733</v>
      </c>
      <c r="O432" s="39">
        <f t="shared" ca="1" si="24"/>
        <v>17.278618999990638</v>
      </c>
      <c r="Q432" s="49">
        <v>3572</v>
      </c>
      <c r="R432" s="49">
        <v>81792.600000050705</v>
      </c>
    </row>
    <row r="433" spans="9:18" x14ac:dyDescent="0.3">
      <c r="I433" s="45">
        <v>1</v>
      </c>
      <c r="J433" s="49" t="s">
        <v>173</v>
      </c>
      <c r="K433" s="25">
        <v>2006</v>
      </c>
      <c r="L433" s="49">
        <v>3592.99</v>
      </c>
      <c r="M433" s="38">
        <f t="shared" ca="1" si="22"/>
        <v>91980.139999888139</v>
      </c>
      <c r="N433" s="38">
        <f t="shared" ca="1" si="23"/>
        <v>95067.207499972894</v>
      </c>
      <c r="O433" s="39">
        <f t="shared" ca="1" si="24"/>
        <v>26.61881809999241</v>
      </c>
      <c r="Q433" s="49">
        <v>3572.5</v>
      </c>
      <c r="R433" s="49">
        <v>82034.749999881693</v>
      </c>
    </row>
    <row r="434" spans="9:18" x14ac:dyDescent="0.3">
      <c r="I434" s="45">
        <v>1</v>
      </c>
      <c r="J434" s="49" t="s">
        <v>164</v>
      </c>
      <c r="K434" s="25">
        <v>2006</v>
      </c>
      <c r="L434" s="49">
        <v>3605.25</v>
      </c>
      <c r="M434" s="38">
        <f t="shared" ca="1" si="22"/>
        <v>98154.275000057649</v>
      </c>
      <c r="N434" s="38">
        <f t="shared" ca="1" si="23"/>
        <v>99498.3800000255</v>
      </c>
      <c r="O434" s="39">
        <f t="shared" ca="1" si="24"/>
        <v>29.849514000007648</v>
      </c>
      <c r="Q434" s="49">
        <v>3573</v>
      </c>
      <c r="R434" s="49">
        <v>82276.8999999597</v>
      </c>
    </row>
    <row r="435" spans="9:18" x14ac:dyDescent="0.3">
      <c r="I435" s="45">
        <v>1</v>
      </c>
      <c r="J435" s="49" t="s">
        <v>174</v>
      </c>
      <c r="K435" s="25">
        <v>2006</v>
      </c>
      <c r="L435" s="49">
        <v>3610.35</v>
      </c>
      <c r="M435" s="38">
        <f t="shared" ca="1" si="22"/>
        <v>100842.48499999335</v>
      </c>
      <c r="N435" s="38">
        <f t="shared" ca="1" si="23"/>
        <v>99920.059999976656</v>
      </c>
      <c r="O435" s="39">
        <f t="shared" ca="1" si="24"/>
        <v>42.965625799989958</v>
      </c>
      <c r="Q435" s="49">
        <v>3573.5</v>
      </c>
      <c r="R435" s="49">
        <v>82519.050000037794</v>
      </c>
    </row>
    <row r="436" spans="9:18" x14ac:dyDescent="0.3">
      <c r="I436" s="45">
        <v>1</v>
      </c>
      <c r="J436" s="49" t="s">
        <v>175</v>
      </c>
      <c r="K436" s="25">
        <v>2006</v>
      </c>
      <c r="L436" s="49">
        <v>3606.85</v>
      </c>
      <c r="M436" s="38">
        <f t="shared" ca="1" si="22"/>
        <v>98997.634999959962</v>
      </c>
      <c r="N436" s="38">
        <f t="shared" ca="1" si="23"/>
        <v>97924.986499960767</v>
      </c>
      <c r="O436" s="39">
        <f t="shared" ca="1" si="24"/>
        <v>48.962493249980383</v>
      </c>
      <c r="Q436" s="49">
        <v>3574</v>
      </c>
      <c r="R436" s="49">
        <v>82761.200000115801</v>
      </c>
    </row>
    <row r="437" spans="9:18" x14ac:dyDescent="0.3">
      <c r="I437" s="45">
        <v>1</v>
      </c>
      <c r="J437" s="49" t="s">
        <v>176</v>
      </c>
      <c r="K437" s="25">
        <v>2006</v>
      </c>
      <c r="L437" s="49">
        <v>3602.78</v>
      </c>
      <c r="M437" s="38">
        <f t="shared" ca="1" si="22"/>
        <v>96852.337999961572</v>
      </c>
      <c r="N437" s="38">
        <f t="shared" ca="1" si="23"/>
        <v>96578.245999993174</v>
      </c>
      <c r="O437" s="39">
        <f t="shared" ca="1" si="24"/>
        <v>45.391775619996793</v>
      </c>
      <c r="Q437" s="49">
        <v>3574.5</v>
      </c>
      <c r="R437" s="49">
        <v>83003.349999946702</v>
      </c>
    </row>
    <row r="438" spans="9:18" x14ac:dyDescent="0.3">
      <c r="I438" s="45">
        <v>1</v>
      </c>
      <c r="J438" s="49" t="s">
        <v>177</v>
      </c>
      <c r="K438" s="25">
        <v>2006</v>
      </c>
      <c r="L438" s="49">
        <v>3601.74</v>
      </c>
      <c r="M438" s="38">
        <f t="shared" ca="1" si="22"/>
        <v>96304.154000024777</v>
      </c>
      <c r="N438" s="38">
        <f t="shared" ca="1" si="23"/>
        <v>97943.434999958612</v>
      </c>
      <c r="O438" s="39">
        <f t="shared" ca="1" si="24"/>
        <v>47.99228314997972</v>
      </c>
      <c r="Q438" s="49">
        <v>3575</v>
      </c>
      <c r="R438" s="49">
        <v>83245.500000024796</v>
      </c>
    </row>
    <row r="439" spans="9:18" x14ac:dyDescent="0.3">
      <c r="I439" s="45">
        <v>1</v>
      </c>
      <c r="J439" s="49" t="s">
        <v>178</v>
      </c>
      <c r="K439" s="25">
        <v>2006</v>
      </c>
      <c r="L439" s="49">
        <v>3607.96</v>
      </c>
      <c r="M439" s="38">
        <f t="shared" ca="1" si="22"/>
        <v>99582.715999892447</v>
      </c>
      <c r="N439" s="38">
        <f t="shared" ca="1" si="23"/>
        <v>99290.175499926205</v>
      </c>
      <c r="O439" s="39">
        <f t="shared" ca="1" si="24"/>
        <v>41.701873709969007</v>
      </c>
      <c r="Q439" s="49">
        <v>3575.5</v>
      </c>
      <c r="R439" s="49">
        <v>83487.650000102803</v>
      </c>
    </row>
    <row r="440" spans="9:18" x14ac:dyDescent="0.3">
      <c r="I440" s="45">
        <v>1</v>
      </c>
      <c r="J440" s="49" t="s">
        <v>179</v>
      </c>
      <c r="K440" s="25">
        <v>2006</v>
      </c>
      <c r="L440" s="49">
        <v>3606.85</v>
      </c>
      <c r="M440" s="38">
        <f t="shared" ca="1" si="22"/>
        <v>98997.634999959962</v>
      </c>
      <c r="N440" s="38">
        <f t="shared" ca="1" si="23"/>
        <v>98085.751999942004</v>
      </c>
      <c r="O440" s="39">
        <f t="shared" ca="1" si="24"/>
        <v>30.40658311998202</v>
      </c>
      <c r="Q440" s="49">
        <v>3576</v>
      </c>
      <c r="R440" s="49">
        <v>83729.799999933806</v>
      </c>
    </row>
    <row r="441" spans="9:18" x14ac:dyDescent="0.3">
      <c r="I441" s="45">
        <v>1</v>
      </c>
      <c r="J441" s="49" t="s">
        <v>180</v>
      </c>
      <c r="K441" s="25">
        <v>2006</v>
      </c>
      <c r="L441" s="49">
        <v>3603.39</v>
      </c>
      <c r="M441" s="38">
        <f t="shared" ca="1" si="22"/>
        <v>97173.868999924045</v>
      </c>
      <c r="N441" s="38">
        <f t="shared" ca="1" si="23"/>
        <v>96161.364499981981</v>
      </c>
      <c r="O441" s="39">
        <f t="shared" ca="1" si="24"/>
        <v>25.001954769995315</v>
      </c>
      <c r="Q441" s="49">
        <v>3576.5</v>
      </c>
      <c r="R441" s="49">
        <v>83971.950000011799</v>
      </c>
    </row>
    <row r="442" spans="9:18" x14ac:dyDescent="0.3">
      <c r="I442" s="45">
        <v>1</v>
      </c>
      <c r="J442" s="49" t="s">
        <v>170</v>
      </c>
      <c r="K442" s="25">
        <v>2007</v>
      </c>
      <c r="L442" s="49">
        <v>3599.51</v>
      </c>
      <c r="M442" s="38">
        <f t="shared" ca="1" si="22"/>
        <v>95148.860000039916</v>
      </c>
      <c r="N442" s="38">
        <f t="shared" ca="1" si="23"/>
        <v>94760.060000024852</v>
      </c>
      <c r="O442" s="39">
        <f t="shared" ca="1" si="24"/>
        <v>13.266408400003479</v>
      </c>
      <c r="Q442" s="49">
        <v>3577</v>
      </c>
      <c r="R442" s="49">
        <v>84214.100000089893</v>
      </c>
    </row>
    <row r="443" spans="9:18" x14ac:dyDescent="0.3">
      <c r="I443" s="45">
        <v>1</v>
      </c>
      <c r="J443" s="49" t="s">
        <v>171</v>
      </c>
      <c r="K443" s="25">
        <v>2007</v>
      </c>
      <c r="L443" s="49">
        <v>3597.91</v>
      </c>
      <c r="M443" s="38">
        <f t="shared" ca="1" si="22"/>
        <v>94371.260000009788</v>
      </c>
      <c r="N443" s="38">
        <f t="shared" ca="1" si="23"/>
        <v>94589.960000012419</v>
      </c>
      <c r="O443" s="39">
        <f t="shared" ca="1" si="24"/>
        <v>8.5130964000011176</v>
      </c>
      <c r="Q443" s="49">
        <v>3577.5</v>
      </c>
      <c r="R443" s="49">
        <v>84456.249999920794</v>
      </c>
    </row>
    <row r="444" spans="9:18" x14ac:dyDescent="0.3">
      <c r="I444" s="45">
        <v>1</v>
      </c>
      <c r="J444" s="49" t="s">
        <v>172</v>
      </c>
      <c r="K444" s="25">
        <v>2007</v>
      </c>
      <c r="L444" s="49">
        <v>3598.81</v>
      </c>
      <c r="M444" s="38">
        <f t="shared" ca="1" si="22"/>
        <v>94808.66000001505</v>
      </c>
      <c r="N444" s="38">
        <f t="shared" ca="1" si="23"/>
        <v>95190.072500025271</v>
      </c>
      <c r="O444" s="39">
        <f t="shared" ca="1" si="24"/>
        <v>18.086113775004801</v>
      </c>
      <c r="Q444" s="49">
        <v>3578</v>
      </c>
      <c r="R444" s="49">
        <v>84698.399999998903</v>
      </c>
    </row>
    <row r="445" spans="9:18" x14ac:dyDescent="0.3">
      <c r="I445" s="45">
        <v>1</v>
      </c>
      <c r="J445" s="49" t="s">
        <v>173</v>
      </c>
      <c r="K445" s="25">
        <v>2007</v>
      </c>
      <c r="L445" s="49">
        <v>3600.35</v>
      </c>
      <c r="M445" s="38">
        <f t="shared" ca="1" si="22"/>
        <v>95571.485000035493</v>
      </c>
      <c r="N445" s="38">
        <f t="shared" ca="1" si="23"/>
        <v>98011.958000037004</v>
      </c>
      <c r="O445" s="39">
        <f t="shared" ca="1" si="24"/>
        <v>27.443348240010366</v>
      </c>
      <c r="Q445" s="49">
        <v>3578.5</v>
      </c>
      <c r="R445" s="49">
        <v>84940.550000076895</v>
      </c>
    </row>
    <row r="446" spans="9:18" x14ac:dyDescent="0.3">
      <c r="I446" s="45">
        <v>1</v>
      </c>
      <c r="J446" s="49" t="s">
        <v>164</v>
      </c>
      <c r="K446" s="25">
        <v>2007</v>
      </c>
      <c r="L446" s="49">
        <v>3609.61</v>
      </c>
      <c r="M446" s="38">
        <f t="shared" ca="1" si="22"/>
        <v>100452.43100003852</v>
      </c>
      <c r="N446" s="38">
        <f t="shared" ca="1" si="23"/>
        <v>100950.54049998079</v>
      </c>
      <c r="O446" s="39">
        <f t="shared" ca="1" si="24"/>
        <v>30.285162149994239</v>
      </c>
      <c r="Q446" s="49">
        <v>3579</v>
      </c>
      <c r="R446" s="49">
        <v>85182.699999907796</v>
      </c>
    </row>
    <row r="447" spans="9:18" x14ac:dyDescent="0.3">
      <c r="I447" s="45">
        <v>1</v>
      </c>
      <c r="J447" s="49" t="s">
        <v>174</v>
      </c>
      <c r="K447" s="25">
        <v>2007</v>
      </c>
      <c r="L447" s="49">
        <v>3611.5</v>
      </c>
      <c r="M447" s="38">
        <f t="shared" ca="1" si="22"/>
        <v>101448.64999992307</v>
      </c>
      <c r="N447" s="38">
        <f t="shared" ca="1" si="23"/>
        <v>100354.91749992629</v>
      </c>
      <c r="O447" s="39">
        <f t="shared" ca="1" si="24"/>
        <v>43.1526145249683</v>
      </c>
      <c r="Q447" s="49">
        <v>3579.5</v>
      </c>
      <c r="R447" s="49">
        <v>85424.849999985905</v>
      </c>
    </row>
    <row r="448" spans="9:18" x14ac:dyDescent="0.3">
      <c r="I448" s="45">
        <v>1</v>
      </c>
      <c r="J448" s="49" t="s">
        <v>175</v>
      </c>
      <c r="K448" s="25">
        <v>2007</v>
      </c>
      <c r="L448" s="49">
        <v>3607.35</v>
      </c>
      <c r="M448" s="38">
        <f t="shared" ca="1" si="22"/>
        <v>99261.184999929508</v>
      </c>
      <c r="N448" s="38">
        <f t="shared" ca="1" si="23"/>
        <v>98267.60149992106</v>
      </c>
      <c r="O448" s="39">
        <f t="shared" ca="1" si="24"/>
        <v>49.133800749960528</v>
      </c>
      <c r="Q448" s="49">
        <v>3580</v>
      </c>
      <c r="R448" s="49">
        <v>85667.000000063897</v>
      </c>
    </row>
    <row r="449" spans="9:18" x14ac:dyDescent="0.3">
      <c r="I449" s="45">
        <v>1</v>
      </c>
      <c r="J449" s="49" t="s">
        <v>176</v>
      </c>
      <c r="K449" s="25">
        <v>2007</v>
      </c>
      <c r="L449" s="49">
        <v>3603.58</v>
      </c>
      <c r="M449" s="38">
        <f t="shared" ca="1" si="22"/>
        <v>97274.017999912612</v>
      </c>
      <c r="N449" s="38">
        <f t="shared" ca="1" si="23"/>
        <v>96823.347499964759</v>
      </c>
      <c r="O449" s="39">
        <f t="shared" ca="1" si="24"/>
        <v>45.506973324983434</v>
      </c>
      <c r="Q449" s="49">
        <v>3580.5</v>
      </c>
      <c r="R449" s="49">
        <v>85909.999999905005</v>
      </c>
    </row>
    <row r="450" spans="9:18" x14ac:dyDescent="0.3">
      <c r="I450" s="45">
        <v>1</v>
      </c>
      <c r="J450" s="49" t="s">
        <v>177</v>
      </c>
      <c r="K450" s="25">
        <v>2007</v>
      </c>
      <c r="L450" s="49">
        <v>3601.87</v>
      </c>
      <c r="M450" s="38">
        <f t="shared" ca="1" si="22"/>
        <v>96372.677000016905</v>
      </c>
      <c r="N450" s="38">
        <f t="shared" ca="1" si="23"/>
        <v>96043.23950005509</v>
      </c>
      <c r="O450" s="39">
        <f t="shared" ca="1" si="24"/>
        <v>47.061187355026995</v>
      </c>
      <c r="Q450" s="49">
        <v>3581</v>
      </c>
      <c r="R450" s="49">
        <v>86152.999999993204</v>
      </c>
    </row>
    <row r="451" spans="9:18" x14ac:dyDescent="0.3">
      <c r="I451" s="45">
        <v>1</v>
      </c>
      <c r="J451" s="49" t="s">
        <v>178</v>
      </c>
      <c r="K451" s="25">
        <v>2007</v>
      </c>
      <c r="L451" s="49">
        <v>3600.62</v>
      </c>
      <c r="M451" s="38">
        <f t="shared" ca="1" si="22"/>
        <v>95713.802000093274</v>
      </c>
      <c r="N451" s="38">
        <f t="shared" ca="1" si="23"/>
        <v>95217.491000082809</v>
      </c>
      <c r="O451" s="39">
        <f t="shared" ca="1" si="24"/>
        <v>39.991346220034778</v>
      </c>
      <c r="Q451" s="49">
        <v>3581.5</v>
      </c>
      <c r="R451" s="49">
        <v>86396.000000081302</v>
      </c>
    </row>
    <row r="452" spans="9:18" x14ac:dyDescent="0.3">
      <c r="I452" s="45">
        <v>1</v>
      </c>
      <c r="J452" s="49" t="s">
        <v>179</v>
      </c>
      <c r="K452" s="25">
        <v>2007</v>
      </c>
      <c r="L452" s="49">
        <v>3598.63</v>
      </c>
      <c r="M452" s="38">
        <f t="shared" ca="1" si="22"/>
        <v>94721.180000072345</v>
      </c>
      <c r="N452" s="38">
        <f t="shared" ca="1" si="23"/>
        <v>93751.60999999987</v>
      </c>
      <c r="O452" s="39">
        <f t="shared" ca="1" si="24"/>
        <v>29.06299909999996</v>
      </c>
      <c r="Q452" s="49">
        <v>3582</v>
      </c>
      <c r="R452" s="49">
        <v>86638.999999922395</v>
      </c>
    </row>
    <row r="453" spans="9:18" x14ac:dyDescent="0.3">
      <c r="I453" s="45">
        <v>1</v>
      </c>
      <c r="J453" s="49" t="s">
        <v>180</v>
      </c>
      <c r="K453" s="25">
        <v>2007</v>
      </c>
      <c r="L453" s="49">
        <v>3594.64</v>
      </c>
      <c r="M453" s="38">
        <f t="shared" ca="1" si="22"/>
        <v>92782.039999927394</v>
      </c>
      <c r="N453" s="38">
        <f t="shared" ca="1" si="23"/>
        <v>91814.899999947054</v>
      </c>
      <c r="O453" s="39">
        <f t="shared" ca="1" si="24"/>
        <v>23.871873999986235</v>
      </c>
      <c r="Q453" s="49">
        <v>3582.5</v>
      </c>
      <c r="R453" s="49">
        <v>86882.000000010594</v>
      </c>
    </row>
    <row r="454" spans="9:18" x14ac:dyDescent="0.3">
      <c r="I454" s="45">
        <v>1</v>
      </c>
      <c r="J454" s="49" t="s">
        <v>170</v>
      </c>
      <c r="K454" s="25">
        <v>2008</v>
      </c>
      <c r="L454" s="49">
        <v>3590.66</v>
      </c>
      <c r="M454" s="38">
        <f t="shared" ca="1" si="22"/>
        <v>90847.759999966715</v>
      </c>
      <c r="N454" s="38">
        <f t="shared" ca="1" si="23"/>
        <v>90847.759999966715</v>
      </c>
      <c r="O454" s="39">
        <f t="shared" ca="1" si="24"/>
        <v>12.718686399995342</v>
      </c>
      <c r="Q454" s="49">
        <v>3583</v>
      </c>
      <c r="R454" s="49">
        <v>87125.000000098706</v>
      </c>
    </row>
    <row r="455" spans="9:18" x14ac:dyDescent="0.3">
      <c r="I455" s="45">
        <v>1</v>
      </c>
      <c r="J455" s="49" t="s">
        <v>171</v>
      </c>
      <c r="K455" s="25">
        <v>2008</v>
      </c>
      <c r="L455" s="49">
        <v>3590.66</v>
      </c>
      <c r="M455" s="38">
        <f t="shared" ca="1" si="22"/>
        <v>90847.759999966715</v>
      </c>
      <c r="N455" s="38">
        <f t="shared" ca="1" si="23"/>
        <v>90631.490000011981</v>
      </c>
      <c r="O455" s="39">
        <f t="shared" ca="1" si="24"/>
        <v>8.1568341000010776</v>
      </c>
      <c r="Q455" s="49">
        <v>3583.5</v>
      </c>
      <c r="R455" s="49">
        <v>87367.999999939799</v>
      </c>
    </row>
    <row r="456" spans="9:18" x14ac:dyDescent="0.3">
      <c r="I456" s="45">
        <v>1</v>
      </c>
      <c r="J456" s="49" t="s">
        <v>172</v>
      </c>
      <c r="K456" s="25">
        <v>2008</v>
      </c>
      <c r="L456" s="49">
        <v>3589.77</v>
      </c>
      <c r="M456" s="38">
        <f t="shared" ca="1" si="22"/>
        <v>90415.220000057248</v>
      </c>
      <c r="N456" s="38">
        <f t="shared" ca="1" si="23"/>
        <v>91464.980000045151</v>
      </c>
      <c r="O456" s="39">
        <f t="shared" ca="1" si="24"/>
        <v>17.378346200008579</v>
      </c>
      <c r="Q456" s="49">
        <v>3584</v>
      </c>
      <c r="R456" s="49">
        <v>87611.000000027998</v>
      </c>
    </row>
    <row r="457" spans="9:18" x14ac:dyDescent="0.3">
      <c r="I457" s="45">
        <v>1</v>
      </c>
      <c r="J457" s="49" t="s">
        <v>173</v>
      </c>
      <c r="K457" s="25">
        <v>2008</v>
      </c>
      <c r="L457" s="49">
        <v>3594.09</v>
      </c>
      <c r="M457" s="38">
        <f t="shared" ca="1" si="22"/>
        <v>92514.740000033053</v>
      </c>
      <c r="N457" s="38">
        <f t="shared" ca="1" si="23"/>
        <v>96799.845499999239</v>
      </c>
      <c r="O457" s="39">
        <f t="shared" ca="1" si="24"/>
        <v>27.103956739999791</v>
      </c>
      <c r="Q457" s="49">
        <v>3584.5</v>
      </c>
      <c r="R457" s="49">
        <v>87854.000000116095</v>
      </c>
    </row>
    <row r="458" spans="9:18" x14ac:dyDescent="0.3">
      <c r="I458" s="45">
        <v>1</v>
      </c>
      <c r="J458" s="49" t="s">
        <v>164</v>
      </c>
      <c r="K458" s="25">
        <v>2008</v>
      </c>
      <c r="L458" s="49">
        <v>3610.81</v>
      </c>
      <c r="M458" s="38">
        <f t="shared" ref="M458:M521" ca="1" si="25">FORECAST(L458,OFFSET($R$28:$R$712,MATCH(L458,$Q$28:$Q$712,1)-1,0,2), OFFSET($Q$28:$Q$712,MATCH(L458,$Q$28:$Q$712,1)-1,0,2))</f>
        <v>101084.95099996543</v>
      </c>
      <c r="N458" s="38">
        <f t="shared" ca="1" si="23"/>
        <v>106856.50649994973</v>
      </c>
      <c r="O458" s="39">
        <f t="shared" ca="1" si="24"/>
        <v>32.056951949984914</v>
      </c>
      <c r="Q458" s="49">
        <v>3585</v>
      </c>
      <c r="R458" s="49">
        <v>88096.999999957203</v>
      </c>
    </row>
    <row r="459" spans="9:18" x14ac:dyDescent="0.3">
      <c r="I459" s="45">
        <v>1</v>
      </c>
      <c r="J459" s="49" t="s">
        <v>174</v>
      </c>
      <c r="K459" s="25">
        <v>2008</v>
      </c>
      <c r="L459" s="49">
        <v>3631.05</v>
      </c>
      <c r="M459" s="38">
        <f t="shared" ca="1" si="25"/>
        <v>112628.06199993403</v>
      </c>
      <c r="N459" s="38">
        <f t="shared" ref="N459:N522" ca="1" si="26">(M459+M460)/2</f>
        <v>113219.15599991137</v>
      </c>
      <c r="O459" s="39">
        <f t="shared" ref="O459:O522" ca="1" si="27">VLOOKUP(J459,$Q$10:$R$21,2,FALSE)*N459/1000</f>
        <v>48.684237079961889</v>
      </c>
      <c r="Q459" s="49">
        <v>3585.5</v>
      </c>
      <c r="R459" s="49">
        <v>88340.0000000453</v>
      </c>
    </row>
    <row r="460" spans="9:18" x14ac:dyDescent="0.3">
      <c r="I460" s="45">
        <v>1</v>
      </c>
      <c r="J460" s="49" t="s">
        <v>175</v>
      </c>
      <c r="K460" s="25">
        <v>2008</v>
      </c>
      <c r="L460" s="49">
        <v>3633</v>
      </c>
      <c r="M460" s="38">
        <f t="shared" ca="1" si="25"/>
        <v>113810.24999988871</v>
      </c>
      <c r="N460" s="38">
        <f t="shared" ca="1" si="26"/>
        <v>112764.46649995446</v>
      </c>
      <c r="O460" s="39">
        <f t="shared" ca="1" si="27"/>
        <v>56.382233249977233</v>
      </c>
      <c r="Q460" s="49">
        <v>3586</v>
      </c>
      <c r="R460" s="49">
        <v>88582.999999886393</v>
      </c>
    </row>
    <row r="461" spans="9:18" x14ac:dyDescent="0.3">
      <c r="I461" s="45">
        <v>1</v>
      </c>
      <c r="J461" s="49" t="s">
        <v>176</v>
      </c>
      <c r="K461" s="25">
        <v>2008</v>
      </c>
      <c r="L461" s="49">
        <v>3629.55</v>
      </c>
      <c r="M461" s="38">
        <f t="shared" ca="1" si="25"/>
        <v>111718.68300002022</v>
      </c>
      <c r="N461" s="38">
        <f t="shared" ca="1" si="26"/>
        <v>110915.40350002167</v>
      </c>
      <c r="O461" s="39">
        <f t="shared" ca="1" si="27"/>
        <v>52.130239645010178</v>
      </c>
      <c r="Q461" s="49">
        <v>3586.5</v>
      </c>
      <c r="R461" s="49">
        <v>88825.999999974607</v>
      </c>
    </row>
    <row r="462" spans="9:18" x14ac:dyDescent="0.3">
      <c r="I462" s="45">
        <v>1</v>
      </c>
      <c r="J462" s="49" t="s">
        <v>177</v>
      </c>
      <c r="K462" s="25">
        <v>2008</v>
      </c>
      <c r="L462" s="49">
        <v>3626.9</v>
      </c>
      <c r="M462" s="38">
        <f t="shared" ca="1" si="25"/>
        <v>110112.12400002312</v>
      </c>
      <c r="N462" s="38">
        <f t="shared" ca="1" si="26"/>
        <v>109178.49860001507</v>
      </c>
      <c r="O462" s="39">
        <f t="shared" ca="1" si="27"/>
        <v>53.497464314007381</v>
      </c>
      <c r="Q462" s="49">
        <v>3587</v>
      </c>
      <c r="R462" s="49">
        <v>89069.000000062704</v>
      </c>
    </row>
    <row r="463" spans="9:18" x14ac:dyDescent="0.3">
      <c r="I463" s="45">
        <v>1</v>
      </c>
      <c r="J463" s="49" t="s">
        <v>178</v>
      </c>
      <c r="K463" s="25">
        <v>2008</v>
      </c>
      <c r="L463" s="49">
        <v>3623.82</v>
      </c>
      <c r="M463" s="38">
        <f t="shared" ca="1" si="25"/>
        <v>108244.87320000702</v>
      </c>
      <c r="N463" s="38">
        <f t="shared" ca="1" si="26"/>
        <v>107662.87360003975</v>
      </c>
      <c r="O463" s="39">
        <f t="shared" ca="1" si="27"/>
        <v>45.21840691201669</v>
      </c>
      <c r="Q463" s="49">
        <v>3587.5</v>
      </c>
      <c r="R463" s="49">
        <v>89311.999999903797</v>
      </c>
    </row>
    <row r="464" spans="9:18" x14ac:dyDescent="0.3">
      <c r="I464" s="45">
        <v>1</v>
      </c>
      <c r="J464" s="49" t="s">
        <v>179</v>
      </c>
      <c r="K464" s="25">
        <v>2008</v>
      </c>
      <c r="L464" s="49">
        <v>3621.9</v>
      </c>
      <c r="M464" s="38">
        <f t="shared" ca="1" si="25"/>
        <v>107080.87400007248</v>
      </c>
      <c r="N464" s="38">
        <f t="shared" ca="1" si="26"/>
        <v>105948.84650004993</v>
      </c>
      <c r="O464" s="39">
        <f t="shared" ca="1" si="27"/>
        <v>32.844142415015476</v>
      </c>
      <c r="Q464" s="49">
        <v>3588</v>
      </c>
      <c r="R464" s="49">
        <v>89554.999999991996</v>
      </c>
    </row>
    <row r="465" spans="9:18" x14ac:dyDescent="0.3">
      <c r="I465" s="45">
        <v>1</v>
      </c>
      <c r="J465" s="49" t="s">
        <v>180</v>
      </c>
      <c r="K465" s="25">
        <v>2008</v>
      </c>
      <c r="L465" s="49">
        <v>3617.89</v>
      </c>
      <c r="M465" s="38">
        <f t="shared" ca="1" si="25"/>
        <v>104816.81900002738</v>
      </c>
      <c r="N465" s="38">
        <f t="shared" ca="1" si="26"/>
        <v>103836.4130000174</v>
      </c>
      <c r="O465" s="39">
        <f t="shared" ca="1" si="27"/>
        <v>26.997467380004526</v>
      </c>
      <c r="Q465" s="49">
        <v>3588.5</v>
      </c>
      <c r="R465" s="49">
        <v>89798.000000080094</v>
      </c>
    </row>
    <row r="466" spans="9:18" x14ac:dyDescent="0.3">
      <c r="I466" s="45">
        <v>1</v>
      </c>
      <c r="J466" s="49" t="s">
        <v>170</v>
      </c>
      <c r="K466" s="25">
        <v>2009</v>
      </c>
      <c r="L466" s="49">
        <v>3614.17</v>
      </c>
      <c r="M466" s="38">
        <f t="shared" ca="1" si="25"/>
        <v>102856.00700000743</v>
      </c>
      <c r="N466" s="38">
        <f t="shared" ca="1" si="26"/>
        <v>102297.28099996108</v>
      </c>
      <c r="O466" s="39">
        <f t="shared" ca="1" si="27"/>
        <v>14.321619339994552</v>
      </c>
      <c r="Q466" s="49">
        <v>3589</v>
      </c>
      <c r="R466" s="49">
        <v>90040.999999921201</v>
      </c>
    </row>
    <row r="467" spans="9:18" x14ac:dyDescent="0.3">
      <c r="I467" s="45">
        <v>1</v>
      </c>
      <c r="J467" s="49" t="s">
        <v>171</v>
      </c>
      <c r="K467" s="25">
        <v>2009</v>
      </c>
      <c r="L467" s="49">
        <v>3612.05</v>
      </c>
      <c r="M467" s="38">
        <f t="shared" ca="1" si="25"/>
        <v>101738.55499991472</v>
      </c>
      <c r="N467" s="38">
        <f t="shared" ca="1" si="26"/>
        <v>101311.60399995151</v>
      </c>
      <c r="O467" s="39">
        <f t="shared" ca="1" si="27"/>
        <v>9.1180443599956345</v>
      </c>
      <c r="Q467" s="49">
        <v>3589.5</v>
      </c>
      <c r="R467" s="49">
        <v>90284.000000009401</v>
      </c>
    </row>
    <row r="468" spans="9:18" x14ac:dyDescent="0.3">
      <c r="I468" s="45">
        <v>1</v>
      </c>
      <c r="J468" s="49" t="s">
        <v>172</v>
      </c>
      <c r="K468" s="25">
        <v>2009</v>
      </c>
      <c r="L468" s="49">
        <v>3610.43</v>
      </c>
      <c r="M468" s="38">
        <f t="shared" ca="1" si="25"/>
        <v>100884.65299998829</v>
      </c>
      <c r="N468" s="38">
        <f t="shared" ca="1" si="26"/>
        <v>101103.39949996315</v>
      </c>
      <c r="O468" s="39">
        <f t="shared" ca="1" si="27"/>
        <v>19.209645904993</v>
      </c>
      <c r="Q468" s="49">
        <v>3590</v>
      </c>
      <c r="R468" s="49">
        <v>90527.000000097498</v>
      </c>
    </row>
    <row r="469" spans="9:18" x14ac:dyDescent="0.3">
      <c r="I469" s="45">
        <v>1</v>
      </c>
      <c r="J469" s="49" t="s">
        <v>173</v>
      </c>
      <c r="K469" s="25">
        <v>2009</v>
      </c>
      <c r="L469" s="49">
        <v>3611.26</v>
      </c>
      <c r="M469" s="38">
        <f t="shared" ca="1" si="25"/>
        <v>101322.14599993802</v>
      </c>
      <c r="N469" s="38">
        <f t="shared" ca="1" si="26"/>
        <v>106380.97879995848</v>
      </c>
      <c r="O469" s="39">
        <f t="shared" ca="1" si="27"/>
        <v>29.786674063988375</v>
      </c>
      <c r="Q469" s="49">
        <v>3590.5</v>
      </c>
      <c r="R469" s="49">
        <v>90769.999999938605</v>
      </c>
    </row>
    <row r="470" spans="9:18" x14ac:dyDescent="0.3">
      <c r="I470" s="45">
        <v>1</v>
      </c>
      <c r="J470" s="49" t="s">
        <v>164</v>
      </c>
      <c r="K470" s="25">
        <v>2009</v>
      </c>
      <c r="L470" s="49">
        <v>3629.09</v>
      </c>
      <c r="M470" s="38">
        <f t="shared" ca="1" si="25"/>
        <v>111439.81159997894</v>
      </c>
      <c r="N470" s="38">
        <f t="shared" ca="1" si="26"/>
        <v>114904.25459994434</v>
      </c>
      <c r="O470" s="39">
        <f t="shared" ca="1" si="27"/>
        <v>34.471276379983294</v>
      </c>
      <c r="Q470" s="49">
        <v>3591</v>
      </c>
      <c r="R470" s="49">
        <v>91013.000000026805</v>
      </c>
    </row>
    <row r="471" spans="9:18" x14ac:dyDescent="0.3">
      <c r="I471" s="45">
        <v>1</v>
      </c>
      <c r="J471" s="49" t="s">
        <v>174</v>
      </c>
      <c r="K471" s="25">
        <v>2009</v>
      </c>
      <c r="L471" s="49">
        <v>3640.49</v>
      </c>
      <c r="M471" s="38">
        <f t="shared" ca="1" si="25"/>
        <v>118368.69759990973</v>
      </c>
      <c r="N471" s="38">
        <f t="shared" ca="1" si="26"/>
        <v>118577.43059994048</v>
      </c>
      <c r="O471" s="39">
        <f t="shared" ca="1" si="27"/>
        <v>50.988295157974406</v>
      </c>
      <c r="Q471" s="49">
        <v>3591.5</v>
      </c>
      <c r="R471" s="49">
        <v>91256.000000114902</v>
      </c>
    </row>
    <row r="472" spans="9:18" x14ac:dyDescent="0.3">
      <c r="I472" s="45">
        <v>1</v>
      </c>
      <c r="J472" s="49" t="s">
        <v>175</v>
      </c>
      <c r="K472" s="25">
        <v>2009</v>
      </c>
      <c r="L472" s="49">
        <v>3641.14</v>
      </c>
      <c r="M472" s="38">
        <f t="shared" ca="1" si="25"/>
        <v>118786.16359997122</v>
      </c>
      <c r="N472" s="38">
        <f t="shared" ca="1" si="26"/>
        <v>117662.2668000441</v>
      </c>
      <c r="O472" s="39">
        <f t="shared" ca="1" si="27"/>
        <v>58.831133400022054</v>
      </c>
      <c r="Q472" s="49">
        <v>3592</v>
      </c>
      <c r="R472" s="49">
        <v>91498.999999955995</v>
      </c>
    </row>
    <row r="473" spans="9:18" x14ac:dyDescent="0.3">
      <c r="I473" s="45">
        <v>1</v>
      </c>
      <c r="J473" s="49" t="s">
        <v>176</v>
      </c>
      <c r="K473" s="25">
        <v>2009</v>
      </c>
      <c r="L473" s="49">
        <v>3637.5</v>
      </c>
      <c r="M473" s="38">
        <f t="shared" ca="1" si="25"/>
        <v>116538.37000011699</v>
      </c>
      <c r="N473" s="38">
        <f t="shared" ca="1" si="26"/>
        <v>115892.71440003719</v>
      </c>
      <c r="O473" s="39">
        <f t="shared" ca="1" si="27"/>
        <v>54.469575768017478</v>
      </c>
      <c r="Q473" s="49">
        <v>3592.5</v>
      </c>
      <c r="R473" s="49">
        <v>91742.000000044194</v>
      </c>
    </row>
    <row r="474" spans="9:18" x14ac:dyDescent="0.3">
      <c r="I474" s="45">
        <v>1</v>
      </c>
      <c r="J474" s="49" t="s">
        <v>177</v>
      </c>
      <c r="K474" s="25">
        <v>2009</v>
      </c>
      <c r="L474" s="49">
        <v>3635.37</v>
      </c>
      <c r="M474" s="38">
        <f t="shared" ca="1" si="25"/>
        <v>115247.05879995739</v>
      </c>
      <c r="N474" s="38">
        <f t="shared" ca="1" si="26"/>
        <v>114686.27699995658</v>
      </c>
      <c r="O474" s="39">
        <f t="shared" ca="1" si="27"/>
        <v>56.196275729978716</v>
      </c>
      <c r="Q474" s="49">
        <v>3593</v>
      </c>
      <c r="R474" s="49">
        <v>91984.9999998852</v>
      </c>
    </row>
    <row r="475" spans="9:18" x14ac:dyDescent="0.3">
      <c r="I475" s="45">
        <v>1</v>
      </c>
      <c r="J475" s="49" t="s">
        <v>178</v>
      </c>
      <c r="K475" s="25">
        <v>2009</v>
      </c>
      <c r="L475" s="49">
        <v>3633.52</v>
      </c>
      <c r="M475" s="38">
        <f t="shared" ca="1" si="25"/>
        <v>114125.49519995577</v>
      </c>
      <c r="N475" s="38">
        <f t="shared" ca="1" si="26"/>
        <v>113391.93459994788</v>
      </c>
      <c r="O475" s="39">
        <f t="shared" ca="1" si="27"/>
        <v>47.624612531978109</v>
      </c>
      <c r="Q475" s="49">
        <v>3593.5</v>
      </c>
      <c r="R475" s="49">
        <v>92227.999999973399</v>
      </c>
    </row>
    <row r="476" spans="9:18" x14ac:dyDescent="0.3">
      <c r="I476" s="45">
        <v>1</v>
      </c>
      <c r="J476" s="49" t="s">
        <v>179</v>
      </c>
      <c r="K476" s="25">
        <v>2009</v>
      </c>
      <c r="L476" s="49">
        <v>3631.1</v>
      </c>
      <c r="M476" s="38">
        <f t="shared" ca="1" si="25"/>
        <v>112658.37399994</v>
      </c>
      <c r="N476" s="38">
        <f t="shared" ca="1" si="26"/>
        <v>111179.12339999666</v>
      </c>
      <c r="O476" s="39">
        <f t="shared" ca="1" si="27"/>
        <v>34.465528253998961</v>
      </c>
      <c r="Q476" s="49">
        <v>3594</v>
      </c>
      <c r="R476" s="49">
        <v>92471.000000061598</v>
      </c>
    </row>
    <row r="477" spans="9:18" x14ac:dyDescent="0.3">
      <c r="I477" s="45">
        <v>1</v>
      </c>
      <c r="J477" s="49" t="s">
        <v>180</v>
      </c>
      <c r="K477" s="25">
        <v>2009</v>
      </c>
      <c r="L477" s="49">
        <v>3626.22</v>
      </c>
      <c r="M477" s="38">
        <f t="shared" ca="1" si="25"/>
        <v>109699.87280005333</v>
      </c>
      <c r="N477" s="38">
        <f t="shared" ca="1" si="26"/>
        <v>108463.12320005358</v>
      </c>
      <c r="O477" s="39">
        <f t="shared" ca="1" si="27"/>
        <v>28.200412032013933</v>
      </c>
      <c r="Q477" s="49">
        <v>3594.5</v>
      </c>
      <c r="R477" s="49">
        <v>92713.999999902604</v>
      </c>
    </row>
    <row r="478" spans="9:18" x14ac:dyDescent="0.3">
      <c r="I478" s="45">
        <v>1</v>
      </c>
      <c r="J478" s="49" t="s">
        <v>170</v>
      </c>
      <c r="K478" s="25">
        <v>2010</v>
      </c>
      <c r="L478" s="49">
        <v>3622.14</v>
      </c>
      <c r="M478" s="38">
        <f t="shared" ca="1" si="25"/>
        <v>107226.37360005383</v>
      </c>
      <c r="N478" s="38">
        <f t="shared" ca="1" si="26"/>
        <v>106626.18599998578</v>
      </c>
      <c r="O478" s="39">
        <f t="shared" ca="1" si="27"/>
        <v>14.927666039998012</v>
      </c>
      <c r="Q478" s="49">
        <v>3595</v>
      </c>
      <c r="R478" s="49">
        <v>92956.999999990803</v>
      </c>
    </row>
    <row r="479" spans="9:18" x14ac:dyDescent="0.3">
      <c r="I479" s="45">
        <v>1</v>
      </c>
      <c r="J479" s="49" t="s">
        <v>171</v>
      </c>
      <c r="K479" s="25">
        <v>2010</v>
      </c>
      <c r="L479" s="49">
        <v>3620.16</v>
      </c>
      <c r="M479" s="38">
        <f t="shared" ca="1" si="25"/>
        <v>106025.99839991773</v>
      </c>
      <c r="N479" s="38">
        <f t="shared" ca="1" si="26"/>
        <v>105822.00469992601</v>
      </c>
      <c r="O479" s="39">
        <f t="shared" ca="1" si="27"/>
        <v>9.5239804229933398</v>
      </c>
      <c r="Q479" s="49">
        <v>3595.5</v>
      </c>
      <c r="R479" s="49">
        <v>93200.0000000789</v>
      </c>
    </row>
    <row r="480" spans="9:18" x14ac:dyDescent="0.3">
      <c r="I480" s="45">
        <v>1</v>
      </c>
      <c r="J480" s="49" t="s">
        <v>172</v>
      </c>
      <c r="K480" s="25">
        <v>2010</v>
      </c>
      <c r="L480" s="49">
        <v>3619.41</v>
      </c>
      <c r="M480" s="38">
        <f t="shared" ca="1" si="25"/>
        <v>105618.01099993428</v>
      </c>
      <c r="N480" s="38">
        <f t="shared" ca="1" si="26"/>
        <v>105925.06549994601</v>
      </c>
      <c r="O480" s="39">
        <f t="shared" ca="1" si="27"/>
        <v>20.125762444989743</v>
      </c>
      <c r="Q480" s="49">
        <v>3596</v>
      </c>
      <c r="R480" s="49">
        <v>93442.999999919994</v>
      </c>
    </row>
    <row r="481" spans="9:18" x14ac:dyDescent="0.3">
      <c r="I481" s="45">
        <v>1</v>
      </c>
      <c r="J481" s="49" t="s">
        <v>173</v>
      </c>
      <c r="K481" s="25">
        <v>2010</v>
      </c>
      <c r="L481" s="49">
        <v>3620.5</v>
      </c>
      <c r="M481" s="38">
        <f t="shared" ca="1" si="25"/>
        <v>106232.11999995774</v>
      </c>
      <c r="N481" s="38">
        <f t="shared" ca="1" si="26"/>
        <v>107887.18479999551</v>
      </c>
      <c r="O481" s="39">
        <f t="shared" ca="1" si="27"/>
        <v>30.208411743998745</v>
      </c>
      <c r="Q481" s="49">
        <v>3596.5</v>
      </c>
      <c r="R481" s="49">
        <v>93686.000000008207</v>
      </c>
    </row>
    <row r="482" spans="9:18" x14ac:dyDescent="0.3">
      <c r="I482" s="45">
        <v>1</v>
      </c>
      <c r="J482" s="49" t="s">
        <v>164</v>
      </c>
      <c r="K482" s="25">
        <v>2010</v>
      </c>
      <c r="L482" s="49">
        <v>3625.96</v>
      </c>
      <c r="M482" s="38">
        <f t="shared" ca="1" si="25"/>
        <v>109542.24960003328</v>
      </c>
      <c r="N482" s="38">
        <f t="shared" ca="1" si="26"/>
        <v>113440.4364000397</v>
      </c>
      <c r="O482" s="39">
        <f t="shared" ca="1" si="27"/>
        <v>34.032130920011909</v>
      </c>
      <c r="Q482" s="49">
        <v>3597</v>
      </c>
      <c r="R482" s="49">
        <v>93929.000000096305</v>
      </c>
    </row>
    <row r="483" spans="9:18" x14ac:dyDescent="0.3">
      <c r="I483" s="45">
        <v>1</v>
      </c>
      <c r="J483" s="49" t="s">
        <v>174</v>
      </c>
      <c r="K483" s="25">
        <v>2010</v>
      </c>
      <c r="L483" s="49">
        <v>3638.82</v>
      </c>
      <c r="M483" s="38">
        <f t="shared" ca="1" si="25"/>
        <v>117338.62320004613</v>
      </c>
      <c r="N483" s="38">
        <f t="shared" ca="1" si="26"/>
        <v>116641.4341999708</v>
      </c>
      <c r="O483" s="39">
        <f t="shared" ca="1" si="27"/>
        <v>50.155816705987441</v>
      </c>
      <c r="Q483" s="49">
        <v>3597.5</v>
      </c>
      <c r="R483" s="49">
        <v>94171.999999937398</v>
      </c>
    </row>
    <row r="484" spans="9:18" x14ac:dyDescent="0.3">
      <c r="I484" s="45">
        <v>1</v>
      </c>
      <c r="J484" s="49" t="s">
        <v>175</v>
      </c>
      <c r="K484" s="25">
        <v>2010</v>
      </c>
      <c r="L484" s="49">
        <v>3636.52</v>
      </c>
      <c r="M484" s="38">
        <f t="shared" ca="1" si="25"/>
        <v>115944.24519989546</v>
      </c>
      <c r="N484" s="38">
        <f t="shared" ca="1" si="26"/>
        <v>115347.08909992047</v>
      </c>
      <c r="O484" s="39">
        <f t="shared" ca="1" si="27"/>
        <v>57.673544549960233</v>
      </c>
      <c r="Q484" s="49">
        <v>3598</v>
      </c>
      <c r="R484" s="49">
        <v>94415.000000025597</v>
      </c>
    </row>
    <row r="485" spans="9:18" x14ac:dyDescent="0.3">
      <c r="I485" s="45">
        <v>1</v>
      </c>
      <c r="J485" s="49" t="s">
        <v>176</v>
      </c>
      <c r="K485" s="25">
        <v>2010</v>
      </c>
      <c r="L485" s="49">
        <v>3634.55</v>
      </c>
      <c r="M485" s="38">
        <f t="shared" ca="1" si="25"/>
        <v>114749.93299994548</v>
      </c>
      <c r="N485" s="38">
        <f t="shared" ca="1" si="26"/>
        <v>114480.15229997388</v>
      </c>
      <c r="O485" s="39">
        <f t="shared" ca="1" si="27"/>
        <v>53.80567158098772</v>
      </c>
      <c r="Q485" s="49">
        <v>3598.5</v>
      </c>
      <c r="R485" s="49">
        <v>94658.000000113694</v>
      </c>
    </row>
    <row r="486" spans="9:18" x14ac:dyDescent="0.3">
      <c r="I486" s="45">
        <v>1</v>
      </c>
      <c r="J486" s="49" t="s">
        <v>177</v>
      </c>
      <c r="K486" s="25">
        <v>2010</v>
      </c>
      <c r="L486" s="49">
        <v>3633.66</v>
      </c>
      <c r="M486" s="38">
        <f t="shared" ca="1" si="25"/>
        <v>114210.37160000228</v>
      </c>
      <c r="N486" s="38">
        <f t="shared" ca="1" si="26"/>
        <v>114337.68540004396</v>
      </c>
      <c r="O486" s="39">
        <f t="shared" ca="1" si="27"/>
        <v>56.025465846021547</v>
      </c>
      <c r="Q486" s="49">
        <v>3599</v>
      </c>
      <c r="R486" s="49">
        <v>94900.999999954802</v>
      </c>
    </row>
    <row r="487" spans="9:18" x14ac:dyDescent="0.3">
      <c r="I487" s="45">
        <v>1</v>
      </c>
      <c r="J487" s="49" t="s">
        <v>178</v>
      </c>
      <c r="K487" s="25">
        <v>2010</v>
      </c>
      <c r="L487" s="49">
        <v>3634.08</v>
      </c>
      <c r="M487" s="38">
        <f t="shared" ca="1" si="25"/>
        <v>114464.99920008564</v>
      </c>
      <c r="N487" s="38">
        <f t="shared" ca="1" si="26"/>
        <v>113322.21680003533</v>
      </c>
      <c r="O487" s="39">
        <f t="shared" ca="1" si="27"/>
        <v>47.595331056014835</v>
      </c>
      <c r="Q487" s="49">
        <v>3599.5</v>
      </c>
      <c r="R487" s="49">
        <v>95144.000000043001</v>
      </c>
    </row>
    <row r="488" spans="9:18" x14ac:dyDescent="0.3">
      <c r="I488" s="45">
        <v>1</v>
      </c>
      <c r="J488" s="49" t="s">
        <v>179</v>
      </c>
      <c r="K488" s="25">
        <v>2010</v>
      </c>
      <c r="L488" s="49">
        <v>3630.31</v>
      </c>
      <c r="M488" s="38">
        <f t="shared" ca="1" si="25"/>
        <v>112179.43439998501</v>
      </c>
      <c r="N488" s="38">
        <f t="shared" ca="1" si="26"/>
        <v>111036.65240003297</v>
      </c>
      <c r="O488" s="39">
        <f t="shared" ca="1" si="27"/>
        <v>34.421362244010218</v>
      </c>
      <c r="Q488" s="49">
        <v>3600</v>
      </c>
      <c r="R488" s="49">
        <v>95386.999999884007</v>
      </c>
    </row>
    <row r="489" spans="9:18" x14ac:dyDescent="0.3">
      <c r="I489" s="45">
        <v>1</v>
      </c>
      <c r="J489" s="49" t="s">
        <v>180</v>
      </c>
      <c r="K489" s="25">
        <v>2010</v>
      </c>
      <c r="L489" s="49">
        <v>3626.54</v>
      </c>
      <c r="M489" s="38">
        <f t="shared" ca="1" si="25"/>
        <v>109893.87040008092</v>
      </c>
      <c r="N489" s="38">
        <f t="shared" ca="1" si="26"/>
        <v>108078.15170001541</v>
      </c>
      <c r="O489" s="39">
        <f t="shared" ca="1" si="27"/>
        <v>28.100319442004007</v>
      </c>
      <c r="Q489" s="49">
        <v>3600.5</v>
      </c>
      <c r="R489" s="49">
        <v>95650.5500001006</v>
      </c>
    </row>
    <row r="490" spans="9:18" x14ac:dyDescent="0.3">
      <c r="I490" s="45">
        <v>1</v>
      </c>
      <c r="J490" s="49" t="s">
        <v>170</v>
      </c>
      <c r="K490" s="25">
        <v>2011</v>
      </c>
      <c r="L490" s="49">
        <v>3620.55</v>
      </c>
      <c r="M490" s="38">
        <f t="shared" ca="1" si="25"/>
        <v>106262.4329999499</v>
      </c>
      <c r="N490" s="38">
        <f t="shared" ca="1" si="26"/>
        <v>104764.78899995494</v>
      </c>
      <c r="O490" s="39">
        <f t="shared" ca="1" si="27"/>
        <v>14.667070459993692</v>
      </c>
      <c r="Q490" s="49">
        <v>3601</v>
      </c>
      <c r="R490" s="49">
        <v>95914.100000070102</v>
      </c>
    </row>
    <row r="491" spans="9:18" x14ac:dyDescent="0.3">
      <c r="I491" s="45">
        <v>1</v>
      </c>
      <c r="J491" s="49" t="s">
        <v>171</v>
      </c>
      <c r="K491" s="25">
        <v>2011</v>
      </c>
      <c r="L491" s="49">
        <v>3614.95</v>
      </c>
      <c r="M491" s="38">
        <f t="shared" ca="1" si="25"/>
        <v>103267.14499995997</v>
      </c>
      <c r="N491" s="38">
        <f t="shared" ca="1" si="26"/>
        <v>102154.96399996511</v>
      </c>
      <c r="O491" s="39">
        <f t="shared" ca="1" si="27"/>
        <v>9.1939467599968587</v>
      </c>
      <c r="Q491" s="49">
        <v>3601.5</v>
      </c>
      <c r="R491" s="49">
        <v>96177.650000039604</v>
      </c>
    </row>
    <row r="492" spans="9:18" x14ac:dyDescent="0.3">
      <c r="I492" s="45">
        <v>1</v>
      </c>
      <c r="J492" s="49" t="s">
        <v>172</v>
      </c>
      <c r="K492" s="25">
        <v>2011</v>
      </c>
      <c r="L492" s="49">
        <v>3610.73</v>
      </c>
      <c r="M492" s="38">
        <f t="shared" ca="1" si="25"/>
        <v>101042.78299997025</v>
      </c>
      <c r="N492" s="38">
        <f t="shared" ca="1" si="26"/>
        <v>101359.04299993371</v>
      </c>
      <c r="O492" s="39">
        <f t="shared" ca="1" si="27"/>
        <v>19.258218169987405</v>
      </c>
      <c r="Q492" s="49">
        <v>3602</v>
      </c>
      <c r="R492" s="49">
        <v>96441.200000009005</v>
      </c>
    </row>
    <row r="493" spans="9:18" x14ac:dyDescent="0.3">
      <c r="I493" s="45">
        <v>1</v>
      </c>
      <c r="J493" s="49" t="s">
        <v>173</v>
      </c>
      <c r="K493" s="25">
        <v>2011</v>
      </c>
      <c r="L493" s="49">
        <v>3611.93</v>
      </c>
      <c r="M493" s="38">
        <f t="shared" ca="1" si="25"/>
        <v>101675.30299989716</v>
      </c>
      <c r="N493" s="38">
        <f t="shared" ca="1" si="26"/>
        <v>104750.93209996738</v>
      </c>
      <c r="O493" s="39">
        <f t="shared" ca="1" si="27"/>
        <v>29.330260987990872</v>
      </c>
      <c r="Q493" s="49">
        <v>3602.5</v>
      </c>
      <c r="R493" s="49">
        <v>96704.749999978507</v>
      </c>
    </row>
    <row r="494" spans="9:18" x14ac:dyDescent="0.3">
      <c r="I494" s="45">
        <v>1</v>
      </c>
      <c r="J494" s="49" t="s">
        <v>164</v>
      </c>
      <c r="K494" s="25">
        <v>2011</v>
      </c>
      <c r="L494" s="49">
        <v>3623.13</v>
      </c>
      <c r="M494" s="38">
        <f t="shared" ca="1" si="25"/>
        <v>107826.5612000376</v>
      </c>
      <c r="N494" s="38">
        <f t="shared" ca="1" si="26"/>
        <v>115823.98300006916</v>
      </c>
      <c r="O494" s="39">
        <f t="shared" ca="1" si="27"/>
        <v>34.747194900020745</v>
      </c>
      <c r="Q494" s="49">
        <v>3603</v>
      </c>
      <c r="R494" s="49">
        <v>96968.299999947994</v>
      </c>
    </row>
    <row r="495" spans="9:18" x14ac:dyDescent="0.3">
      <c r="I495" s="45">
        <v>1</v>
      </c>
      <c r="J495" s="49" t="s">
        <v>174</v>
      </c>
      <c r="K495" s="25">
        <v>2011</v>
      </c>
      <c r="L495" s="49">
        <v>3648.98</v>
      </c>
      <c r="M495" s="38">
        <f t="shared" ca="1" si="25"/>
        <v>123821.40480010072</v>
      </c>
      <c r="N495" s="38">
        <f t="shared" ca="1" si="26"/>
        <v>127677.2844000957</v>
      </c>
      <c r="O495" s="39">
        <f t="shared" ca="1" si="27"/>
        <v>54.901232292041144</v>
      </c>
      <c r="Q495" s="49">
        <v>3603.5</v>
      </c>
      <c r="R495" s="49">
        <v>97231.849999917496</v>
      </c>
    </row>
    <row r="496" spans="9:18" x14ac:dyDescent="0.3">
      <c r="I496" s="45">
        <v>1</v>
      </c>
      <c r="J496" s="49" t="s">
        <v>175</v>
      </c>
      <c r="K496" s="25">
        <v>2011</v>
      </c>
      <c r="L496" s="49">
        <v>3660.86</v>
      </c>
      <c r="M496" s="38">
        <f t="shared" ca="1" si="25"/>
        <v>131533.16400009068</v>
      </c>
      <c r="N496" s="38">
        <f t="shared" ca="1" si="26"/>
        <v>129719.63780006114</v>
      </c>
      <c r="O496" s="39">
        <f t="shared" ca="1" si="27"/>
        <v>64.859818900030575</v>
      </c>
      <c r="Q496" s="49">
        <v>3604</v>
      </c>
      <c r="R496" s="49">
        <v>97495.399999886897</v>
      </c>
    </row>
    <row r="497" spans="9:18" x14ac:dyDescent="0.3">
      <c r="I497" s="45">
        <v>1</v>
      </c>
      <c r="J497" s="49" t="s">
        <v>176</v>
      </c>
      <c r="K497" s="25">
        <v>2011</v>
      </c>
      <c r="L497" s="49">
        <v>3655.34</v>
      </c>
      <c r="M497" s="38">
        <f t="shared" ca="1" si="25"/>
        <v>127906.11160003161</v>
      </c>
      <c r="N497" s="38">
        <f t="shared" ca="1" si="26"/>
        <v>127157.89200004796</v>
      </c>
      <c r="O497" s="39">
        <f t="shared" ca="1" si="27"/>
        <v>59.764209240022538</v>
      </c>
      <c r="Q497" s="49">
        <v>3604.5</v>
      </c>
      <c r="R497" s="49">
        <v>97758.950000103505</v>
      </c>
    </row>
    <row r="498" spans="9:18" x14ac:dyDescent="0.3">
      <c r="I498" s="45">
        <v>1</v>
      </c>
      <c r="J498" s="49" t="s">
        <v>177</v>
      </c>
      <c r="K498" s="25">
        <v>2011</v>
      </c>
      <c r="L498" s="49">
        <v>3653.01</v>
      </c>
      <c r="M498" s="38">
        <f t="shared" ca="1" si="25"/>
        <v>126409.6724000643</v>
      </c>
      <c r="N498" s="38">
        <f t="shared" ca="1" si="26"/>
        <v>125529.7886000236</v>
      </c>
      <c r="O498" s="39">
        <f t="shared" ca="1" si="27"/>
        <v>61.509596414011561</v>
      </c>
      <c r="Q498" s="49">
        <v>3605</v>
      </c>
      <c r="R498" s="49">
        <v>98022.500000073007</v>
      </c>
    </row>
    <row r="499" spans="9:18" x14ac:dyDescent="0.3">
      <c r="I499" s="45">
        <v>1</v>
      </c>
      <c r="J499" s="49" t="s">
        <v>178</v>
      </c>
      <c r="K499" s="25">
        <v>2011</v>
      </c>
      <c r="L499" s="49">
        <v>3650.27</v>
      </c>
      <c r="M499" s="38">
        <f t="shared" ca="1" si="25"/>
        <v>124649.90479998291</v>
      </c>
      <c r="N499" s="38">
        <f t="shared" ca="1" si="26"/>
        <v>123172.72950001899</v>
      </c>
      <c r="O499" s="39">
        <f t="shared" ca="1" si="27"/>
        <v>51.732546390007975</v>
      </c>
      <c r="Q499" s="49">
        <v>3605.5</v>
      </c>
      <c r="R499" s="49">
        <v>98286.050000042495</v>
      </c>
    </row>
    <row r="500" spans="9:18" x14ac:dyDescent="0.3">
      <c r="I500" s="45">
        <v>1</v>
      </c>
      <c r="J500" s="49" t="s">
        <v>179</v>
      </c>
      <c r="K500" s="25">
        <v>2011</v>
      </c>
      <c r="L500" s="49">
        <v>3645.67</v>
      </c>
      <c r="M500" s="38">
        <f t="shared" ca="1" si="25"/>
        <v>121695.55420005508</v>
      </c>
      <c r="N500" s="38">
        <f t="shared" ca="1" si="26"/>
        <v>119798.99460004608</v>
      </c>
      <c r="O500" s="39">
        <f t="shared" ca="1" si="27"/>
        <v>37.137688326014285</v>
      </c>
      <c r="Q500" s="49">
        <v>3606</v>
      </c>
      <c r="R500" s="49">
        <v>98549.600000011997</v>
      </c>
    </row>
    <row r="501" spans="9:18" x14ac:dyDescent="0.3">
      <c r="I501" s="45">
        <v>1</v>
      </c>
      <c r="J501" s="49" t="s">
        <v>180</v>
      </c>
      <c r="K501" s="25">
        <v>2011</v>
      </c>
      <c r="L501" s="49">
        <v>3639.75</v>
      </c>
      <c r="M501" s="38">
        <f t="shared" ca="1" si="25"/>
        <v>117902.43500003708</v>
      </c>
      <c r="N501" s="38">
        <f t="shared" ca="1" si="26"/>
        <v>117041.56080003188</v>
      </c>
      <c r="O501" s="39">
        <f t="shared" ca="1" si="27"/>
        <v>30.430805808008287</v>
      </c>
      <c r="Q501" s="49">
        <v>3606.5</v>
      </c>
      <c r="R501" s="49">
        <v>98813.149999981397</v>
      </c>
    </row>
    <row r="502" spans="9:18" x14ac:dyDescent="0.3">
      <c r="I502" s="45">
        <v>1</v>
      </c>
      <c r="J502" s="49" t="s">
        <v>170</v>
      </c>
      <c r="K502" s="25">
        <v>2012</v>
      </c>
      <c r="L502" s="49">
        <v>3636.91</v>
      </c>
      <c r="M502" s="38">
        <f t="shared" ca="1" si="25"/>
        <v>116180.68660002667</v>
      </c>
      <c r="N502" s="38">
        <f t="shared" ca="1" si="26"/>
        <v>115686.59190000896</v>
      </c>
      <c r="O502" s="39">
        <f t="shared" ca="1" si="27"/>
        <v>16.196122866001257</v>
      </c>
      <c r="Q502" s="49">
        <v>3607</v>
      </c>
      <c r="R502" s="49">
        <v>99076.699999950899</v>
      </c>
    </row>
    <row r="503" spans="9:18" x14ac:dyDescent="0.3">
      <c r="I503" s="45">
        <v>1</v>
      </c>
      <c r="J503" s="49" t="s">
        <v>171</v>
      </c>
      <c r="K503" s="25">
        <v>2012</v>
      </c>
      <c r="L503" s="49">
        <v>3635.28</v>
      </c>
      <c r="M503" s="38">
        <f t="shared" ca="1" si="25"/>
        <v>115192.49719999125</v>
      </c>
      <c r="N503" s="38">
        <f t="shared" ca="1" si="26"/>
        <v>115207.6531999819</v>
      </c>
      <c r="O503" s="39">
        <f t="shared" ca="1" si="27"/>
        <v>10.368688787998369</v>
      </c>
      <c r="Q503" s="49">
        <v>3607.5</v>
      </c>
      <c r="R503" s="49">
        <v>99340.249999920401</v>
      </c>
    </row>
    <row r="504" spans="9:18" x14ac:dyDescent="0.3">
      <c r="I504" s="45">
        <v>1</v>
      </c>
      <c r="J504" s="49" t="s">
        <v>172</v>
      </c>
      <c r="K504" s="25">
        <v>2012</v>
      </c>
      <c r="L504" s="49">
        <v>3635.33</v>
      </c>
      <c r="M504" s="38">
        <f t="shared" ca="1" si="25"/>
        <v>115222.80919997254</v>
      </c>
      <c r="N504" s="38">
        <f t="shared" ca="1" si="26"/>
        <v>115353.15339998459</v>
      </c>
      <c r="O504" s="39">
        <f t="shared" ca="1" si="27"/>
        <v>21.917099145997071</v>
      </c>
      <c r="Q504" s="49">
        <v>3608</v>
      </c>
      <c r="R504" s="49">
        <v>99603.799999889903</v>
      </c>
    </row>
    <row r="505" spans="9:18" x14ac:dyDescent="0.3">
      <c r="I505" s="45">
        <v>1</v>
      </c>
      <c r="J505" s="49" t="s">
        <v>173</v>
      </c>
      <c r="K505" s="25">
        <v>2012</v>
      </c>
      <c r="L505" s="49">
        <v>3635.76</v>
      </c>
      <c r="M505" s="38">
        <f t="shared" ca="1" si="25"/>
        <v>115483.49759999663</v>
      </c>
      <c r="N505" s="38">
        <f t="shared" ca="1" si="26"/>
        <v>115807.84169999813</v>
      </c>
      <c r="O505" s="39">
        <f t="shared" ca="1" si="27"/>
        <v>32.42619567599948</v>
      </c>
      <c r="Q505" s="49">
        <v>3608.5</v>
      </c>
      <c r="R505" s="49">
        <v>99867.350000106497</v>
      </c>
    </row>
    <row r="506" spans="9:18" x14ac:dyDescent="0.3">
      <c r="I506" s="45">
        <v>1</v>
      </c>
      <c r="J506" s="49" t="s">
        <v>164</v>
      </c>
      <c r="K506" s="25">
        <v>2012</v>
      </c>
      <c r="L506" s="49">
        <v>3636.83</v>
      </c>
      <c r="M506" s="38">
        <f t="shared" ca="1" si="25"/>
        <v>116132.18579999963</v>
      </c>
      <c r="N506" s="38">
        <f t="shared" ca="1" si="26"/>
        <v>115244.02990004106</v>
      </c>
      <c r="O506" s="39">
        <f t="shared" ca="1" si="27"/>
        <v>34.573208970012317</v>
      </c>
      <c r="Q506" s="49">
        <v>3609</v>
      </c>
      <c r="R506" s="49">
        <v>100130.900000076</v>
      </c>
    </row>
    <row r="507" spans="9:18" x14ac:dyDescent="0.3">
      <c r="I507" s="45">
        <v>1</v>
      </c>
      <c r="J507" s="49" t="s">
        <v>174</v>
      </c>
      <c r="K507" s="25">
        <v>2012</v>
      </c>
      <c r="L507" s="49">
        <v>3633.9</v>
      </c>
      <c r="M507" s="38">
        <f t="shared" ca="1" si="25"/>
        <v>114355.87400008249</v>
      </c>
      <c r="N507" s="38">
        <f t="shared" ca="1" si="26"/>
        <v>112703.84100006195</v>
      </c>
      <c r="O507" s="39">
        <f t="shared" ca="1" si="27"/>
        <v>48.462651630026635</v>
      </c>
      <c r="Q507" s="49">
        <v>3609.5</v>
      </c>
      <c r="R507" s="49">
        <v>100394.45000004501</v>
      </c>
    </row>
    <row r="508" spans="9:18" x14ac:dyDescent="0.3">
      <c r="I508" s="45">
        <v>1</v>
      </c>
      <c r="J508" s="49" t="s">
        <v>175</v>
      </c>
      <c r="K508" s="25">
        <v>2012</v>
      </c>
      <c r="L508" s="49">
        <v>3628.45</v>
      </c>
      <c r="M508" s="38">
        <f t="shared" ca="1" si="25"/>
        <v>111051.8080000414</v>
      </c>
      <c r="N508" s="38">
        <f t="shared" ca="1" si="26"/>
        <v>109587.71459999052</v>
      </c>
      <c r="O508" s="39">
        <f t="shared" ca="1" si="27"/>
        <v>54.79385729999526</v>
      </c>
      <c r="Q508" s="49">
        <v>3610</v>
      </c>
      <c r="R508" s="49">
        <v>100658.000000015</v>
      </c>
    </row>
    <row r="509" spans="9:18" x14ac:dyDescent="0.3">
      <c r="I509" s="45">
        <v>1</v>
      </c>
      <c r="J509" s="49" t="s">
        <v>176</v>
      </c>
      <c r="K509" s="25">
        <v>2012</v>
      </c>
      <c r="L509" s="49">
        <v>3623.62</v>
      </c>
      <c r="M509" s="38">
        <f t="shared" ca="1" si="25"/>
        <v>108123.62119993963</v>
      </c>
      <c r="N509" s="38">
        <f t="shared" ca="1" si="26"/>
        <v>107499.18339994934</v>
      </c>
      <c r="O509" s="39">
        <f t="shared" ca="1" si="27"/>
        <v>50.524616197976187</v>
      </c>
      <c r="Q509" s="49">
        <v>3610.5</v>
      </c>
      <c r="R509" s="49">
        <v>100921.549999984</v>
      </c>
    </row>
    <row r="510" spans="9:18" x14ac:dyDescent="0.3">
      <c r="I510" s="45">
        <v>1</v>
      </c>
      <c r="J510" s="49" t="s">
        <v>177</v>
      </c>
      <c r="K510" s="25">
        <v>2012</v>
      </c>
      <c r="L510" s="49">
        <v>3621.56</v>
      </c>
      <c r="M510" s="38">
        <f t="shared" ca="1" si="25"/>
        <v>106874.74559995905</v>
      </c>
      <c r="N510" s="38">
        <f t="shared" ca="1" si="26"/>
        <v>106259.55579994514</v>
      </c>
      <c r="O510" s="39">
        <f t="shared" ca="1" si="27"/>
        <v>52.067182341973115</v>
      </c>
      <c r="Q510" s="49">
        <v>3611</v>
      </c>
      <c r="R510" s="49">
        <v>101185.09999995401</v>
      </c>
    </row>
    <row r="511" spans="9:18" x14ac:dyDescent="0.3">
      <c r="I511" s="45">
        <v>1</v>
      </c>
      <c r="J511" s="49" t="s">
        <v>178</v>
      </c>
      <c r="K511" s="25">
        <v>2012</v>
      </c>
      <c r="L511" s="49">
        <v>3619.46</v>
      </c>
      <c r="M511" s="38">
        <f t="shared" ca="1" si="25"/>
        <v>105644.36599993124</v>
      </c>
      <c r="N511" s="38">
        <f t="shared" ca="1" si="26"/>
        <v>104495.28799994104</v>
      </c>
      <c r="O511" s="39">
        <f t="shared" ca="1" si="27"/>
        <v>43.888020959975236</v>
      </c>
      <c r="Q511" s="49">
        <v>3611.5</v>
      </c>
      <c r="R511" s="49">
        <v>101448.649999923</v>
      </c>
    </row>
    <row r="512" spans="9:18" x14ac:dyDescent="0.3">
      <c r="I512" s="45">
        <v>1</v>
      </c>
      <c r="J512" s="49" t="s">
        <v>179</v>
      </c>
      <c r="K512" s="25">
        <v>2012</v>
      </c>
      <c r="L512" s="49">
        <v>3615.1</v>
      </c>
      <c r="M512" s="38">
        <f t="shared" ca="1" si="25"/>
        <v>103346.20999995084</v>
      </c>
      <c r="N512" s="38">
        <f t="shared" ca="1" si="26"/>
        <v>101954.66599998844</v>
      </c>
      <c r="O512" s="39">
        <f t="shared" ca="1" si="27"/>
        <v>31.605946459996417</v>
      </c>
      <c r="Q512" s="49">
        <v>3612</v>
      </c>
      <c r="R512" s="49">
        <v>101712.199999893</v>
      </c>
    </row>
    <row r="513" spans="9:18" x14ac:dyDescent="0.3">
      <c r="I513" s="45">
        <v>1</v>
      </c>
      <c r="J513" s="49" t="s">
        <v>180</v>
      </c>
      <c r="K513" s="25">
        <v>2012</v>
      </c>
      <c r="L513" s="49">
        <v>3609.82</v>
      </c>
      <c r="M513" s="38">
        <f t="shared" ca="1" si="25"/>
        <v>100563.12200002605</v>
      </c>
      <c r="N513" s="38">
        <f t="shared" ca="1" si="26"/>
        <v>99139.952000047429</v>
      </c>
      <c r="O513" s="39">
        <f t="shared" ca="1" si="27"/>
        <v>25.776387520012332</v>
      </c>
      <c r="Q513" s="49">
        <v>3612.5</v>
      </c>
      <c r="R513" s="49">
        <v>101975.75000010899</v>
      </c>
    </row>
    <row r="514" spans="9:18" x14ac:dyDescent="0.3">
      <c r="I514" s="45">
        <v>1</v>
      </c>
      <c r="J514" s="49" t="s">
        <v>170</v>
      </c>
      <c r="K514" s="25">
        <v>2013</v>
      </c>
      <c r="L514" s="49">
        <v>3604.42</v>
      </c>
      <c r="M514" s="38">
        <f t="shared" ca="1" si="25"/>
        <v>97716.782000068808</v>
      </c>
      <c r="N514" s="38">
        <f t="shared" ca="1" si="26"/>
        <v>96939.309500055038</v>
      </c>
      <c r="O514" s="39">
        <f t="shared" ca="1" si="27"/>
        <v>13.571503330007706</v>
      </c>
      <c r="Q514" s="49">
        <v>3613</v>
      </c>
      <c r="R514" s="49">
        <v>102239.30000007901</v>
      </c>
    </row>
    <row r="515" spans="9:18" x14ac:dyDescent="0.3">
      <c r="I515" s="45">
        <v>1</v>
      </c>
      <c r="J515" s="49" t="s">
        <v>171</v>
      </c>
      <c r="K515" s="25">
        <v>2013</v>
      </c>
      <c r="L515" s="49">
        <v>3601.47</v>
      </c>
      <c r="M515" s="38">
        <f t="shared" ca="1" si="25"/>
        <v>96161.837000041269</v>
      </c>
      <c r="N515" s="38">
        <f t="shared" ca="1" si="26"/>
        <v>95521.698500004364</v>
      </c>
      <c r="O515" s="39">
        <f t="shared" ca="1" si="27"/>
        <v>8.596952865000393</v>
      </c>
      <c r="Q515" s="49">
        <v>3613.5</v>
      </c>
      <c r="R515" s="49">
        <v>102502.850000048</v>
      </c>
    </row>
    <row r="516" spans="9:18" x14ac:dyDescent="0.3">
      <c r="I516" s="45">
        <v>1</v>
      </c>
      <c r="J516" s="49" t="s">
        <v>172</v>
      </c>
      <c r="K516" s="25">
        <v>2013</v>
      </c>
      <c r="L516" s="49">
        <v>3598.96</v>
      </c>
      <c r="M516" s="38">
        <f t="shared" ca="1" si="25"/>
        <v>94881.55999996746</v>
      </c>
      <c r="N516" s="38">
        <f t="shared" ca="1" si="26"/>
        <v>94291.069999990403</v>
      </c>
      <c r="O516" s="39">
        <f t="shared" ca="1" si="27"/>
        <v>17.915303299998175</v>
      </c>
      <c r="Q516" s="49">
        <v>3614</v>
      </c>
      <c r="R516" s="49">
        <v>102766.40000001799</v>
      </c>
    </row>
    <row r="517" spans="9:18" x14ac:dyDescent="0.3">
      <c r="I517" s="45">
        <v>1</v>
      </c>
      <c r="J517" s="49" t="s">
        <v>173</v>
      </c>
      <c r="K517" s="25">
        <v>2013</v>
      </c>
      <c r="L517" s="49">
        <v>3596.53</v>
      </c>
      <c r="M517" s="38">
        <f t="shared" ca="1" si="25"/>
        <v>93700.580000013346</v>
      </c>
      <c r="N517" s="38">
        <f t="shared" ca="1" si="26"/>
        <v>94407.71000002278</v>
      </c>
      <c r="O517" s="39">
        <f t="shared" ca="1" si="27"/>
        <v>26.434158800006383</v>
      </c>
      <c r="Q517" s="49">
        <v>3614.5</v>
      </c>
      <c r="R517" s="49">
        <v>103029.949999987</v>
      </c>
    </row>
    <row r="518" spans="9:18" x14ac:dyDescent="0.3">
      <c r="I518" s="45">
        <v>1</v>
      </c>
      <c r="J518" s="49" t="s">
        <v>164</v>
      </c>
      <c r="K518" s="25">
        <v>2013</v>
      </c>
      <c r="L518" s="49">
        <v>3599.44</v>
      </c>
      <c r="M518" s="38">
        <f t="shared" ca="1" si="25"/>
        <v>95114.840000032214</v>
      </c>
      <c r="N518" s="38">
        <f t="shared" ca="1" si="26"/>
        <v>95269.368499973207</v>
      </c>
      <c r="O518" s="39">
        <f t="shared" ca="1" si="27"/>
        <v>28.580810549991963</v>
      </c>
      <c r="Q518" s="49">
        <v>3615</v>
      </c>
      <c r="R518" s="49">
        <v>103293.499999957</v>
      </c>
    </row>
    <row r="519" spans="9:18" x14ac:dyDescent="0.3">
      <c r="I519" s="45">
        <v>1</v>
      </c>
      <c r="J519" s="49" t="s">
        <v>174</v>
      </c>
      <c r="K519" s="25">
        <v>2013</v>
      </c>
      <c r="L519" s="49">
        <v>3600.07</v>
      </c>
      <c r="M519" s="38">
        <f t="shared" ca="1" si="25"/>
        <v>95423.896999914199</v>
      </c>
      <c r="N519" s="38">
        <f t="shared" ca="1" si="26"/>
        <v>93988.758499960881</v>
      </c>
      <c r="O519" s="39">
        <f t="shared" ca="1" si="27"/>
        <v>40.415166154983176</v>
      </c>
      <c r="Q519" s="49">
        <v>3615.5</v>
      </c>
      <c r="R519" s="49">
        <v>103557.04999992601</v>
      </c>
    </row>
    <row r="520" spans="9:18" x14ac:dyDescent="0.3">
      <c r="I520" s="45">
        <v>1</v>
      </c>
      <c r="J520" s="49" t="s">
        <v>175</v>
      </c>
      <c r="K520" s="25">
        <v>2013</v>
      </c>
      <c r="L520" s="49">
        <v>3594.17</v>
      </c>
      <c r="M520" s="38">
        <f t="shared" ca="1" si="25"/>
        <v>92553.620000007562</v>
      </c>
      <c r="N520" s="38">
        <f t="shared" ca="1" si="26"/>
        <v>91452.830000020913</v>
      </c>
      <c r="O520" s="39">
        <f t="shared" ca="1" si="27"/>
        <v>45.726415000010455</v>
      </c>
      <c r="Q520" s="49">
        <v>3616</v>
      </c>
      <c r="R520" s="49">
        <v>103820.599999896</v>
      </c>
    </row>
    <row r="521" spans="9:18" x14ac:dyDescent="0.3">
      <c r="I521" s="45">
        <v>1</v>
      </c>
      <c r="J521" s="49" t="s">
        <v>176</v>
      </c>
      <c r="K521" s="25">
        <v>2013</v>
      </c>
      <c r="L521" s="49">
        <v>3589.64</v>
      </c>
      <c r="M521" s="38">
        <f t="shared" ca="1" si="25"/>
        <v>90352.040000034263</v>
      </c>
      <c r="N521" s="38">
        <f t="shared" ca="1" si="26"/>
        <v>90743.270000052522</v>
      </c>
      <c r="O521" s="39">
        <f t="shared" ca="1" si="27"/>
        <v>42.649336900024679</v>
      </c>
      <c r="Q521" s="49">
        <v>3616.5</v>
      </c>
      <c r="R521" s="49">
        <v>104084.150000112</v>
      </c>
    </row>
    <row r="522" spans="9:18" x14ac:dyDescent="0.3">
      <c r="I522" s="45">
        <v>1</v>
      </c>
      <c r="J522" s="49" t="s">
        <v>177</v>
      </c>
      <c r="K522" s="25">
        <v>2013</v>
      </c>
      <c r="L522" s="49">
        <v>3591.25</v>
      </c>
      <c r="M522" s="38">
        <f t="shared" ref="M522:M586" ca="1" si="28">FORECAST(L522,OFFSET($R$28:$R$712,MATCH(L522,$Q$28:$Q$712,1)-1,0,2), OFFSET($Q$28:$Q$712,MATCH(L522,$Q$28:$Q$712,1)-1,0,2))</f>
        <v>91134.500000070781</v>
      </c>
      <c r="N522" s="38">
        <f t="shared" ca="1" si="26"/>
        <v>91044.590000038268</v>
      </c>
      <c r="O522" s="39">
        <f t="shared" ca="1" si="27"/>
        <v>44.611849100018752</v>
      </c>
      <c r="Q522" s="49">
        <v>3617</v>
      </c>
      <c r="R522" s="49">
        <v>104347.700000082</v>
      </c>
    </row>
    <row r="523" spans="9:18" x14ac:dyDescent="0.3">
      <c r="I523" s="45">
        <v>1</v>
      </c>
      <c r="J523" s="49" t="s">
        <v>178</v>
      </c>
      <c r="K523" s="25">
        <v>2013</v>
      </c>
      <c r="L523" s="49">
        <v>3590.88</v>
      </c>
      <c r="M523" s="38">
        <f t="shared" ca="1" si="28"/>
        <v>90954.680000005756</v>
      </c>
      <c r="N523" s="38">
        <f t="shared" ref="N523:N585" ca="1" si="29">(M523+M524)/2</f>
        <v>90230.539999990026</v>
      </c>
      <c r="O523" s="39">
        <f t="shared" ref="O523:O585" ca="1" si="30">VLOOKUP(J523,$Q$10:$R$21,2,FALSE)*N523/1000</f>
        <v>37.896826799995814</v>
      </c>
      <c r="Q523" s="49">
        <v>3617.5</v>
      </c>
      <c r="R523" s="49">
        <v>104611.250000051</v>
      </c>
    </row>
    <row r="524" spans="9:18" x14ac:dyDescent="0.3">
      <c r="I524" s="45">
        <v>1</v>
      </c>
      <c r="J524" s="49" t="s">
        <v>179</v>
      </c>
      <c r="K524" s="25">
        <v>2013</v>
      </c>
      <c r="L524" s="49">
        <v>3587.9</v>
      </c>
      <c r="M524" s="38">
        <f t="shared" ca="1" si="28"/>
        <v>89506.399999974295</v>
      </c>
      <c r="N524" s="38">
        <f t="shared" ca="1" si="29"/>
        <v>88663.190000038943</v>
      </c>
      <c r="O524" s="39">
        <f t="shared" ca="1" si="30"/>
        <v>27.485588900012072</v>
      </c>
      <c r="Q524" s="49">
        <v>3618</v>
      </c>
      <c r="R524" s="49">
        <v>104874.800000021</v>
      </c>
    </row>
    <row r="525" spans="9:18" x14ac:dyDescent="0.3">
      <c r="I525" s="45">
        <v>1</v>
      </c>
      <c r="J525" s="49" t="s">
        <v>180</v>
      </c>
      <c r="K525" s="25">
        <v>2013</v>
      </c>
      <c r="L525" s="49">
        <v>3584.43</v>
      </c>
      <c r="M525" s="38">
        <f t="shared" ca="1" si="28"/>
        <v>87819.980000103591</v>
      </c>
      <c r="N525" s="38">
        <f t="shared" ca="1" si="29"/>
        <v>86426.273500058101</v>
      </c>
      <c r="O525" s="39">
        <f t="shared" ca="1" si="30"/>
        <v>22.470831110015109</v>
      </c>
      <c r="Q525" s="49">
        <v>3618.5</v>
      </c>
      <c r="R525" s="49">
        <v>105138.34999998999</v>
      </c>
    </row>
    <row r="526" spans="9:18" x14ac:dyDescent="0.3">
      <c r="I526" s="45">
        <v>1</v>
      </c>
      <c r="J526" s="49" t="s">
        <v>170</v>
      </c>
      <c r="K526" s="25">
        <v>2014</v>
      </c>
      <c r="L526" s="49">
        <v>3578.69</v>
      </c>
      <c r="M526" s="38">
        <f t="shared" ca="1" si="28"/>
        <v>85032.567000012612</v>
      </c>
      <c r="N526" s="38">
        <f t="shared" ca="1" si="29"/>
        <v>84272.216000049259</v>
      </c>
      <c r="O526" s="39">
        <f t="shared" ca="1" si="30"/>
        <v>11.798110240006897</v>
      </c>
      <c r="Q526" s="49">
        <v>3619</v>
      </c>
      <c r="R526" s="49">
        <v>105401.89999996001</v>
      </c>
    </row>
    <row r="527" spans="9:18" x14ac:dyDescent="0.3">
      <c r="I527" s="45">
        <v>1</v>
      </c>
      <c r="J527" s="49" t="s">
        <v>171</v>
      </c>
      <c r="K527" s="25">
        <v>2014</v>
      </c>
      <c r="L527" s="49">
        <v>3575.55</v>
      </c>
      <c r="M527" s="38">
        <f t="shared" ca="1" si="28"/>
        <v>83511.865000085905</v>
      </c>
      <c r="N527" s="38">
        <f t="shared" ca="1" si="29"/>
        <v>83320.566500036744</v>
      </c>
      <c r="O527" s="39">
        <f t="shared" ca="1" si="30"/>
        <v>7.4988509850033074</v>
      </c>
      <c r="Q527" s="49">
        <v>3619.5</v>
      </c>
      <c r="R527" s="49">
        <v>105665.449999929</v>
      </c>
    </row>
    <row r="528" spans="9:18" x14ac:dyDescent="0.3">
      <c r="I528" s="45">
        <v>1</v>
      </c>
      <c r="J528" s="49" t="s">
        <v>172</v>
      </c>
      <c r="K528" s="25">
        <v>2014</v>
      </c>
      <c r="L528" s="49">
        <v>3574.76</v>
      </c>
      <c r="M528" s="38">
        <f t="shared" ca="1" si="28"/>
        <v>83129.267999987584</v>
      </c>
      <c r="N528" s="38">
        <f t="shared" ca="1" si="29"/>
        <v>83807.287999958848</v>
      </c>
      <c r="O528" s="39">
        <f t="shared" ca="1" si="30"/>
        <v>15.923384719992182</v>
      </c>
      <c r="Q528" s="49">
        <v>3620</v>
      </c>
      <c r="R528" s="49">
        <v>105928.999999899</v>
      </c>
    </row>
    <row r="529" spans="9:18" x14ac:dyDescent="0.3">
      <c r="I529" s="45">
        <v>1</v>
      </c>
      <c r="J529" s="49" t="s">
        <v>173</v>
      </c>
      <c r="K529" s="25">
        <v>2014</v>
      </c>
      <c r="L529" s="49">
        <v>3577.56</v>
      </c>
      <c r="M529" s="38">
        <f t="shared" ca="1" si="28"/>
        <v>84485.307999930112</v>
      </c>
      <c r="N529" s="38">
        <f t="shared" ca="1" si="29"/>
        <v>87355.493999959202</v>
      </c>
      <c r="O529" s="39">
        <f t="shared" ca="1" si="30"/>
        <v>24.459538319988582</v>
      </c>
      <c r="Q529" s="49">
        <v>3620.5</v>
      </c>
      <c r="R529" s="49">
        <v>106232.119999958</v>
      </c>
    </row>
    <row r="530" spans="9:18" x14ac:dyDescent="0.3">
      <c r="I530" s="45">
        <v>1</v>
      </c>
      <c r="J530" s="49" t="s">
        <v>164</v>
      </c>
      <c r="K530" s="25">
        <v>2014</v>
      </c>
      <c r="L530" s="49">
        <v>3589.38</v>
      </c>
      <c r="M530" s="38">
        <f t="shared" ca="1" si="28"/>
        <v>90225.679999988293</v>
      </c>
      <c r="N530" s="38">
        <f t="shared" ca="1" si="29"/>
        <v>95228.364500026335</v>
      </c>
      <c r="O530" s="39">
        <f t="shared" ca="1" si="30"/>
        <v>28.568509350007897</v>
      </c>
      <c r="Q530" s="49">
        <v>3621</v>
      </c>
      <c r="R530" s="49">
        <v>106535.249999879</v>
      </c>
    </row>
    <row r="531" spans="9:18" x14ac:dyDescent="0.3">
      <c r="I531" s="45">
        <v>1</v>
      </c>
      <c r="J531" s="49" t="s">
        <v>174</v>
      </c>
      <c r="K531" s="25">
        <v>2014</v>
      </c>
      <c r="L531" s="49">
        <v>3609.19</v>
      </c>
      <c r="M531" s="38">
        <f t="shared" ca="1" si="28"/>
        <v>100231.04900006438</v>
      </c>
      <c r="N531" s="38">
        <f t="shared" ca="1" si="29"/>
        <v>99930.601999987965</v>
      </c>
      <c r="O531" s="39">
        <f t="shared" ca="1" si="30"/>
        <v>42.970158859994825</v>
      </c>
      <c r="Q531" s="49">
        <v>3621.5</v>
      </c>
      <c r="R531" s="49">
        <v>106838.36999993899</v>
      </c>
    </row>
    <row r="532" spans="9:18" x14ac:dyDescent="0.3">
      <c r="I532" s="45">
        <v>1</v>
      </c>
      <c r="J532" s="49" t="s">
        <v>175</v>
      </c>
      <c r="K532" s="25">
        <v>2014</v>
      </c>
      <c r="L532" s="49">
        <v>3608.05</v>
      </c>
      <c r="M532" s="38">
        <f t="shared" ca="1" si="28"/>
        <v>99630.154999911552</v>
      </c>
      <c r="N532" s="38">
        <f t="shared" ca="1" si="29"/>
        <v>99042.438499967218</v>
      </c>
      <c r="O532" s="39">
        <f t="shared" ca="1" si="30"/>
        <v>49.521219249983609</v>
      </c>
      <c r="Q532" s="49">
        <v>3622</v>
      </c>
      <c r="R532" s="49">
        <v>107141.500000106</v>
      </c>
    </row>
    <row r="533" spans="9:18" x14ac:dyDescent="0.3">
      <c r="I533" s="45">
        <v>1</v>
      </c>
      <c r="J533" s="49" t="s">
        <v>176</v>
      </c>
      <c r="K533" s="25">
        <v>2014</v>
      </c>
      <c r="L533" s="49">
        <v>3605.82</v>
      </c>
      <c r="M533" s="38">
        <f t="shared" ca="1" si="28"/>
        <v>98454.722000022884</v>
      </c>
      <c r="N533" s="38">
        <f t="shared" ca="1" si="29"/>
        <v>98378.292500031763</v>
      </c>
      <c r="O533" s="39">
        <f t="shared" ca="1" si="30"/>
        <v>46.237797475014922</v>
      </c>
      <c r="Q533" s="49">
        <v>3622.5</v>
      </c>
      <c r="R533" s="49">
        <v>107444.619999919</v>
      </c>
    </row>
    <row r="534" spans="9:18" x14ac:dyDescent="0.3">
      <c r="I534" s="45">
        <v>1</v>
      </c>
      <c r="J534" s="49" t="s">
        <v>177</v>
      </c>
      <c r="K534" s="25">
        <v>2014</v>
      </c>
      <c r="L534" s="49">
        <v>3605.53</v>
      </c>
      <c r="M534" s="38">
        <f t="shared" ca="1" si="28"/>
        <v>98301.863000040641</v>
      </c>
      <c r="N534" s="38">
        <f t="shared" ca="1" si="29"/>
        <v>98312.405000039376</v>
      </c>
      <c r="O534" s="39">
        <f t="shared" ca="1" si="30"/>
        <v>48.173078450019297</v>
      </c>
      <c r="Q534" s="49">
        <v>3623</v>
      </c>
      <c r="R534" s="49">
        <v>107747.750000086</v>
      </c>
    </row>
    <row r="535" spans="9:18" x14ac:dyDescent="0.3">
      <c r="I535" s="45">
        <v>1</v>
      </c>
      <c r="J535" s="49" t="s">
        <v>178</v>
      </c>
      <c r="K535" s="25">
        <v>2014</v>
      </c>
      <c r="L535" s="49">
        <v>3605.57</v>
      </c>
      <c r="M535" s="38">
        <f t="shared" ca="1" si="28"/>
        <v>98322.947000038112</v>
      </c>
      <c r="N535" s="38">
        <f t="shared" ca="1" si="29"/>
        <v>97347.812000027508</v>
      </c>
      <c r="O535" s="39">
        <f t="shared" ca="1" si="30"/>
        <v>40.886081040011554</v>
      </c>
      <c r="Q535" s="49">
        <v>3623.5</v>
      </c>
      <c r="R535" s="49">
        <v>108050.86999989901</v>
      </c>
    </row>
    <row r="536" spans="9:18" x14ac:dyDescent="0.3">
      <c r="I536" s="45">
        <v>1</v>
      </c>
      <c r="J536" s="49" t="s">
        <v>179</v>
      </c>
      <c r="K536" s="25">
        <v>2014</v>
      </c>
      <c r="L536" s="49">
        <v>3601.87</v>
      </c>
      <c r="M536" s="38">
        <f t="shared" ca="1" si="28"/>
        <v>96372.677000016905</v>
      </c>
      <c r="N536" s="38">
        <f t="shared" ca="1" si="29"/>
        <v>95333.088499999256</v>
      </c>
      <c r="O536" s="39">
        <f t="shared" ca="1" si="30"/>
        <v>29.553257434999772</v>
      </c>
      <c r="Q536" s="49">
        <v>3624</v>
      </c>
      <c r="R536" s="49">
        <v>108354.000000067</v>
      </c>
    </row>
    <row r="537" spans="9:18" x14ac:dyDescent="0.3">
      <c r="I537" s="45">
        <v>1</v>
      </c>
      <c r="J537" s="49" t="s">
        <v>180</v>
      </c>
      <c r="K537" s="25">
        <v>2014</v>
      </c>
      <c r="L537" s="49">
        <v>3597.75</v>
      </c>
      <c r="M537" s="38">
        <f t="shared" ca="1" si="28"/>
        <v>94293.499999981606</v>
      </c>
      <c r="N537" s="38">
        <f t="shared" ca="1" si="29"/>
        <v>93277.759999983711</v>
      </c>
      <c r="O537" s="39">
        <f t="shared" ca="1" si="30"/>
        <v>24.252217599995767</v>
      </c>
      <c r="Q537" s="49">
        <v>3624.5</v>
      </c>
      <c r="R537" s="49">
        <v>108657.119999879</v>
      </c>
    </row>
    <row r="538" spans="9:18" x14ac:dyDescent="0.3">
      <c r="I538" s="45">
        <v>1</v>
      </c>
      <c r="J538" s="49" t="s">
        <v>170</v>
      </c>
      <c r="K538" s="25">
        <v>2015</v>
      </c>
      <c r="L538" s="49">
        <v>3593.57</v>
      </c>
      <c r="M538" s="38">
        <f t="shared" ca="1" si="28"/>
        <v>92262.019999985816</v>
      </c>
      <c r="N538" s="38">
        <f t="shared" ca="1" si="29"/>
        <v>91936.399999991176</v>
      </c>
      <c r="O538" s="39">
        <f t="shared" ca="1" si="30"/>
        <v>12.871095999998767</v>
      </c>
      <c r="Q538" s="49">
        <v>3625</v>
      </c>
      <c r="R538" s="49">
        <v>108960.250000047</v>
      </c>
    </row>
    <row r="539" spans="9:18" x14ac:dyDescent="0.3">
      <c r="I539" s="45">
        <v>1</v>
      </c>
      <c r="J539" s="49" t="s">
        <v>171</v>
      </c>
      <c r="K539" s="25">
        <v>2015</v>
      </c>
      <c r="L539" s="49">
        <v>3592.23</v>
      </c>
      <c r="M539" s="38">
        <f t="shared" ca="1" si="28"/>
        <v>91610.779999996535</v>
      </c>
      <c r="N539" s="38">
        <f t="shared" ca="1" si="29"/>
        <v>91316.750000013388</v>
      </c>
      <c r="O539" s="39">
        <f t="shared" ca="1" si="30"/>
        <v>8.2185075000012038</v>
      </c>
      <c r="Q539" s="49">
        <v>3625.5</v>
      </c>
      <c r="R539" s="49">
        <v>109263.370000107</v>
      </c>
    </row>
    <row r="540" spans="9:18" x14ac:dyDescent="0.3">
      <c r="I540" s="45">
        <v>1</v>
      </c>
      <c r="J540" s="49" t="s">
        <v>172</v>
      </c>
      <c r="K540" s="25">
        <v>2015</v>
      </c>
      <c r="L540" s="49">
        <v>3591.02</v>
      </c>
      <c r="M540" s="38">
        <f t="shared" ca="1" si="28"/>
        <v>91022.72000003024</v>
      </c>
      <c r="N540" s="38">
        <f t="shared" ca="1" si="29"/>
        <v>90818.600000035251</v>
      </c>
      <c r="O540" s="39">
        <f t="shared" ca="1" si="30"/>
        <v>17.255534000006698</v>
      </c>
      <c r="Q540" s="49">
        <v>3626</v>
      </c>
      <c r="R540" s="49">
        <v>109566.50000002699</v>
      </c>
    </row>
    <row r="541" spans="9:18" x14ac:dyDescent="0.3">
      <c r="I541" s="45">
        <v>1</v>
      </c>
      <c r="J541" s="49" t="s">
        <v>173</v>
      </c>
      <c r="K541" s="25">
        <v>2015</v>
      </c>
      <c r="L541" s="49">
        <v>3590.18</v>
      </c>
      <c r="M541" s="38">
        <f t="shared" ca="1" si="28"/>
        <v>90614.480000040261</v>
      </c>
      <c r="N541" s="38">
        <f t="shared" ca="1" si="29"/>
        <v>92337.350000025355</v>
      </c>
      <c r="O541" s="39">
        <f t="shared" ca="1" si="30"/>
        <v>25.854458000007103</v>
      </c>
      <c r="Q541" s="49">
        <v>3626.5</v>
      </c>
      <c r="R541" s="49">
        <v>109869.620000087</v>
      </c>
    </row>
    <row r="542" spans="9:18" x14ac:dyDescent="0.3">
      <c r="I542" s="45">
        <v>1</v>
      </c>
      <c r="J542" s="49" t="s">
        <v>164</v>
      </c>
      <c r="K542" s="25">
        <v>2015</v>
      </c>
      <c r="L542" s="49">
        <v>3597.27</v>
      </c>
      <c r="M542" s="38">
        <f t="shared" ca="1" si="28"/>
        <v>94060.220000010449</v>
      </c>
      <c r="N542" s="38">
        <f t="shared" ca="1" si="29"/>
        <v>98292.077000028105</v>
      </c>
      <c r="O542" s="39">
        <f t="shared" ca="1" si="30"/>
        <v>29.487623100008431</v>
      </c>
      <c r="Q542" s="49">
        <v>3627</v>
      </c>
      <c r="R542" s="49">
        <v>110172.750000007</v>
      </c>
    </row>
    <row r="543" spans="9:18" x14ac:dyDescent="0.3">
      <c r="I543" s="45">
        <v>1</v>
      </c>
      <c r="J543" s="49" t="s">
        <v>174</v>
      </c>
      <c r="K543" s="25">
        <v>2015</v>
      </c>
      <c r="L543" s="49">
        <v>3613.54</v>
      </c>
      <c r="M543" s="38">
        <f t="shared" ca="1" si="28"/>
        <v>102523.93400004576</v>
      </c>
      <c r="N543" s="38">
        <f t="shared" ca="1" si="29"/>
        <v>102281.46800007368</v>
      </c>
      <c r="O543" s="39">
        <f t="shared" ca="1" si="30"/>
        <v>43.981031240031683</v>
      </c>
      <c r="Q543" s="49">
        <v>3627.5</v>
      </c>
      <c r="R543" s="49">
        <v>110475.87000006701</v>
      </c>
    </row>
    <row r="544" spans="9:18" x14ac:dyDescent="0.3">
      <c r="I544" s="45">
        <v>1</v>
      </c>
      <c r="J544" s="49" t="s">
        <v>175</v>
      </c>
      <c r="K544" s="25">
        <v>2015</v>
      </c>
      <c r="L544" s="49">
        <v>3612.62</v>
      </c>
      <c r="M544" s="38">
        <f t="shared" ca="1" si="28"/>
        <v>102039.00200010161</v>
      </c>
      <c r="N544" s="38">
        <f t="shared" ca="1" si="29"/>
        <v>101103.39950008679</v>
      </c>
      <c r="O544" s="39">
        <f t="shared" ca="1" si="30"/>
        <v>50.55169975004339</v>
      </c>
      <c r="Q544" s="49">
        <v>3628</v>
      </c>
      <c r="R544" s="49">
        <v>110778.99999998799</v>
      </c>
    </row>
    <row r="545" spans="9:18" x14ac:dyDescent="0.3">
      <c r="I545" s="45">
        <v>1</v>
      </c>
      <c r="J545" s="49" t="s">
        <v>176</v>
      </c>
      <c r="K545" s="25">
        <v>2015</v>
      </c>
      <c r="L545" s="49">
        <v>3609.07</v>
      </c>
      <c r="M545" s="38">
        <f t="shared" ca="1" si="28"/>
        <v>100167.79700007197</v>
      </c>
      <c r="N545" s="38">
        <f t="shared" ca="1" si="29"/>
        <v>99361.334000041825</v>
      </c>
      <c r="O545" s="39">
        <f t="shared" ca="1" si="30"/>
        <v>46.699826980019658</v>
      </c>
      <c r="Q545" s="49">
        <v>3628.5</v>
      </c>
      <c r="R545" s="49">
        <v>111082.120000047</v>
      </c>
    </row>
    <row r="546" spans="9:18" x14ac:dyDescent="0.3">
      <c r="I546" s="45">
        <v>1</v>
      </c>
      <c r="J546" s="49" t="s">
        <v>177</v>
      </c>
      <c r="K546" s="25">
        <v>2015</v>
      </c>
      <c r="L546" s="49">
        <v>3606.01</v>
      </c>
      <c r="M546" s="38">
        <f t="shared" ca="1" si="28"/>
        <v>98554.871000011684</v>
      </c>
      <c r="N546" s="38">
        <f t="shared" ca="1" si="29"/>
        <v>98668.197499998379</v>
      </c>
      <c r="O546" s="39">
        <f t="shared" ca="1" si="30"/>
        <v>48.347416774999203</v>
      </c>
      <c r="Q546" s="49">
        <v>3629</v>
      </c>
      <c r="R546" s="49">
        <v>111385.249999968</v>
      </c>
    </row>
    <row r="547" spans="9:18" x14ac:dyDescent="0.3">
      <c r="I547" s="45">
        <v>1</v>
      </c>
      <c r="J547" s="49" t="s">
        <v>178</v>
      </c>
      <c r="K547" s="25">
        <v>2015</v>
      </c>
      <c r="L547" s="49">
        <v>3606.44</v>
      </c>
      <c r="M547" s="38">
        <f t="shared" ca="1" si="28"/>
        <v>98781.523999985075</v>
      </c>
      <c r="N547" s="38">
        <f t="shared" ca="1" si="29"/>
        <v>98525.880500014639</v>
      </c>
      <c r="O547" s="39">
        <f t="shared" ca="1" si="30"/>
        <v>41.380869810006146</v>
      </c>
      <c r="Q547" s="49">
        <v>3629.5</v>
      </c>
      <c r="R547" s="49">
        <v>111688.37000002799</v>
      </c>
    </row>
    <row r="548" spans="9:18" x14ac:dyDescent="0.3">
      <c r="I548" s="45">
        <v>1</v>
      </c>
      <c r="J548" s="49" t="s">
        <v>179</v>
      </c>
      <c r="K548" s="25">
        <v>2015</v>
      </c>
      <c r="L548" s="49">
        <v>3605.47</v>
      </c>
      <c r="M548" s="38">
        <f t="shared" ca="1" si="28"/>
        <v>98270.237000044202</v>
      </c>
      <c r="N548" s="38">
        <f t="shared" ca="1" si="29"/>
        <v>97039.45850006328</v>
      </c>
      <c r="O548" s="39">
        <f t="shared" ca="1" si="30"/>
        <v>30.082232135019616</v>
      </c>
      <c r="Q548" s="49">
        <v>3630</v>
      </c>
      <c r="R548" s="49">
        <v>111991.49999994801</v>
      </c>
    </row>
    <row r="549" spans="9:18" x14ac:dyDescent="0.3">
      <c r="I549" s="45">
        <v>1</v>
      </c>
      <c r="J549" s="49" t="s">
        <v>180</v>
      </c>
      <c r="K549" s="25">
        <v>2015</v>
      </c>
      <c r="L549" s="49">
        <v>3600.8</v>
      </c>
      <c r="M549" s="38">
        <f t="shared" ca="1" si="28"/>
        <v>95808.680000082357</v>
      </c>
      <c r="N549" s="38">
        <f t="shared" ca="1" si="29"/>
        <v>94766.780000052182</v>
      </c>
      <c r="O549" s="39">
        <f t="shared" ca="1" si="30"/>
        <v>24.639362800013568</v>
      </c>
      <c r="Q549" s="49">
        <v>3630.5</v>
      </c>
      <c r="R549" s="49">
        <v>112294.620000008</v>
      </c>
    </row>
    <row r="550" spans="9:18" x14ac:dyDescent="0.3">
      <c r="I550" s="45">
        <v>1</v>
      </c>
      <c r="J550" s="49" t="s">
        <v>170</v>
      </c>
      <c r="K550" s="25">
        <v>2016</v>
      </c>
      <c r="L550" s="49">
        <v>3596.58</v>
      </c>
      <c r="M550" s="38">
        <f t="shared" ca="1" si="28"/>
        <v>93724.880000022007</v>
      </c>
      <c r="N550" s="38">
        <f t="shared" ca="1" si="29"/>
        <v>93197.569999976549</v>
      </c>
      <c r="O550" s="39">
        <f t="shared" ca="1" si="30"/>
        <v>13.047659799996717</v>
      </c>
      <c r="Q550" s="49">
        <v>3631</v>
      </c>
      <c r="R550" s="49">
        <v>112597.749999928</v>
      </c>
    </row>
    <row r="551" spans="9:18" x14ac:dyDescent="0.3">
      <c r="I551" s="45">
        <v>1</v>
      </c>
      <c r="J551" s="49" t="s">
        <v>171</v>
      </c>
      <c r="K551" s="25">
        <v>2016</v>
      </c>
      <c r="L551" s="49">
        <v>3594.41</v>
      </c>
      <c r="M551" s="38">
        <f t="shared" ca="1" si="28"/>
        <v>92670.259999931091</v>
      </c>
      <c r="N551" s="38">
        <f t="shared" ca="1" si="29"/>
        <v>92128.369999959366</v>
      </c>
      <c r="O551" s="39">
        <f t="shared" ca="1" si="30"/>
        <v>8.2915532999963428</v>
      </c>
      <c r="Q551" s="49">
        <v>3631.5</v>
      </c>
      <c r="R551" s="49">
        <v>112900.869999988</v>
      </c>
    </row>
    <row r="552" spans="9:18" x14ac:dyDescent="0.3">
      <c r="I552" s="45">
        <v>1</v>
      </c>
      <c r="J552" s="49" t="s">
        <v>172</v>
      </c>
      <c r="K552" s="25">
        <v>2016</v>
      </c>
      <c r="L552" s="49">
        <v>3592.18</v>
      </c>
      <c r="M552" s="38">
        <f t="shared" ca="1" si="28"/>
        <v>91586.479999987641</v>
      </c>
      <c r="N552" s="38">
        <f t="shared" ca="1" si="29"/>
        <v>91571.899999982328</v>
      </c>
      <c r="O552" s="39">
        <f t="shared" ca="1" si="30"/>
        <v>17.398660999996643</v>
      </c>
      <c r="Q552" s="49">
        <v>3632</v>
      </c>
      <c r="R552" s="49">
        <v>113203.99999990901</v>
      </c>
    </row>
    <row r="553" spans="9:18" x14ac:dyDescent="0.3">
      <c r="I553" s="45">
        <v>1</v>
      </c>
      <c r="J553" s="49" t="s">
        <v>173</v>
      </c>
      <c r="K553" s="25">
        <v>2016</v>
      </c>
      <c r="L553" s="49">
        <v>3592.12</v>
      </c>
      <c r="M553" s="38">
        <f t="shared" ca="1" si="28"/>
        <v>91557.319999977015</v>
      </c>
      <c r="N553" s="38">
        <f t="shared" ca="1" si="29"/>
        <v>94492.098499935935</v>
      </c>
      <c r="O553" s="39">
        <f t="shared" ca="1" si="30"/>
        <v>26.457787579982064</v>
      </c>
      <c r="Q553" s="49">
        <v>3632.5</v>
      </c>
      <c r="R553" s="49">
        <v>113507.119999968</v>
      </c>
    </row>
    <row r="554" spans="9:18" x14ac:dyDescent="0.3">
      <c r="I554" s="45">
        <v>1</v>
      </c>
      <c r="J554" s="49" t="s">
        <v>164</v>
      </c>
      <c r="K554" s="25">
        <v>2016</v>
      </c>
      <c r="L554" s="49">
        <v>3603.87</v>
      </c>
      <c r="M554" s="38">
        <f t="shared" ca="1" si="28"/>
        <v>97426.876999894856</v>
      </c>
      <c r="N554" s="38">
        <f t="shared" ca="1" si="29"/>
        <v>101680.96969989757</v>
      </c>
      <c r="O554" s="39">
        <f t="shared" ca="1" si="30"/>
        <v>30.504290909969271</v>
      </c>
      <c r="Q554" s="49">
        <v>3633</v>
      </c>
      <c r="R554" s="49">
        <v>113810.249999889</v>
      </c>
    </row>
    <row r="555" spans="9:18" x14ac:dyDescent="0.3">
      <c r="I555" s="45">
        <v>1</v>
      </c>
      <c r="J555" s="49" t="s">
        <v>174</v>
      </c>
      <c r="K555" s="25">
        <v>2016</v>
      </c>
      <c r="L555" s="49">
        <v>3620.01</v>
      </c>
      <c r="M555" s="38">
        <f t="shared" ca="1" si="28"/>
        <v>105935.06239990029</v>
      </c>
      <c r="N555" s="38">
        <f t="shared" ca="1" si="29"/>
        <v>105462.9121999538</v>
      </c>
      <c r="O555" s="39">
        <f t="shared" ca="1" si="30"/>
        <v>45.349052245980133</v>
      </c>
      <c r="Q555" s="49">
        <v>3633.5</v>
      </c>
      <c r="R555" s="49">
        <v>114113.36999994901</v>
      </c>
    </row>
    <row r="556" spans="9:18" x14ac:dyDescent="0.3">
      <c r="I556" s="45">
        <v>1</v>
      </c>
      <c r="J556" s="49" t="s">
        <v>175</v>
      </c>
      <c r="K556" s="25">
        <v>2016</v>
      </c>
      <c r="L556" s="49">
        <v>3618.22</v>
      </c>
      <c r="M556" s="38">
        <f t="shared" ca="1" si="28"/>
        <v>104990.76200000732</v>
      </c>
      <c r="N556" s="38">
        <f t="shared" ca="1" si="29"/>
        <v>103759.98350002628</v>
      </c>
      <c r="O556" s="39">
        <f t="shared" ca="1" si="30"/>
        <v>51.87999175001314</v>
      </c>
      <c r="Q556" s="49">
        <v>3634</v>
      </c>
      <c r="R556" s="49">
        <v>114416.50000011599</v>
      </c>
    </row>
    <row r="557" spans="9:18" x14ac:dyDescent="0.3">
      <c r="I557" s="45">
        <v>1</v>
      </c>
      <c r="J557" s="49" t="s">
        <v>176</v>
      </c>
      <c r="K557" s="25">
        <v>2016</v>
      </c>
      <c r="L557" s="49">
        <v>3613.55</v>
      </c>
      <c r="M557" s="38">
        <f t="shared" ca="1" si="28"/>
        <v>102529.20500004524</v>
      </c>
      <c r="N557" s="38">
        <f t="shared" ca="1" si="29"/>
        <v>101838.70400000166</v>
      </c>
      <c r="O557" s="39">
        <f t="shared" ca="1" si="30"/>
        <v>47.86419088000077</v>
      </c>
      <c r="Q557" s="49">
        <v>3634.5</v>
      </c>
      <c r="R557" s="49">
        <v>114719.619999929</v>
      </c>
    </row>
    <row r="558" spans="9:18" x14ac:dyDescent="0.3">
      <c r="I558" s="45">
        <v>1</v>
      </c>
      <c r="J558" s="49" t="s">
        <v>177</v>
      </c>
      <c r="K558" s="25">
        <v>2016</v>
      </c>
      <c r="L558" s="49">
        <v>3610.93</v>
      </c>
      <c r="M558" s="38">
        <f t="shared" ca="1" si="28"/>
        <v>101148.20299995807</v>
      </c>
      <c r="N558" s="38">
        <f t="shared" ca="1" si="29"/>
        <v>100766.05550000223</v>
      </c>
      <c r="O558" s="39">
        <f t="shared" ca="1" si="30"/>
        <v>49.37536719500109</v>
      </c>
      <c r="Q558" s="49">
        <v>3635</v>
      </c>
      <c r="R558" s="49">
        <v>115022.750000096</v>
      </c>
    </row>
    <row r="559" spans="9:18" x14ac:dyDescent="0.3">
      <c r="I559" s="45">
        <v>1</v>
      </c>
      <c r="J559" s="49" t="s">
        <v>178</v>
      </c>
      <c r="K559" s="25">
        <v>2016</v>
      </c>
      <c r="L559" s="49">
        <v>3609.48</v>
      </c>
      <c r="M559" s="38">
        <f t="shared" ca="1" si="28"/>
        <v>100383.90800004639</v>
      </c>
      <c r="N559" s="38">
        <f t="shared" ca="1" si="29"/>
        <v>99416.679500034894</v>
      </c>
      <c r="O559" s="39">
        <f t="shared" ca="1" si="30"/>
        <v>41.755005390014652</v>
      </c>
      <c r="Q559" s="49">
        <v>3635.5</v>
      </c>
      <c r="R559" s="49">
        <v>115325.869999909</v>
      </c>
    </row>
    <row r="560" spans="9:18" x14ac:dyDescent="0.3">
      <c r="I560" s="45">
        <v>1</v>
      </c>
      <c r="J560" s="49" t="s">
        <v>179</v>
      </c>
      <c r="K560" s="25">
        <v>2016</v>
      </c>
      <c r="L560" s="49">
        <v>3605.81</v>
      </c>
      <c r="M560" s="38">
        <f t="shared" ca="1" si="28"/>
        <v>98449.4510000234</v>
      </c>
      <c r="N560" s="38">
        <f t="shared" ca="1" si="29"/>
        <v>97047.365000059712</v>
      </c>
      <c r="O560" s="39">
        <f t="shared" ca="1" si="30"/>
        <v>30.08468315001851</v>
      </c>
      <c r="Q560" s="49">
        <v>3636</v>
      </c>
      <c r="R560" s="49">
        <v>115629.00000007699</v>
      </c>
    </row>
    <row r="561" spans="9:18" x14ac:dyDescent="0.3">
      <c r="I561" s="45">
        <v>1</v>
      </c>
      <c r="J561" s="49" t="s">
        <v>180</v>
      </c>
      <c r="K561" s="25">
        <v>2016</v>
      </c>
      <c r="L561" s="49">
        <v>3600.49</v>
      </c>
      <c r="M561" s="38">
        <f t="shared" ca="1" si="28"/>
        <v>95645.279000096023</v>
      </c>
      <c r="N561" s="38">
        <f t="shared" ca="1" si="29"/>
        <v>94510.119500030414</v>
      </c>
      <c r="O561" s="39">
        <f t="shared" ca="1" si="30"/>
        <v>24.572631070007908</v>
      </c>
      <c r="Q561" s="49">
        <v>3636.5</v>
      </c>
      <c r="R561" s="49">
        <v>115932.11999988899</v>
      </c>
    </row>
    <row r="562" spans="9:18" x14ac:dyDescent="0.3">
      <c r="I562" s="45">
        <v>1</v>
      </c>
      <c r="J562" s="49" t="s">
        <v>170</v>
      </c>
      <c r="K562" s="25">
        <v>2017</v>
      </c>
      <c r="L562" s="49">
        <v>3595.86</v>
      </c>
      <c r="M562" s="38">
        <f t="shared" ca="1" si="28"/>
        <v>93374.959999964805</v>
      </c>
      <c r="N562" s="38">
        <f t="shared" ca="1" si="29"/>
        <v>93003.169999960694</v>
      </c>
      <c r="O562" s="39">
        <f t="shared" ca="1" si="30"/>
        <v>13.020443799994499</v>
      </c>
      <c r="Q562" s="49">
        <v>3637</v>
      </c>
      <c r="R562" s="49">
        <v>116235.250000057</v>
      </c>
    </row>
    <row r="563" spans="9:18" x14ac:dyDescent="0.3">
      <c r="I563" s="45">
        <v>1</v>
      </c>
      <c r="J563" s="49" t="s">
        <v>171</v>
      </c>
      <c r="K563" s="25">
        <v>2017</v>
      </c>
      <c r="L563" s="49">
        <v>3594.33</v>
      </c>
      <c r="M563" s="38">
        <f t="shared" ca="1" si="28"/>
        <v>92631.379999956582</v>
      </c>
      <c r="N563" s="38">
        <f t="shared" ca="1" si="29"/>
        <v>93015.319999952684</v>
      </c>
      <c r="O563" s="39">
        <f t="shared" ca="1" si="30"/>
        <v>8.3713787999957425</v>
      </c>
      <c r="Q563" s="49">
        <v>3637.5</v>
      </c>
      <c r="R563" s="49">
        <v>116538.37000011699</v>
      </c>
    </row>
    <row r="564" spans="9:18" x14ac:dyDescent="0.3">
      <c r="I564" s="45">
        <v>1</v>
      </c>
      <c r="J564" s="49" t="s">
        <v>172</v>
      </c>
      <c r="K564" s="25">
        <v>2017</v>
      </c>
      <c r="L564" s="49">
        <v>3595.91</v>
      </c>
      <c r="M564" s="38">
        <f t="shared" ca="1" si="28"/>
        <v>93399.259999948787</v>
      </c>
      <c r="N564" s="38">
        <f t="shared" ca="1" si="29"/>
        <v>95484.226999948034</v>
      </c>
      <c r="O564" s="39">
        <f t="shared" ca="1" si="30"/>
        <v>18.142003129990126</v>
      </c>
      <c r="Q564" s="49">
        <v>3638</v>
      </c>
      <c r="R564" s="49">
        <v>116841.50000003701</v>
      </c>
    </row>
    <row r="565" spans="9:18" x14ac:dyDescent="0.3">
      <c r="I565" s="45">
        <v>1</v>
      </c>
      <c r="J565" s="49" t="s">
        <v>173</v>
      </c>
      <c r="K565" s="25">
        <v>2017</v>
      </c>
      <c r="L565" s="49">
        <v>3604.14</v>
      </c>
      <c r="M565" s="38">
        <f t="shared" ca="1" si="28"/>
        <v>97569.193999947282</v>
      </c>
      <c r="N565" s="38">
        <f t="shared" ca="1" si="29"/>
        <v>101509.26649995078</v>
      </c>
      <c r="O565" s="39">
        <f t="shared" ca="1" si="30"/>
        <v>28.422594619986224</v>
      </c>
      <c r="Q565" s="49">
        <v>3638.5</v>
      </c>
      <c r="R565" s="49">
        <v>117144.620000097</v>
      </c>
    </row>
    <row r="566" spans="9:18" x14ac:dyDescent="0.3">
      <c r="I566" s="45">
        <v>1</v>
      </c>
      <c r="J566" s="49" t="s">
        <v>164</v>
      </c>
      <c r="K566" s="25">
        <v>2017</v>
      </c>
      <c r="L566" s="49">
        <v>3619.09</v>
      </c>
      <c r="M566" s="38">
        <f t="shared" ca="1" si="28"/>
        <v>105449.33899995429</v>
      </c>
      <c r="N566" s="38">
        <f t="shared" ca="1" si="29"/>
        <v>110202.7002000066</v>
      </c>
      <c r="O566" s="39">
        <f t="shared" ca="1" si="30"/>
        <v>33.060810060001977</v>
      </c>
      <c r="Q566" s="49">
        <v>3639</v>
      </c>
      <c r="R566" s="49">
        <v>117447.750000017</v>
      </c>
    </row>
    <row r="567" spans="9:18" x14ac:dyDescent="0.3">
      <c r="I567" s="45">
        <v>1</v>
      </c>
      <c r="J567" s="49" t="s">
        <v>174</v>
      </c>
      <c r="K567" s="25">
        <v>2017</v>
      </c>
      <c r="L567" s="49">
        <v>3634.89</v>
      </c>
      <c r="M567" s="38">
        <f t="shared" ca="1" si="28"/>
        <v>114956.06140005891</v>
      </c>
      <c r="N567" s="38">
        <f t="shared" ca="1" si="29"/>
        <v>114895.43540002569</v>
      </c>
      <c r="O567" s="39">
        <f t="shared" ca="1" si="30"/>
        <v>49.405037222011046</v>
      </c>
      <c r="Q567" s="49">
        <v>3639.5</v>
      </c>
      <c r="R567" s="49">
        <v>117750.870000077</v>
      </c>
    </row>
    <row r="568" spans="9:18" x14ac:dyDescent="0.3">
      <c r="I568" s="45">
        <v>1</v>
      </c>
      <c r="J568" s="49" t="s">
        <v>175</v>
      </c>
      <c r="K568" s="25">
        <v>2017</v>
      </c>
      <c r="L568" s="49">
        <v>3634.69</v>
      </c>
      <c r="M568" s="38">
        <f t="shared" ca="1" si="28"/>
        <v>114834.80939999246</v>
      </c>
      <c r="N568" s="38">
        <f t="shared" ca="1" si="29"/>
        <v>113679.90409996978</v>
      </c>
      <c r="O568" s="39">
        <f t="shared" ca="1" si="30"/>
        <v>56.839952049984888</v>
      </c>
      <c r="Q568" s="49">
        <v>3640</v>
      </c>
      <c r="R568" s="49">
        <v>118053.999999997</v>
      </c>
    </row>
    <row r="569" spans="9:18" x14ac:dyDescent="0.3">
      <c r="I569" s="45">
        <v>1</v>
      </c>
      <c r="J569" s="49" t="s">
        <v>176</v>
      </c>
      <c r="K569" s="25">
        <v>2017</v>
      </c>
      <c r="L569" s="49">
        <v>3630.88</v>
      </c>
      <c r="M569" s="38">
        <f t="shared" ca="1" si="28"/>
        <v>112524.99879994709</v>
      </c>
      <c r="N569" s="38">
        <f t="shared" ca="1" si="29"/>
        <v>111745.96659998584</v>
      </c>
      <c r="O569" s="39">
        <f t="shared" ca="1" si="30"/>
        <v>52.520604301993345</v>
      </c>
      <c r="Q569" s="49">
        <v>3640.5</v>
      </c>
      <c r="R569" s="49">
        <v>118375.119999908</v>
      </c>
    </row>
    <row r="570" spans="9:18" x14ac:dyDescent="0.3">
      <c r="I570" s="45">
        <v>1</v>
      </c>
      <c r="J570" s="49" t="s">
        <v>177</v>
      </c>
      <c r="K570" s="25">
        <v>2017</v>
      </c>
      <c r="L570" s="49">
        <v>3628.31</v>
      </c>
      <c r="M570" s="38">
        <f t="shared" ca="1" si="28"/>
        <v>110966.93440002459</v>
      </c>
      <c r="N570" s="38">
        <f t="shared" ca="1" si="29"/>
        <v>110597.12300002133</v>
      </c>
      <c r="O570" s="39">
        <f t="shared" ca="1" si="30"/>
        <v>54.192590270010449</v>
      </c>
      <c r="Q570" s="49">
        <v>3641</v>
      </c>
      <c r="R570" s="49">
        <v>118696.24999992699</v>
      </c>
    </row>
    <row r="571" spans="9:18" x14ac:dyDescent="0.3">
      <c r="I571" s="45">
        <v>1</v>
      </c>
      <c r="J571" s="49" t="s">
        <v>178</v>
      </c>
      <c r="K571" s="25">
        <v>2017</v>
      </c>
      <c r="L571" s="49">
        <v>3627.09</v>
      </c>
      <c r="M571" s="38">
        <f t="shared" ca="1" si="28"/>
        <v>110227.31160001806</v>
      </c>
      <c r="N571" s="38">
        <f t="shared" ca="1" si="29"/>
        <v>109681.68560004991</v>
      </c>
      <c r="O571" s="39">
        <f t="shared" ca="1" si="30"/>
        <v>46.066307952020956</v>
      </c>
      <c r="Q571" s="49">
        <v>3641.5</v>
      </c>
      <c r="R571" s="49">
        <v>119017.37000008499</v>
      </c>
    </row>
    <row r="572" spans="9:18" x14ac:dyDescent="0.3">
      <c r="I572" s="45">
        <v>1</v>
      </c>
      <c r="J572" s="49" t="s">
        <v>179</v>
      </c>
      <c r="K572" s="25">
        <v>2017</v>
      </c>
      <c r="L572" s="49">
        <v>3625.29</v>
      </c>
      <c r="M572" s="38">
        <f t="shared" ca="1" si="28"/>
        <v>109136.05960008176</v>
      </c>
      <c r="N572" s="38">
        <f t="shared" ca="1" si="29"/>
        <v>108396.43530005869</v>
      </c>
      <c r="O572" s="39">
        <f t="shared" ca="1" si="30"/>
        <v>33.602894943018192</v>
      </c>
      <c r="Q572" s="49">
        <v>3642</v>
      </c>
      <c r="R572" s="49">
        <v>119338.500000103</v>
      </c>
    </row>
    <row r="573" spans="9:18" x14ac:dyDescent="0.3">
      <c r="I573" s="45">
        <v>1</v>
      </c>
      <c r="J573" s="49" t="s">
        <v>180</v>
      </c>
      <c r="K573" s="25">
        <v>2017</v>
      </c>
      <c r="L573" s="49">
        <v>3622.85</v>
      </c>
      <c r="M573" s="38">
        <f t="shared" ca="1" si="28"/>
        <v>107656.81100003561</v>
      </c>
      <c r="N573" s="38">
        <f t="shared" ca="1" si="29"/>
        <v>106566.25249999331</v>
      </c>
      <c r="O573" s="39">
        <f t="shared" ca="1" si="30"/>
        <v>27.707225649998261</v>
      </c>
      <c r="Q573" s="49">
        <v>3642.5</v>
      </c>
      <c r="R573" s="49">
        <v>119659.62000001399</v>
      </c>
    </row>
    <row r="574" spans="9:18" x14ac:dyDescent="0.3">
      <c r="I574" s="45">
        <v>1</v>
      </c>
      <c r="J574" s="49" t="s">
        <v>170</v>
      </c>
      <c r="K574" s="25">
        <v>2018</v>
      </c>
      <c r="L574" s="49">
        <v>3619.14</v>
      </c>
      <c r="M574" s="38">
        <f t="shared" ca="1" si="28"/>
        <v>105475.69399995101</v>
      </c>
      <c r="N574" s="38">
        <f t="shared" ca="1" si="29"/>
        <v>104653.41799992777</v>
      </c>
      <c r="O574" s="39">
        <f t="shared" ca="1" si="30"/>
        <v>14.651478519989888</v>
      </c>
      <c r="Q574" s="49">
        <v>3643</v>
      </c>
      <c r="R574" s="49">
        <v>119980.750000032</v>
      </c>
    </row>
    <row r="575" spans="9:18" x14ac:dyDescent="0.3">
      <c r="I575" s="45">
        <v>1</v>
      </c>
      <c r="J575" s="49" t="s">
        <v>171</v>
      </c>
      <c r="K575" s="25">
        <v>2018</v>
      </c>
      <c r="L575" s="49">
        <v>3616.02</v>
      </c>
      <c r="M575" s="38">
        <f t="shared" ca="1" si="28"/>
        <v>103831.14199990453</v>
      </c>
      <c r="N575" s="38">
        <f t="shared" ca="1" si="29"/>
        <v>102832.28749994852</v>
      </c>
      <c r="O575" s="39">
        <f t="shared" ca="1" si="30"/>
        <v>9.2549058749953677</v>
      </c>
      <c r="Q575" s="49">
        <v>3643.5</v>
      </c>
      <c r="R575" s="49">
        <v>120301.869999943</v>
      </c>
    </row>
    <row r="576" spans="9:18" x14ac:dyDescent="0.3">
      <c r="I576" s="45">
        <v>1</v>
      </c>
      <c r="J576" s="49" t="s">
        <v>172</v>
      </c>
      <c r="K576" s="25">
        <v>2018</v>
      </c>
      <c r="L576" s="49">
        <v>3612.23</v>
      </c>
      <c r="M576" s="38">
        <f t="shared" ca="1" si="28"/>
        <v>101833.43299999251</v>
      </c>
      <c r="N576" s="38">
        <f t="shared" ca="1" si="29"/>
        <v>101084.95100002224</v>
      </c>
      <c r="O576" s="39">
        <f t="shared" ca="1" si="30"/>
        <v>19.206140690004222</v>
      </c>
      <c r="Q576" s="49">
        <v>3644</v>
      </c>
      <c r="R576" s="49">
        <v>120622.999999961</v>
      </c>
    </row>
    <row r="577" spans="9:18" x14ac:dyDescent="0.3">
      <c r="I577" s="45">
        <v>1</v>
      </c>
      <c r="J577" s="49" t="s">
        <v>173</v>
      </c>
      <c r="K577" s="25">
        <v>2018</v>
      </c>
      <c r="L577" s="49">
        <v>3609.39</v>
      </c>
      <c r="M577" s="38">
        <f t="shared" ca="1" si="28"/>
        <v>100336.46900005196</v>
      </c>
      <c r="N577" s="38">
        <f t="shared" ca="1" si="29"/>
        <v>100903.10149998625</v>
      </c>
      <c r="O577" s="39">
        <f t="shared" ca="1" si="30"/>
        <v>28.252868419996155</v>
      </c>
      <c r="Q577" s="49">
        <v>3644.5</v>
      </c>
      <c r="R577" s="49">
        <v>120944.120000119</v>
      </c>
    </row>
    <row r="578" spans="9:18" x14ac:dyDescent="0.3">
      <c r="I578" s="45">
        <v>1</v>
      </c>
      <c r="J578" s="49" t="s">
        <v>164</v>
      </c>
      <c r="K578" s="25">
        <v>2018</v>
      </c>
      <c r="L578" s="49">
        <v>3611.54</v>
      </c>
      <c r="M578" s="38">
        <f t="shared" ca="1" si="28"/>
        <v>101469.73399992054</v>
      </c>
      <c r="N578" s="38">
        <f t="shared" ca="1" si="29"/>
        <v>101058.59599996847</v>
      </c>
      <c r="O578" s="39">
        <f t="shared" ca="1" si="30"/>
        <v>30.317578799990539</v>
      </c>
      <c r="Q578" s="49">
        <v>3645</v>
      </c>
      <c r="R578" s="49">
        <v>121265.24999989101</v>
      </c>
    </row>
    <row r="579" spans="9:18" x14ac:dyDescent="0.3">
      <c r="I579" s="45">
        <v>1</v>
      </c>
      <c r="J579" s="49" t="s">
        <v>174</v>
      </c>
      <c r="K579" s="25">
        <v>2018</v>
      </c>
      <c r="L579" s="49">
        <v>3609.98</v>
      </c>
      <c r="M579" s="38">
        <f t="shared" ca="1" si="28"/>
        <v>100647.4580000164</v>
      </c>
      <c r="N579" s="38">
        <f t="shared" ca="1" si="29"/>
        <v>99018.718999957899</v>
      </c>
      <c r="O579" s="39">
        <f t="shared" ca="1" si="30"/>
        <v>42.578049169981895</v>
      </c>
      <c r="Q579" s="49">
        <v>3645.5</v>
      </c>
      <c r="R579" s="49">
        <v>121586.37000004901</v>
      </c>
    </row>
    <row r="580" spans="9:18" x14ac:dyDescent="0.3">
      <c r="I580" s="45">
        <v>1</v>
      </c>
      <c r="J580" s="49" t="s">
        <v>175</v>
      </c>
      <c r="K580" s="25">
        <v>2018</v>
      </c>
      <c r="L580" s="49">
        <v>3603.8</v>
      </c>
      <c r="M580" s="38">
        <f t="shared" ca="1" si="28"/>
        <v>97389.979999899399</v>
      </c>
      <c r="N580" s="38">
        <f t="shared" ca="1" si="29"/>
        <v>95688.649999978719</v>
      </c>
      <c r="O580" s="39">
        <f t="shared" ca="1" si="30"/>
        <v>47.844324999989361</v>
      </c>
      <c r="Q580" s="49">
        <v>3646</v>
      </c>
      <c r="R580" s="49">
        <v>121907.500000067</v>
      </c>
    </row>
    <row r="581" spans="9:18" x14ac:dyDescent="0.3">
      <c r="I581" s="45">
        <v>1</v>
      </c>
      <c r="J581" s="49" t="s">
        <v>176</v>
      </c>
      <c r="K581" s="25">
        <v>2018</v>
      </c>
      <c r="L581" s="49">
        <v>3597.12</v>
      </c>
      <c r="M581" s="38">
        <f t="shared" ca="1" si="28"/>
        <v>93987.32000005804</v>
      </c>
      <c r="N581" s="38">
        <f t="shared" ca="1" si="29"/>
        <v>92811.200000031735</v>
      </c>
      <c r="O581" s="39">
        <f t="shared" ca="1" si="30"/>
        <v>43.621264000014911</v>
      </c>
      <c r="Q581" s="49">
        <v>3646.5</v>
      </c>
      <c r="R581" s="49">
        <v>122228.61999997799</v>
      </c>
    </row>
    <row r="582" spans="9:18" x14ac:dyDescent="0.3">
      <c r="I582" s="45">
        <v>1</v>
      </c>
      <c r="J582" s="49" t="s">
        <v>177</v>
      </c>
      <c r="K582" s="25">
        <v>2018</v>
      </c>
      <c r="L582" s="49">
        <v>3592.28</v>
      </c>
      <c r="M582" s="38">
        <f t="shared" ca="1" si="28"/>
        <v>91635.08000000543</v>
      </c>
      <c r="N582" s="38">
        <f t="shared" ca="1" si="29"/>
        <v>91192.819999978412</v>
      </c>
      <c r="O582" s="39">
        <f t="shared" ca="1" si="30"/>
        <v>44.68448179998942</v>
      </c>
      <c r="Q582" s="49">
        <v>3647</v>
      </c>
      <c r="R582" s="49">
        <v>122549.749999996</v>
      </c>
    </row>
    <row r="583" spans="9:18" x14ac:dyDescent="0.3">
      <c r="I583" s="45">
        <v>1</v>
      </c>
      <c r="J583" s="49" t="s">
        <v>178</v>
      </c>
      <c r="K583" s="25">
        <v>2018</v>
      </c>
      <c r="L583" s="49">
        <v>3590.46</v>
      </c>
      <c r="M583" s="38">
        <f t="shared" ca="1" si="28"/>
        <v>90750.559999951394</v>
      </c>
      <c r="N583" s="38">
        <f t="shared" ca="1" si="29"/>
        <v>89788.279999963008</v>
      </c>
      <c r="O583" s="39">
        <f t="shared" ca="1" si="30"/>
        <v>37.711077599984463</v>
      </c>
      <c r="Q583" s="49">
        <v>3647.5</v>
      </c>
      <c r="R583" s="49">
        <v>122870.86999990699</v>
      </c>
    </row>
    <row r="584" spans="9:18" x14ac:dyDescent="0.3">
      <c r="I584" s="45">
        <v>1</v>
      </c>
      <c r="J584" s="49" t="s">
        <v>179</v>
      </c>
      <c r="K584" s="25">
        <v>2018</v>
      </c>
      <c r="L584" s="49">
        <v>3586.5</v>
      </c>
      <c r="M584" s="38">
        <f t="shared" ca="1" si="28"/>
        <v>88825.999999974621</v>
      </c>
      <c r="N584" s="38">
        <f t="shared" ca="1" si="29"/>
        <v>87696.04999997234</v>
      </c>
      <c r="O584" s="39">
        <f t="shared" ca="1" si="30"/>
        <v>27.185775499991426</v>
      </c>
      <c r="Q584" s="49">
        <v>3648</v>
      </c>
      <c r="R584" s="49">
        <v>123191.999999926</v>
      </c>
    </row>
    <row r="585" spans="9:18" x14ac:dyDescent="0.3">
      <c r="I585" s="45">
        <v>1</v>
      </c>
      <c r="J585" s="49" t="s">
        <v>180</v>
      </c>
      <c r="K585" s="25">
        <v>2018</v>
      </c>
      <c r="L585" s="49">
        <v>3581.85</v>
      </c>
      <c r="M585" s="38">
        <f t="shared" ca="1" si="28"/>
        <v>86566.099999970058</v>
      </c>
      <c r="N585" s="38">
        <f t="shared" ca="1" si="29"/>
        <v>85230.280999978422</v>
      </c>
      <c r="O585" s="39">
        <f t="shared" ca="1" si="30"/>
        <v>22.159873059994393</v>
      </c>
      <c r="Q585" s="49">
        <v>3648.5</v>
      </c>
      <c r="R585" s="49">
        <v>123513.120000083</v>
      </c>
    </row>
    <row r="586" spans="9:18" x14ac:dyDescent="0.3">
      <c r="I586" s="45">
        <v>1</v>
      </c>
      <c r="J586" s="49" t="s">
        <v>170</v>
      </c>
      <c r="K586" s="25">
        <v>2019</v>
      </c>
      <c r="L586" s="49">
        <v>3576.34</v>
      </c>
      <c r="M586" s="38">
        <f t="shared" ca="1" si="28"/>
        <v>83894.461999986786</v>
      </c>
      <c r="N586" s="38"/>
      <c r="Q586" s="49">
        <v>3649</v>
      </c>
      <c r="R586" s="49">
        <v>123834.25000010199</v>
      </c>
    </row>
    <row r="587" spans="9:18" x14ac:dyDescent="0.3">
      <c r="Q587" s="49">
        <v>3649.5</v>
      </c>
      <c r="R587" s="49">
        <v>124155.370000013</v>
      </c>
    </row>
    <row r="588" spans="9:18" x14ac:dyDescent="0.3">
      <c r="Q588" s="49">
        <v>3650</v>
      </c>
      <c r="R588" s="49">
        <v>124476.500000031</v>
      </c>
    </row>
    <row r="589" spans="9:18" x14ac:dyDescent="0.3">
      <c r="Q589" s="49">
        <v>3650.5</v>
      </c>
      <c r="R589" s="49">
        <v>124797.61999994201</v>
      </c>
    </row>
    <row r="590" spans="9:18" x14ac:dyDescent="0.3">
      <c r="Q590" s="49">
        <v>3651</v>
      </c>
      <c r="R590" s="49">
        <v>125118.74999996</v>
      </c>
    </row>
    <row r="591" spans="9:18" x14ac:dyDescent="0.3">
      <c r="Q591" s="49">
        <v>3651.5</v>
      </c>
      <c r="R591" s="49">
        <v>125439.870000118</v>
      </c>
    </row>
    <row r="592" spans="9:18" x14ac:dyDescent="0.3">
      <c r="Q592" s="49">
        <v>3652</v>
      </c>
      <c r="R592" s="49">
        <v>125760.99999989</v>
      </c>
    </row>
    <row r="593" spans="17:18" x14ac:dyDescent="0.3">
      <c r="Q593" s="49">
        <v>3652.5</v>
      </c>
      <c r="R593" s="49">
        <v>126082.120000047</v>
      </c>
    </row>
    <row r="594" spans="17:18" x14ac:dyDescent="0.3">
      <c r="Q594" s="49">
        <v>3653</v>
      </c>
      <c r="R594" s="49">
        <v>126403.25000006599</v>
      </c>
    </row>
    <row r="595" spans="17:18" x14ac:dyDescent="0.3">
      <c r="Q595" s="49">
        <v>3653.5</v>
      </c>
      <c r="R595" s="49">
        <v>126724.369999977</v>
      </c>
    </row>
    <row r="596" spans="17:18" x14ac:dyDescent="0.3">
      <c r="Q596" s="49">
        <v>3654</v>
      </c>
      <c r="R596" s="49">
        <v>127045.49999999499</v>
      </c>
    </row>
    <row r="597" spans="17:18" x14ac:dyDescent="0.3">
      <c r="Q597" s="49">
        <v>3654.5</v>
      </c>
      <c r="R597" s="49">
        <v>127366.619999906</v>
      </c>
    </row>
    <row r="598" spans="17:18" x14ac:dyDescent="0.3">
      <c r="Q598" s="49">
        <v>3655</v>
      </c>
      <c r="R598" s="49">
        <v>127687.749999924</v>
      </c>
    </row>
    <row r="599" spans="17:18" x14ac:dyDescent="0.3">
      <c r="Q599" s="49">
        <v>3655.5</v>
      </c>
      <c r="R599" s="49">
        <v>128008.870000082</v>
      </c>
    </row>
    <row r="600" spans="17:18" x14ac:dyDescent="0.3">
      <c r="Q600" s="49">
        <v>3656</v>
      </c>
      <c r="R600" s="49">
        <v>128330.000000101</v>
      </c>
    </row>
    <row r="601" spans="17:18" x14ac:dyDescent="0.3">
      <c r="Q601" s="49">
        <v>3656.5</v>
      </c>
      <c r="R601" s="49">
        <v>128651.120000011</v>
      </c>
    </row>
    <row r="602" spans="17:18" x14ac:dyDescent="0.3">
      <c r="Q602" s="49">
        <v>3657</v>
      </c>
      <c r="R602" s="49">
        <v>128972.25000003001</v>
      </c>
    </row>
    <row r="603" spans="17:18" x14ac:dyDescent="0.3">
      <c r="Q603" s="49">
        <v>3657.5</v>
      </c>
      <c r="R603" s="49">
        <v>129293.369999941</v>
      </c>
    </row>
    <row r="604" spans="17:18" x14ac:dyDescent="0.3">
      <c r="Q604" s="49">
        <v>3658</v>
      </c>
      <c r="R604" s="49">
        <v>129614.49999995901</v>
      </c>
    </row>
    <row r="605" spans="17:18" x14ac:dyDescent="0.3">
      <c r="Q605" s="49">
        <v>3658.5</v>
      </c>
      <c r="R605" s="49">
        <v>129935.62000011699</v>
      </c>
    </row>
    <row r="606" spans="17:18" x14ac:dyDescent="0.3">
      <c r="Q606" s="49">
        <v>3659</v>
      </c>
      <c r="R606" s="49">
        <v>130256.74999988799</v>
      </c>
    </row>
    <row r="607" spans="17:18" x14ac:dyDescent="0.3">
      <c r="Q607" s="49">
        <v>3659.5</v>
      </c>
      <c r="R607" s="49">
        <v>130577.87000004599</v>
      </c>
    </row>
    <row r="608" spans="17:18" x14ac:dyDescent="0.3">
      <c r="Q608" s="49">
        <v>3660</v>
      </c>
      <c r="R608" s="49">
        <v>130899.000000065</v>
      </c>
    </row>
    <row r="609" spans="17:18" x14ac:dyDescent="0.3">
      <c r="Q609" s="49">
        <v>3660.5</v>
      </c>
      <c r="R609" s="49">
        <v>131267.70000007999</v>
      </c>
    </row>
    <row r="610" spans="17:18" x14ac:dyDescent="0.3">
      <c r="Q610" s="49">
        <v>3661</v>
      </c>
      <c r="R610" s="49">
        <v>131636.40000009499</v>
      </c>
    </row>
    <row r="611" spans="17:18" x14ac:dyDescent="0.3">
      <c r="Q611" s="49">
        <v>3661.5</v>
      </c>
      <c r="R611" s="49">
        <v>132005.10000010999</v>
      </c>
    </row>
    <row r="612" spans="17:18" x14ac:dyDescent="0.3">
      <c r="Q612" s="49">
        <v>3662</v>
      </c>
      <c r="R612" s="49">
        <v>132373.79999987801</v>
      </c>
    </row>
    <row r="613" spans="17:18" x14ac:dyDescent="0.3">
      <c r="Q613" s="49">
        <v>3662.5</v>
      </c>
      <c r="R613" s="49">
        <v>132742.49999989301</v>
      </c>
    </row>
    <row r="614" spans="17:18" x14ac:dyDescent="0.3">
      <c r="Q614" s="49">
        <v>3663</v>
      </c>
      <c r="R614" s="49">
        <v>133111.19999990801</v>
      </c>
    </row>
    <row r="615" spans="17:18" x14ac:dyDescent="0.3">
      <c r="Q615" s="49">
        <v>3663.5</v>
      </c>
      <c r="R615" s="49">
        <v>133479.89999992301</v>
      </c>
    </row>
    <row r="616" spans="17:18" x14ac:dyDescent="0.3">
      <c r="Q616" s="49">
        <v>3664</v>
      </c>
      <c r="R616" s="49">
        <v>133848.59999993799</v>
      </c>
    </row>
    <row r="617" spans="17:18" x14ac:dyDescent="0.3">
      <c r="Q617" s="49">
        <v>3664.5</v>
      </c>
      <c r="R617" s="49">
        <v>134217.29999995299</v>
      </c>
    </row>
    <row r="618" spans="17:18" x14ac:dyDescent="0.3">
      <c r="Q618" s="49">
        <v>3665</v>
      </c>
      <c r="R618" s="49">
        <v>134585.999999969</v>
      </c>
    </row>
    <row r="619" spans="17:18" x14ac:dyDescent="0.3">
      <c r="Q619" s="49">
        <v>3665.5</v>
      </c>
      <c r="R619" s="49">
        <v>134954.699999984</v>
      </c>
    </row>
    <row r="620" spans="17:18" x14ac:dyDescent="0.3">
      <c r="Q620" s="49">
        <v>3666</v>
      </c>
      <c r="R620" s="49">
        <v>135323.399999999</v>
      </c>
    </row>
    <row r="621" spans="17:18" x14ac:dyDescent="0.3">
      <c r="Q621" s="49">
        <v>3666.5</v>
      </c>
      <c r="R621" s="49">
        <v>135692.100000014</v>
      </c>
    </row>
    <row r="622" spans="17:18" x14ac:dyDescent="0.3">
      <c r="Q622" s="49">
        <v>3667</v>
      </c>
      <c r="R622" s="49">
        <v>136060.800000029</v>
      </c>
    </row>
    <row r="623" spans="17:18" x14ac:dyDescent="0.3">
      <c r="Q623" s="49">
        <v>3667.5</v>
      </c>
      <c r="R623" s="49">
        <v>136429.500000044</v>
      </c>
    </row>
    <row r="624" spans="17:18" x14ac:dyDescent="0.3">
      <c r="Q624" s="49">
        <v>3668</v>
      </c>
      <c r="R624" s="49">
        <v>136798.20000005901</v>
      </c>
    </row>
    <row r="625" spans="17:18" x14ac:dyDescent="0.3">
      <c r="Q625" s="49">
        <v>3668.5</v>
      </c>
      <c r="R625" s="49">
        <v>137166.90000007401</v>
      </c>
    </row>
    <row r="626" spans="17:18" x14ac:dyDescent="0.3">
      <c r="Q626" s="49">
        <v>3669</v>
      </c>
      <c r="R626" s="49">
        <v>137535.60000008901</v>
      </c>
    </row>
    <row r="627" spans="17:18" x14ac:dyDescent="0.3">
      <c r="Q627" s="49">
        <v>3669.5</v>
      </c>
      <c r="R627" s="49">
        <v>137904.30000010499</v>
      </c>
    </row>
    <row r="628" spans="17:18" x14ac:dyDescent="0.3">
      <c r="Q628" s="49">
        <v>3670</v>
      </c>
      <c r="R628" s="49">
        <v>138273.00000012</v>
      </c>
    </row>
    <row r="629" spans="17:18" x14ac:dyDescent="0.3">
      <c r="Q629" s="49">
        <v>3670.5</v>
      </c>
      <c r="R629" s="49">
        <v>138641.69999988799</v>
      </c>
    </row>
    <row r="630" spans="17:18" x14ac:dyDescent="0.3">
      <c r="Q630" s="49">
        <v>3671</v>
      </c>
      <c r="R630" s="49">
        <v>139010.39999990299</v>
      </c>
    </row>
    <row r="631" spans="17:18" x14ac:dyDescent="0.3">
      <c r="Q631" s="49">
        <v>3671.5</v>
      </c>
      <c r="R631" s="49">
        <v>139379.09999991799</v>
      </c>
    </row>
    <row r="632" spans="17:18" x14ac:dyDescent="0.3">
      <c r="Q632" s="49">
        <v>3672</v>
      </c>
      <c r="R632" s="49">
        <v>139747.79999993299</v>
      </c>
    </row>
    <row r="633" spans="17:18" x14ac:dyDescent="0.3">
      <c r="Q633" s="49">
        <v>3672.5</v>
      </c>
      <c r="R633" s="49">
        <v>140116.49999994799</v>
      </c>
    </row>
    <row r="634" spans="17:18" x14ac:dyDescent="0.3">
      <c r="Q634" s="49">
        <v>3673</v>
      </c>
      <c r="R634" s="49">
        <v>140485.19999996299</v>
      </c>
    </row>
    <row r="635" spans="17:18" x14ac:dyDescent="0.3">
      <c r="Q635" s="49">
        <v>3673.5</v>
      </c>
      <c r="R635" s="49">
        <v>140853.89999997799</v>
      </c>
    </row>
    <row r="636" spans="17:18" x14ac:dyDescent="0.3">
      <c r="Q636" s="49">
        <v>3674</v>
      </c>
      <c r="R636" s="49">
        <v>141222.59999999299</v>
      </c>
    </row>
    <row r="637" spans="17:18" x14ac:dyDescent="0.3">
      <c r="Q637" s="49">
        <v>3674.5</v>
      </c>
      <c r="R637" s="49">
        <v>141591.30000000799</v>
      </c>
    </row>
    <row r="638" spans="17:18" x14ac:dyDescent="0.3">
      <c r="Q638" s="49">
        <v>3675</v>
      </c>
      <c r="R638" s="49">
        <v>141960.00000002401</v>
      </c>
    </row>
    <row r="639" spans="17:18" x14ac:dyDescent="0.3">
      <c r="Q639" s="49">
        <v>3675.5</v>
      </c>
      <c r="R639" s="49">
        <v>142328.70000003901</v>
      </c>
    </row>
    <row r="640" spans="17:18" x14ac:dyDescent="0.3">
      <c r="Q640" s="49">
        <v>3676</v>
      </c>
      <c r="R640" s="49">
        <v>142697.40000005401</v>
      </c>
    </row>
    <row r="641" spans="17:18" x14ac:dyDescent="0.3">
      <c r="Q641" s="49">
        <v>3676.5</v>
      </c>
      <c r="R641" s="49">
        <v>143066.10000006901</v>
      </c>
    </row>
    <row r="642" spans="17:18" x14ac:dyDescent="0.3">
      <c r="Q642" s="49">
        <v>3677</v>
      </c>
      <c r="R642" s="49">
        <v>143434.80000008401</v>
      </c>
    </row>
    <row r="643" spans="17:18" x14ac:dyDescent="0.3">
      <c r="Q643" s="49">
        <v>3677.5</v>
      </c>
      <c r="R643" s="49">
        <v>143803.50000009901</v>
      </c>
    </row>
    <row r="644" spans="17:18" x14ac:dyDescent="0.3">
      <c r="Q644" s="49">
        <v>3678</v>
      </c>
      <c r="R644" s="49">
        <v>144172.20000011401</v>
      </c>
    </row>
    <row r="645" spans="17:18" x14ac:dyDescent="0.3">
      <c r="Q645" s="49">
        <v>3678.5</v>
      </c>
      <c r="R645" s="49">
        <v>144540.89999988201</v>
      </c>
    </row>
    <row r="646" spans="17:18" x14ac:dyDescent="0.3">
      <c r="Q646" s="49">
        <v>3679</v>
      </c>
      <c r="R646" s="49">
        <v>144909.59999989701</v>
      </c>
    </row>
    <row r="647" spans="17:18" x14ac:dyDescent="0.3">
      <c r="Q647" s="49">
        <v>3679.5</v>
      </c>
      <c r="R647" s="49">
        <v>145278.29999991201</v>
      </c>
    </row>
    <row r="648" spans="17:18" x14ac:dyDescent="0.3">
      <c r="Q648" s="49">
        <v>3680</v>
      </c>
      <c r="R648" s="49">
        <v>145646.99999992701</v>
      </c>
    </row>
    <row r="649" spans="17:18" x14ac:dyDescent="0.3">
      <c r="Q649" s="49">
        <v>3680.5</v>
      </c>
      <c r="R649" s="49">
        <v>146025.42000008401</v>
      </c>
    </row>
    <row r="650" spans="17:18" x14ac:dyDescent="0.3">
      <c r="Q650" s="49">
        <v>3681</v>
      </c>
      <c r="R650" s="49">
        <v>146403.85000010199</v>
      </c>
    </row>
    <row r="651" spans="17:18" x14ac:dyDescent="0.3">
      <c r="Q651" s="49">
        <v>3681.5</v>
      </c>
      <c r="R651" s="49">
        <v>146782.27000001201</v>
      </c>
    </row>
    <row r="652" spans="17:18" x14ac:dyDescent="0.3">
      <c r="Q652" s="49">
        <v>3682</v>
      </c>
      <c r="R652" s="49">
        <v>147160.70000002999</v>
      </c>
    </row>
    <row r="653" spans="17:18" x14ac:dyDescent="0.3">
      <c r="Q653" s="49">
        <v>3682.5</v>
      </c>
      <c r="R653" s="49">
        <v>147539.11999993899</v>
      </c>
    </row>
    <row r="654" spans="17:18" x14ac:dyDescent="0.3">
      <c r="Q654" s="49">
        <v>3683</v>
      </c>
      <c r="R654" s="49">
        <v>147917.549999957</v>
      </c>
    </row>
    <row r="655" spans="17:18" x14ac:dyDescent="0.3">
      <c r="Q655" s="49">
        <v>3683.5</v>
      </c>
      <c r="R655" s="49">
        <v>148295.970000114</v>
      </c>
    </row>
    <row r="656" spans="17:18" x14ac:dyDescent="0.3">
      <c r="Q656" s="49">
        <v>3684</v>
      </c>
      <c r="R656" s="49">
        <v>148674.39999988399</v>
      </c>
    </row>
    <row r="657" spans="17:18" x14ac:dyDescent="0.3">
      <c r="Q657" s="49">
        <v>3684.5</v>
      </c>
      <c r="R657" s="49">
        <v>149052.820000042</v>
      </c>
    </row>
    <row r="658" spans="17:18" x14ac:dyDescent="0.3">
      <c r="Q658" s="49">
        <v>3685</v>
      </c>
      <c r="R658" s="49">
        <v>149431.25000005899</v>
      </c>
    </row>
    <row r="659" spans="17:18" x14ac:dyDescent="0.3">
      <c r="Q659" s="49">
        <v>3685.5</v>
      </c>
      <c r="R659" s="49">
        <v>149809.66999996899</v>
      </c>
    </row>
    <row r="660" spans="17:18" x14ac:dyDescent="0.3">
      <c r="Q660" s="49">
        <v>3686</v>
      </c>
      <c r="R660" s="49">
        <v>150188.099999987</v>
      </c>
    </row>
    <row r="661" spans="17:18" x14ac:dyDescent="0.3">
      <c r="Q661" s="49">
        <v>3686.5</v>
      </c>
      <c r="R661" s="49">
        <v>150566.519999896</v>
      </c>
    </row>
    <row r="662" spans="17:18" x14ac:dyDescent="0.3">
      <c r="Q662" s="49">
        <v>3687</v>
      </c>
      <c r="R662" s="49">
        <v>150944.94999991401</v>
      </c>
    </row>
    <row r="663" spans="17:18" x14ac:dyDescent="0.3">
      <c r="Q663" s="49">
        <v>3687.5</v>
      </c>
      <c r="R663" s="49">
        <v>151323.37000007101</v>
      </c>
    </row>
    <row r="664" spans="17:18" x14ac:dyDescent="0.3">
      <c r="Q664" s="49">
        <v>3688</v>
      </c>
      <c r="R664" s="49">
        <v>151701.80000008899</v>
      </c>
    </row>
    <row r="665" spans="17:18" x14ac:dyDescent="0.3">
      <c r="Q665" s="49">
        <v>3688.5</v>
      </c>
      <c r="R665" s="49">
        <v>152080.21999999901</v>
      </c>
    </row>
    <row r="666" spans="17:18" x14ac:dyDescent="0.3">
      <c r="Q666" s="49">
        <v>3689</v>
      </c>
      <c r="R666" s="49">
        <v>152458.650000016</v>
      </c>
    </row>
    <row r="667" spans="17:18" x14ac:dyDescent="0.3">
      <c r="Q667" s="49">
        <v>3689.5</v>
      </c>
      <c r="R667" s="49">
        <v>152837.069999926</v>
      </c>
    </row>
    <row r="668" spans="17:18" x14ac:dyDescent="0.3">
      <c r="Q668" s="49">
        <v>3690</v>
      </c>
      <c r="R668" s="49">
        <v>153215.499999944</v>
      </c>
    </row>
    <row r="669" spans="17:18" x14ac:dyDescent="0.3">
      <c r="Q669" s="49">
        <v>3690.5</v>
      </c>
      <c r="R669" s="49">
        <v>153593.920000101</v>
      </c>
    </row>
    <row r="670" spans="17:18" x14ac:dyDescent="0.3">
      <c r="Q670" s="49">
        <v>3691</v>
      </c>
      <c r="R670" s="49">
        <v>153972.35000011799</v>
      </c>
    </row>
    <row r="671" spans="17:18" x14ac:dyDescent="0.3">
      <c r="Q671" s="49">
        <v>3691.5</v>
      </c>
      <c r="R671" s="49">
        <v>154350.77000002799</v>
      </c>
    </row>
    <row r="672" spans="17:18" x14ac:dyDescent="0.3">
      <c r="Q672" s="49">
        <v>3692</v>
      </c>
      <c r="R672" s="49">
        <v>154729.200000046</v>
      </c>
    </row>
    <row r="673" spans="17:18" x14ac:dyDescent="0.3">
      <c r="Q673" s="49">
        <v>3692.5</v>
      </c>
      <c r="R673" s="49">
        <v>155107.61999995599</v>
      </c>
    </row>
    <row r="674" spans="17:18" x14ac:dyDescent="0.3">
      <c r="Q674" s="49">
        <v>3693</v>
      </c>
      <c r="R674" s="49">
        <v>155486.04999997301</v>
      </c>
    </row>
    <row r="675" spans="17:18" x14ac:dyDescent="0.3">
      <c r="Q675" s="49">
        <v>3693.5</v>
      </c>
      <c r="R675" s="49">
        <v>155864.469999883</v>
      </c>
    </row>
    <row r="676" spans="17:18" x14ac:dyDescent="0.3">
      <c r="Q676" s="49">
        <v>3694</v>
      </c>
      <c r="R676" s="49">
        <v>156242.89999990101</v>
      </c>
    </row>
    <row r="677" spans="17:18" x14ac:dyDescent="0.3">
      <c r="Q677" s="49">
        <v>3694.5</v>
      </c>
      <c r="R677" s="49">
        <v>156621.32000005801</v>
      </c>
    </row>
    <row r="678" spans="17:18" x14ac:dyDescent="0.3">
      <c r="Q678" s="49">
        <v>3695</v>
      </c>
      <c r="R678" s="49">
        <v>156999.750000075</v>
      </c>
    </row>
    <row r="679" spans="17:18" x14ac:dyDescent="0.3">
      <c r="Q679" s="49">
        <v>3695.5</v>
      </c>
      <c r="R679" s="49">
        <v>157378.169999985</v>
      </c>
    </row>
    <row r="680" spans="17:18" x14ac:dyDescent="0.3">
      <c r="Q680" s="49">
        <v>3696</v>
      </c>
      <c r="R680" s="49">
        <v>157756.600000003</v>
      </c>
    </row>
    <row r="681" spans="17:18" x14ac:dyDescent="0.3">
      <c r="Q681" s="49">
        <v>3696.5</v>
      </c>
      <c r="R681" s="49">
        <v>158135.019999913</v>
      </c>
    </row>
    <row r="682" spans="17:18" x14ac:dyDescent="0.3">
      <c r="Q682" s="49">
        <v>3697</v>
      </c>
      <c r="R682" s="49">
        <v>158513.44999992999</v>
      </c>
    </row>
    <row r="683" spans="17:18" x14ac:dyDescent="0.3">
      <c r="Q683" s="49">
        <v>3697.5</v>
      </c>
      <c r="R683" s="49">
        <v>158891.87000008699</v>
      </c>
    </row>
    <row r="684" spans="17:18" x14ac:dyDescent="0.3">
      <c r="Q684" s="49">
        <v>3698</v>
      </c>
      <c r="R684" s="49">
        <v>159270.30000010499</v>
      </c>
    </row>
    <row r="685" spans="17:18" x14ac:dyDescent="0.3">
      <c r="Q685" s="49">
        <v>3698.5</v>
      </c>
      <c r="R685" s="49">
        <v>159648.72000001499</v>
      </c>
    </row>
    <row r="686" spans="17:18" x14ac:dyDescent="0.3">
      <c r="Q686" s="49">
        <v>3699</v>
      </c>
      <c r="R686" s="49">
        <v>160027.15000003201</v>
      </c>
    </row>
    <row r="687" spans="17:18" x14ac:dyDescent="0.3">
      <c r="Q687" s="49">
        <v>3699.5</v>
      </c>
      <c r="R687" s="49">
        <v>160405.569999942</v>
      </c>
    </row>
    <row r="688" spans="17:18" x14ac:dyDescent="0.3">
      <c r="Q688" s="49">
        <v>3700</v>
      </c>
      <c r="R688" s="49">
        <v>160783.99999996001</v>
      </c>
    </row>
    <row r="689" spans="17:18" x14ac:dyDescent="0.3">
      <c r="Q689" s="49">
        <v>3700.5</v>
      </c>
      <c r="R689" s="49">
        <v>161191.12000003699</v>
      </c>
    </row>
    <row r="690" spans="17:18" x14ac:dyDescent="0.3">
      <c r="Q690" s="49">
        <v>3701</v>
      </c>
      <c r="R690" s="49">
        <v>161598.249999975</v>
      </c>
    </row>
    <row r="691" spans="17:18" x14ac:dyDescent="0.3">
      <c r="Q691" s="49">
        <v>3701.5</v>
      </c>
      <c r="R691" s="49">
        <v>162005.370000052</v>
      </c>
    </row>
    <row r="692" spans="17:18" x14ac:dyDescent="0.3">
      <c r="Q692" s="49">
        <v>3702</v>
      </c>
      <c r="R692" s="49">
        <v>162412.49999998999</v>
      </c>
    </row>
    <row r="693" spans="17:18" x14ac:dyDescent="0.3">
      <c r="Q693" s="49">
        <v>3702.5</v>
      </c>
      <c r="R693" s="49">
        <v>162819.62000006699</v>
      </c>
    </row>
    <row r="694" spans="17:18" x14ac:dyDescent="0.3">
      <c r="Q694" s="49">
        <v>3703</v>
      </c>
      <c r="R694" s="49">
        <v>163226.75000000501</v>
      </c>
    </row>
    <row r="695" spans="17:18" x14ac:dyDescent="0.3">
      <c r="Q695" s="49">
        <v>3703.5</v>
      </c>
      <c r="R695" s="49">
        <v>163633.87000008201</v>
      </c>
    </row>
    <row r="696" spans="17:18" x14ac:dyDescent="0.3">
      <c r="Q696" s="49">
        <v>3704</v>
      </c>
      <c r="R696" s="49">
        <v>164041.00000001999</v>
      </c>
    </row>
    <row r="697" spans="17:18" x14ac:dyDescent="0.3">
      <c r="Q697" s="49">
        <v>3704.5</v>
      </c>
      <c r="R697" s="49">
        <v>164448.120000097</v>
      </c>
    </row>
    <row r="698" spans="17:18" x14ac:dyDescent="0.3">
      <c r="Q698" s="49">
        <v>3705</v>
      </c>
      <c r="R698" s="49">
        <v>164855.25000003501</v>
      </c>
    </row>
    <row r="699" spans="17:18" x14ac:dyDescent="0.3">
      <c r="Q699" s="49">
        <v>3705.5</v>
      </c>
      <c r="R699" s="49">
        <v>165262.37000011199</v>
      </c>
    </row>
    <row r="700" spans="17:18" x14ac:dyDescent="0.3">
      <c r="Q700" s="49">
        <v>3706</v>
      </c>
      <c r="R700" s="49">
        <v>165669.50000005</v>
      </c>
    </row>
    <row r="701" spans="17:18" x14ac:dyDescent="0.3">
      <c r="Q701" s="49">
        <v>3706.5</v>
      </c>
      <c r="R701" s="49">
        <v>166076.61999988</v>
      </c>
    </row>
    <row r="702" spans="17:18" x14ac:dyDescent="0.3">
      <c r="Q702" s="49">
        <v>3707</v>
      </c>
      <c r="R702" s="49">
        <v>166483.75000006499</v>
      </c>
    </row>
    <row r="703" spans="17:18" x14ac:dyDescent="0.3">
      <c r="Q703" s="49">
        <v>3707.5</v>
      </c>
      <c r="R703" s="49">
        <v>166890.86999989499</v>
      </c>
    </row>
    <row r="704" spans="17:18" x14ac:dyDescent="0.3">
      <c r="Q704" s="49">
        <v>3708</v>
      </c>
      <c r="R704" s="49">
        <v>167298.00000008001</v>
      </c>
    </row>
    <row r="705" spans="17:18" x14ac:dyDescent="0.3">
      <c r="Q705" s="49">
        <v>3708.5</v>
      </c>
      <c r="R705" s="49">
        <v>167705.11999991001</v>
      </c>
    </row>
    <row r="706" spans="17:18" x14ac:dyDescent="0.3">
      <c r="Q706" s="49">
        <v>3709</v>
      </c>
      <c r="R706" s="49">
        <v>168112.25000009499</v>
      </c>
    </row>
    <row r="707" spans="17:18" x14ac:dyDescent="0.3">
      <c r="Q707" s="49">
        <v>3709.5</v>
      </c>
      <c r="R707" s="49">
        <v>168519.36999992499</v>
      </c>
    </row>
    <row r="708" spans="17:18" x14ac:dyDescent="0.3">
      <c r="Q708" s="49">
        <v>3710</v>
      </c>
      <c r="R708" s="49">
        <v>168926.50000011001</v>
      </c>
    </row>
    <row r="709" spans="17:18" x14ac:dyDescent="0.3">
      <c r="Q709" s="49">
        <v>3710.5</v>
      </c>
      <c r="R709" s="49">
        <v>169333.61999994001</v>
      </c>
    </row>
    <row r="710" spans="17:18" x14ac:dyDescent="0.3">
      <c r="Q710" s="49">
        <v>3711</v>
      </c>
      <c r="R710" s="49">
        <v>169740.749999878</v>
      </c>
    </row>
    <row r="711" spans="17:18" x14ac:dyDescent="0.3">
      <c r="Q711" s="49">
        <v>3711.5</v>
      </c>
      <c r="R711" s="49">
        <v>170147.869999955</v>
      </c>
    </row>
    <row r="712" spans="17:18" x14ac:dyDescent="0.3">
      <c r="Q712" s="49">
        <v>3800</v>
      </c>
      <c r="R712" s="49">
        <v>250000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CFDDB-1941-4486-AA80-3B8FEB930C7B}">
  <dimension ref="A1:N709"/>
  <sheetViews>
    <sheetView workbookViewId="0">
      <selection activeCell="Q11" sqref="Q11"/>
    </sheetView>
  </sheetViews>
  <sheetFormatPr defaultRowHeight="14.4" x14ac:dyDescent="0.3"/>
  <cols>
    <col min="1" max="1" width="11.21875" style="25" bestFit="1" customWidth="1"/>
    <col min="2" max="2" width="15.5546875" bestFit="1" customWidth="1"/>
    <col min="3" max="3" width="22.33203125" style="52" bestFit="1" customWidth="1"/>
    <col min="4" max="4" width="10.44140625" style="52" bestFit="1" customWidth="1"/>
    <col min="7" max="7" width="14.88671875" customWidth="1"/>
    <col min="8" max="8" width="13" customWidth="1"/>
    <col min="13" max="13" width="14" style="52" bestFit="1" customWidth="1"/>
    <col min="14" max="14" width="13.6640625" style="52" bestFit="1" customWidth="1"/>
  </cols>
  <sheetData>
    <row r="1" spans="1:10" x14ac:dyDescent="0.3">
      <c r="A1" s="42" t="s">
        <v>64</v>
      </c>
    </row>
    <row r="2" spans="1:10" x14ac:dyDescent="0.3">
      <c r="A2" s="42" t="s">
        <v>251</v>
      </c>
    </row>
    <row r="4" spans="1:10" x14ac:dyDescent="0.3">
      <c r="A4" s="40"/>
      <c r="C4" s="4"/>
      <c r="G4" s="5" t="s">
        <v>186</v>
      </c>
    </row>
    <row r="5" spans="1:10" x14ac:dyDescent="0.3">
      <c r="B5" s="52" t="s">
        <v>255</v>
      </c>
      <c r="C5" s="52" t="s">
        <v>252</v>
      </c>
      <c r="D5" s="52" t="s">
        <v>253</v>
      </c>
      <c r="G5" s="52" t="s">
        <v>185</v>
      </c>
      <c r="H5" s="4" t="s">
        <v>184</v>
      </c>
    </row>
    <row r="6" spans="1:10" x14ac:dyDescent="0.3">
      <c r="B6" s="52" t="s">
        <v>256</v>
      </c>
      <c r="C6" s="52" t="s">
        <v>198</v>
      </c>
      <c r="D6" s="52" t="s">
        <v>254</v>
      </c>
      <c r="H6" t="s">
        <v>194</v>
      </c>
    </row>
    <row r="7" spans="1:10" x14ac:dyDescent="0.3">
      <c r="A7" s="40"/>
      <c r="B7" s="25">
        <f ca="1">D7*$H$7/1000</f>
        <v>932.54719999976771</v>
      </c>
      <c r="C7" s="52">
        <v>3700</v>
      </c>
      <c r="D7" s="53">
        <f t="shared" ref="D7:D40" ca="1" si="0">FORECAST(C7,OFFSET($H$25:$H$709,MATCH(C7,$G$25:$G$709,1)-1,0,2), OFFSET($G$25:$G$709,MATCH(C7,$G$25:$G$709,1)-1,0,2))</f>
        <v>160783.99999995995</v>
      </c>
      <c r="G7" s="52"/>
      <c r="H7" s="52">
        <v>5.8</v>
      </c>
      <c r="J7" s="52"/>
    </row>
    <row r="8" spans="1:10" x14ac:dyDescent="0.3">
      <c r="B8" s="25">
        <f t="shared" ref="B8:B40" ca="1" si="1">D8*$H$7/1000</f>
        <v>888.64989999967315</v>
      </c>
      <c r="C8" s="52">
        <v>3690</v>
      </c>
      <c r="D8" s="53">
        <f t="shared" ca="1" si="0"/>
        <v>153215.49999994365</v>
      </c>
      <c r="G8" s="52"/>
      <c r="H8" s="52"/>
      <c r="J8" s="52"/>
    </row>
    <row r="9" spans="1:10" x14ac:dyDescent="0.3">
      <c r="B9" s="25">
        <f t="shared" ca="1" si="1"/>
        <v>844.75259999957598</v>
      </c>
      <c r="C9" s="52">
        <v>3680</v>
      </c>
      <c r="D9" s="53">
        <f t="shared" ca="1" si="0"/>
        <v>145646.99999992689</v>
      </c>
      <c r="G9" s="52"/>
      <c r="H9" s="52"/>
      <c r="J9" s="52"/>
    </row>
    <row r="10" spans="1:10" x14ac:dyDescent="0.3">
      <c r="B10" s="25">
        <f t="shared" ca="1" si="1"/>
        <v>801.98340000069413</v>
      </c>
      <c r="C10" s="52">
        <v>3670</v>
      </c>
      <c r="D10" s="53">
        <f t="shared" ca="1" si="0"/>
        <v>138273.00000011967</v>
      </c>
      <c r="G10" s="52"/>
      <c r="H10" s="52"/>
      <c r="J10" s="52"/>
    </row>
    <row r="11" spans="1:10" x14ac:dyDescent="0.3">
      <c r="B11" s="25">
        <f t="shared" ca="1" si="1"/>
        <v>759.2142000003754</v>
      </c>
      <c r="C11" s="52">
        <v>3660</v>
      </c>
      <c r="D11" s="53">
        <f t="shared" ca="1" si="0"/>
        <v>130899.00000006473</v>
      </c>
      <c r="G11" s="52"/>
      <c r="H11" s="52"/>
      <c r="J11" s="52"/>
    </row>
    <row r="12" spans="1:10" x14ac:dyDescent="0.3">
      <c r="B12" s="25">
        <f t="shared" ca="1" si="1"/>
        <v>721.96370000018101</v>
      </c>
      <c r="C12" s="52">
        <v>3650</v>
      </c>
      <c r="D12" s="53">
        <f t="shared" ca="1" si="0"/>
        <v>124476.5000000312</v>
      </c>
      <c r="G12" s="52"/>
      <c r="H12" s="52"/>
      <c r="J12" s="52"/>
    </row>
    <row r="13" spans="1:10" x14ac:dyDescent="0.3">
      <c r="B13" s="25">
        <f t="shared" ca="1" si="1"/>
        <v>684.71319999998377</v>
      </c>
      <c r="C13" s="52">
        <v>3640</v>
      </c>
      <c r="D13" s="53">
        <f t="shared" ca="1" si="0"/>
        <v>118053.99999999721</v>
      </c>
      <c r="G13" s="52"/>
      <c r="H13" s="52"/>
      <c r="J13" s="52"/>
    </row>
    <row r="14" spans="1:10" x14ac:dyDescent="0.3">
      <c r="B14" s="25">
        <f t="shared" ca="1" si="1"/>
        <v>649.55069999969874</v>
      </c>
      <c r="C14" s="52">
        <v>3630</v>
      </c>
      <c r="D14" s="53">
        <f t="shared" ca="1" si="0"/>
        <v>111991.49999994808</v>
      </c>
      <c r="G14" s="52"/>
      <c r="H14" s="52"/>
      <c r="J14" s="52"/>
    </row>
    <row r="15" spans="1:10" x14ac:dyDescent="0.3">
      <c r="B15" s="25">
        <f t="shared" ca="1" si="1"/>
        <v>614.38819999941518</v>
      </c>
      <c r="C15" s="52">
        <v>3620</v>
      </c>
      <c r="D15" s="53">
        <f t="shared" ca="1" si="0"/>
        <v>105928.99999989918</v>
      </c>
      <c r="G15" s="52"/>
      <c r="H15" s="52"/>
      <c r="J15" s="52"/>
    </row>
    <row r="16" spans="1:10" x14ac:dyDescent="0.3">
      <c r="B16" s="25">
        <f t="shared" ca="1" si="1"/>
        <v>583.81640000008645</v>
      </c>
      <c r="C16" s="52">
        <v>3610</v>
      </c>
      <c r="D16" s="53">
        <f t="shared" ca="1" si="0"/>
        <v>100658.0000000149</v>
      </c>
      <c r="G16" s="52"/>
      <c r="H16" s="52"/>
      <c r="J16" s="52"/>
    </row>
    <row r="17" spans="1:10" x14ac:dyDescent="0.3">
      <c r="B17" s="25">
        <f t="shared" ca="1" si="1"/>
        <v>553.24459999932617</v>
      </c>
      <c r="C17" s="52">
        <v>3600</v>
      </c>
      <c r="D17" s="53">
        <f t="shared" ca="1" si="0"/>
        <v>95386.999999883818</v>
      </c>
      <c r="G17" s="52"/>
      <c r="H17" s="52"/>
      <c r="J17" s="52"/>
    </row>
    <row r="18" spans="1:10" x14ac:dyDescent="0.3">
      <c r="B18" s="25">
        <f t="shared" ca="1" si="1"/>
        <v>525.05660000056571</v>
      </c>
      <c r="C18" s="52">
        <v>3590</v>
      </c>
      <c r="D18" s="53">
        <f t="shared" ca="1" si="0"/>
        <v>90527.000000097556</v>
      </c>
      <c r="G18" s="52"/>
      <c r="H18" s="52"/>
      <c r="J18" s="52"/>
    </row>
    <row r="19" spans="1:10" x14ac:dyDescent="0.3">
      <c r="B19" s="25">
        <f t="shared" ca="1" si="1"/>
        <v>496.86860000037132</v>
      </c>
      <c r="C19" s="52">
        <v>3580</v>
      </c>
      <c r="D19" s="53">
        <f t="shared" ca="1" si="0"/>
        <v>85667.000000064028</v>
      </c>
    </row>
    <row r="20" spans="1:10" x14ac:dyDescent="0.3">
      <c r="B20" s="25">
        <f t="shared" ca="1" si="1"/>
        <v>468.77919999991758</v>
      </c>
      <c r="C20" s="52">
        <v>3570</v>
      </c>
      <c r="D20" s="53">
        <f t="shared" ca="1" si="0"/>
        <v>80823.999999985797</v>
      </c>
    </row>
    <row r="21" spans="1:10" x14ac:dyDescent="0.3">
      <c r="B21" s="25">
        <f t="shared" ca="1" si="1"/>
        <v>440.68979999946248</v>
      </c>
      <c r="C21" s="52">
        <v>3560</v>
      </c>
      <c r="D21" s="53">
        <f t="shared" ca="1" si="0"/>
        <v>75980.999999907333</v>
      </c>
    </row>
    <row r="22" spans="1:10" x14ac:dyDescent="0.3">
      <c r="B22" s="25">
        <f t="shared" ca="1" si="1"/>
        <v>415.24229999986494</v>
      </c>
      <c r="C22" s="52">
        <v>3550</v>
      </c>
      <c r="D22" s="53">
        <f t="shared" ca="1" si="0"/>
        <v>71593.499999976717</v>
      </c>
      <c r="H22" s="52"/>
    </row>
    <row r="23" spans="1:10" x14ac:dyDescent="0.3">
      <c r="B23" s="25">
        <f t="shared" ca="1" si="1"/>
        <v>389.79480000026598</v>
      </c>
      <c r="C23" s="52">
        <v>3540</v>
      </c>
      <c r="D23" s="53">
        <f t="shared" ca="1" si="0"/>
        <v>67206.000000045868</v>
      </c>
      <c r="G23" s="6" t="s">
        <v>166</v>
      </c>
      <c r="H23" s="52"/>
    </row>
    <row r="24" spans="1:10" x14ac:dyDescent="0.3">
      <c r="B24" s="25">
        <f t="shared" ca="1" si="1"/>
        <v>367.37779999965829</v>
      </c>
      <c r="C24" s="52">
        <v>3530</v>
      </c>
      <c r="D24" s="53">
        <f t="shared" ca="1" si="0"/>
        <v>63340.999999941094</v>
      </c>
      <c r="G24" s="52" t="s">
        <v>163</v>
      </c>
      <c r="H24" s="52" t="s">
        <v>165</v>
      </c>
    </row>
    <row r="25" spans="1:10" x14ac:dyDescent="0.3">
      <c r="B25" s="25">
        <f t="shared" ca="1" si="1"/>
        <v>344.96080000048346</v>
      </c>
      <c r="C25" s="52">
        <v>3520</v>
      </c>
      <c r="D25" s="53">
        <f t="shared" ca="1" si="0"/>
        <v>59476.000000083353</v>
      </c>
      <c r="G25" s="52">
        <v>3370</v>
      </c>
      <c r="H25" s="52">
        <v>20303.0000000031</v>
      </c>
    </row>
    <row r="26" spans="1:10" x14ac:dyDescent="0.3">
      <c r="B26" s="25">
        <f t="shared" ca="1" si="1"/>
        <v>324.39979999963538</v>
      </c>
      <c r="C26" s="52">
        <v>3510</v>
      </c>
      <c r="D26" s="53">
        <f t="shared" ca="1" si="0"/>
        <v>55930.999999937136</v>
      </c>
      <c r="G26" s="52">
        <v>3370.5</v>
      </c>
      <c r="H26" s="52">
        <v>20392.950000004399</v>
      </c>
    </row>
    <row r="27" spans="1:10" x14ac:dyDescent="0.3">
      <c r="B27" s="25">
        <f t="shared" ca="1" si="1"/>
        <v>303.83880000021873</v>
      </c>
      <c r="C27" s="52">
        <v>3500</v>
      </c>
      <c r="D27" s="53">
        <f t="shared" ca="1" si="0"/>
        <v>52386.000000037719</v>
      </c>
      <c r="G27" s="52">
        <v>3371</v>
      </c>
      <c r="H27" s="52">
        <v>20482.900000005699</v>
      </c>
    </row>
    <row r="28" spans="1:10" x14ac:dyDescent="0.3">
      <c r="B28" s="25">
        <f t="shared" ca="1" si="1"/>
        <v>286.11689999970901</v>
      </c>
      <c r="C28" s="52">
        <v>3490</v>
      </c>
      <c r="D28" s="53">
        <f t="shared" ca="1" si="0"/>
        <v>49330.499999949825</v>
      </c>
      <c r="G28" s="52">
        <v>3371.5</v>
      </c>
      <c r="H28" s="52">
        <v>20572.8500000069</v>
      </c>
    </row>
    <row r="29" spans="1:10" x14ac:dyDescent="0.3">
      <c r="B29" s="25">
        <f t="shared" ca="1" si="1"/>
        <v>268.3950000006306</v>
      </c>
      <c r="C29" s="52">
        <v>3480</v>
      </c>
      <c r="D29" s="53">
        <f t="shared" ca="1" si="0"/>
        <v>46275.000000108732</v>
      </c>
      <c r="G29" s="52">
        <v>3372</v>
      </c>
      <c r="H29" s="52">
        <v>20662.800000008199</v>
      </c>
    </row>
    <row r="30" spans="1:10" x14ac:dyDescent="0.3">
      <c r="B30" s="25">
        <f t="shared" ca="1" si="1"/>
        <v>251.2444000006833</v>
      </c>
      <c r="C30" s="52">
        <v>3470</v>
      </c>
      <c r="D30" s="53">
        <f t="shared" ca="1" si="0"/>
        <v>43318.000000117812</v>
      </c>
      <c r="G30" s="52">
        <v>3372.5</v>
      </c>
      <c r="H30" s="52">
        <v>20752.750000009499</v>
      </c>
    </row>
    <row r="31" spans="1:10" x14ac:dyDescent="0.3">
      <c r="A31" s="40"/>
      <c r="B31" s="25">
        <f t="shared" ca="1" si="1"/>
        <v>234.09379999930317</v>
      </c>
      <c r="C31" s="52">
        <v>3460</v>
      </c>
      <c r="D31" s="53">
        <f t="shared" ca="1" si="0"/>
        <v>40360.999999879859</v>
      </c>
      <c r="G31" s="52">
        <v>3373</v>
      </c>
      <c r="H31" s="52">
        <v>20842.7000000107</v>
      </c>
    </row>
    <row r="32" spans="1:10" x14ac:dyDescent="0.3">
      <c r="B32" s="25">
        <f t="shared" ca="1" si="1"/>
        <v>217.67400000047061</v>
      </c>
      <c r="C32" s="52">
        <v>3450</v>
      </c>
      <c r="D32" s="53">
        <f t="shared" ca="1" si="0"/>
        <v>37530.000000081141</v>
      </c>
      <c r="G32" s="52">
        <v>3373.5</v>
      </c>
      <c r="H32" s="52">
        <v>20932.650000012</v>
      </c>
    </row>
    <row r="33" spans="1:8" x14ac:dyDescent="0.3">
      <c r="B33" s="25">
        <f t="shared" ca="1" si="1"/>
        <v>201.25420000020392</v>
      </c>
      <c r="C33" s="52">
        <v>3440</v>
      </c>
      <c r="D33" s="53">
        <f t="shared" ca="1" si="0"/>
        <v>34699.000000035157</v>
      </c>
      <c r="G33" s="52">
        <v>3374</v>
      </c>
      <c r="H33" s="52">
        <v>21022.599999988499</v>
      </c>
    </row>
    <row r="34" spans="1:8" x14ac:dyDescent="0.3">
      <c r="B34" s="25">
        <f t="shared" ca="1" si="1"/>
        <v>187.75760000009655</v>
      </c>
      <c r="C34" s="52">
        <v>3430</v>
      </c>
      <c r="D34" s="53">
        <f t="shared" ca="1" si="0"/>
        <v>32372.000000016647</v>
      </c>
      <c r="G34" s="52">
        <v>3374.5</v>
      </c>
      <c r="H34" s="52">
        <v>21112.549999989798</v>
      </c>
    </row>
    <row r="35" spans="1:8" x14ac:dyDescent="0.3">
      <c r="B35" s="25">
        <f t="shared" ca="1" si="1"/>
        <v>174.26099999998851</v>
      </c>
      <c r="C35" s="52">
        <v>3420</v>
      </c>
      <c r="D35" s="53">
        <f t="shared" ca="1" si="0"/>
        <v>30044.999999998021</v>
      </c>
      <c r="G35" s="52">
        <v>3375</v>
      </c>
      <c r="H35" s="52">
        <v>21202.499999991102</v>
      </c>
    </row>
    <row r="36" spans="1:8" x14ac:dyDescent="0.3">
      <c r="B36" s="25">
        <f t="shared" ca="1" si="1"/>
        <v>162.71030000028898</v>
      </c>
      <c r="C36" s="52">
        <v>3410</v>
      </c>
      <c r="D36" s="53">
        <f t="shared" ca="1" si="0"/>
        <v>28053.500000049826</v>
      </c>
      <c r="G36" s="52">
        <v>3375.5</v>
      </c>
      <c r="H36" s="52">
        <v>21292.449999992299</v>
      </c>
    </row>
    <row r="37" spans="1:8" x14ac:dyDescent="0.3">
      <c r="B37" s="25">
        <f t="shared" ca="1" si="1"/>
        <v>151.15960000058945</v>
      </c>
      <c r="C37" s="52">
        <v>3400</v>
      </c>
      <c r="D37" s="53">
        <f t="shared" ca="1" si="0"/>
        <v>26062.000000101631</v>
      </c>
      <c r="G37" s="52">
        <v>3376</v>
      </c>
      <c r="H37" s="52">
        <v>21382.399999993599</v>
      </c>
    </row>
    <row r="38" spans="1:8" x14ac:dyDescent="0.3">
      <c r="B38" s="25">
        <f t="shared" ca="1" si="1"/>
        <v>139.67559999994666</v>
      </c>
      <c r="C38" s="52">
        <v>3390</v>
      </c>
      <c r="D38" s="53">
        <f t="shared" ca="1" si="0"/>
        <v>24081.999999990803</v>
      </c>
      <c r="G38" s="52">
        <v>3376.5</v>
      </c>
      <c r="H38" s="52">
        <v>21472.349999994902</v>
      </c>
    </row>
    <row r="39" spans="1:8" x14ac:dyDescent="0.3">
      <c r="B39" s="25">
        <f t="shared" ca="1" si="1"/>
        <v>128.19160000002094</v>
      </c>
      <c r="C39" s="52">
        <v>3380</v>
      </c>
      <c r="D39" s="53">
        <f t="shared" ca="1" si="0"/>
        <v>22102.000000003609</v>
      </c>
      <c r="G39" s="52">
        <v>3377</v>
      </c>
      <c r="H39" s="52">
        <v>21562.299999996099</v>
      </c>
    </row>
    <row r="40" spans="1:8" x14ac:dyDescent="0.3">
      <c r="B40" s="25">
        <f t="shared" ca="1" si="1"/>
        <v>117.75740000001755</v>
      </c>
      <c r="C40" s="52">
        <v>3370</v>
      </c>
      <c r="D40" s="53">
        <f t="shared" ca="1" si="0"/>
        <v>20303.000000003027</v>
      </c>
      <c r="G40" s="52">
        <v>3377.5</v>
      </c>
      <c r="H40" s="52">
        <v>21652.249999997399</v>
      </c>
    </row>
    <row r="41" spans="1:8" x14ac:dyDescent="0.3">
      <c r="A41" s="41"/>
      <c r="B41" s="39"/>
      <c r="D41" s="53"/>
      <c r="G41" s="52">
        <v>3378</v>
      </c>
      <c r="H41" s="52">
        <v>21742.199999998698</v>
      </c>
    </row>
    <row r="42" spans="1:8" x14ac:dyDescent="0.3">
      <c r="B42" s="39"/>
      <c r="D42" s="53"/>
      <c r="G42" s="52">
        <v>3378.5</v>
      </c>
      <c r="H42" s="52">
        <v>21832.1499999999</v>
      </c>
    </row>
    <row r="43" spans="1:8" x14ac:dyDescent="0.3">
      <c r="B43" s="39"/>
      <c r="D43" s="53"/>
      <c r="G43" s="52">
        <v>3379</v>
      </c>
      <c r="H43" s="52">
        <v>21922.100000001199</v>
      </c>
    </row>
    <row r="44" spans="1:8" x14ac:dyDescent="0.3">
      <c r="B44" s="39"/>
      <c r="D44" s="53"/>
      <c r="G44" s="52">
        <v>3379.5</v>
      </c>
      <c r="H44" s="52">
        <v>22012.050000002499</v>
      </c>
    </row>
    <row r="45" spans="1:8" x14ac:dyDescent="0.3">
      <c r="B45" s="39"/>
      <c r="D45" s="53"/>
      <c r="G45" s="52">
        <v>3380</v>
      </c>
      <c r="H45" s="52">
        <v>22102.0000000037</v>
      </c>
    </row>
    <row r="46" spans="1:8" x14ac:dyDescent="0.3">
      <c r="B46" s="39"/>
      <c r="D46" s="53"/>
      <c r="G46" s="52">
        <v>3380.5</v>
      </c>
      <c r="H46" s="52">
        <v>22200.9999999994</v>
      </c>
    </row>
    <row r="47" spans="1:8" x14ac:dyDescent="0.3">
      <c r="B47" s="39"/>
      <c r="D47" s="53"/>
      <c r="G47" s="52">
        <v>3381</v>
      </c>
      <c r="H47" s="52">
        <v>22299.999999995001</v>
      </c>
    </row>
    <row r="48" spans="1:8" x14ac:dyDescent="0.3">
      <c r="B48" s="39"/>
      <c r="D48" s="53"/>
      <c r="G48" s="52">
        <v>3381.5</v>
      </c>
      <c r="H48" s="52">
        <v>22398.999999990701</v>
      </c>
    </row>
    <row r="49" spans="2:8" x14ac:dyDescent="0.3">
      <c r="B49" s="39"/>
      <c r="D49" s="53"/>
      <c r="G49" s="52">
        <v>3382</v>
      </c>
      <c r="H49" s="52">
        <v>22498.000000011001</v>
      </c>
    </row>
    <row r="50" spans="2:8" x14ac:dyDescent="0.3">
      <c r="B50" s="39"/>
      <c r="D50" s="53"/>
      <c r="G50" s="52">
        <v>3382.5</v>
      </c>
      <c r="H50" s="52">
        <v>22597.000000006701</v>
      </c>
    </row>
    <row r="51" spans="2:8" x14ac:dyDescent="0.3">
      <c r="B51" s="39"/>
      <c r="D51" s="53"/>
      <c r="G51" s="52">
        <v>3383</v>
      </c>
      <c r="H51" s="52">
        <v>22696.000000002299</v>
      </c>
    </row>
    <row r="52" spans="2:8" x14ac:dyDescent="0.3">
      <c r="B52" s="39"/>
      <c r="D52" s="53"/>
      <c r="G52" s="52">
        <v>3383.5</v>
      </c>
      <c r="H52" s="52">
        <v>22794.999999997999</v>
      </c>
    </row>
    <row r="53" spans="2:8" x14ac:dyDescent="0.3">
      <c r="B53" s="39"/>
      <c r="D53" s="53"/>
      <c r="G53" s="52">
        <v>3384</v>
      </c>
      <c r="H53" s="52">
        <v>22893.999999993601</v>
      </c>
    </row>
    <row r="54" spans="2:8" x14ac:dyDescent="0.3">
      <c r="B54" s="39"/>
      <c r="D54" s="53"/>
      <c r="G54" s="52">
        <v>3384.5</v>
      </c>
      <c r="H54" s="52">
        <v>22992.999999989301</v>
      </c>
    </row>
    <row r="55" spans="2:8" x14ac:dyDescent="0.3">
      <c r="B55" s="39"/>
      <c r="D55" s="53"/>
      <c r="G55" s="52">
        <v>3385</v>
      </c>
      <c r="H55" s="52">
        <v>23092.000000009699</v>
      </c>
    </row>
    <row r="56" spans="2:8" x14ac:dyDescent="0.3">
      <c r="B56" s="39"/>
      <c r="D56" s="53"/>
      <c r="G56" s="52">
        <v>3385.5</v>
      </c>
      <c r="H56" s="52">
        <v>23191.000000005301</v>
      </c>
    </row>
    <row r="57" spans="2:8" x14ac:dyDescent="0.3">
      <c r="B57" s="39"/>
      <c r="D57" s="53"/>
      <c r="G57" s="52">
        <v>3386</v>
      </c>
      <c r="H57" s="52">
        <v>23290.000000001</v>
      </c>
    </row>
    <row r="58" spans="2:8" x14ac:dyDescent="0.3">
      <c r="B58" s="39"/>
      <c r="D58" s="53"/>
      <c r="G58" s="52">
        <v>3386.5</v>
      </c>
      <c r="H58" s="52">
        <v>23388.999999996598</v>
      </c>
    </row>
    <row r="59" spans="2:8" x14ac:dyDescent="0.3">
      <c r="B59" s="39"/>
      <c r="D59" s="53"/>
      <c r="G59" s="52">
        <v>3387</v>
      </c>
      <c r="H59" s="52">
        <v>23487.999999992298</v>
      </c>
    </row>
    <row r="60" spans="2:8" x14ac:dyDescent="0.3">
      <c r="B60" s="39"/>
      <c r="D60" s="53"/>
      <c r="G60" s="52">
        <v>3387.5</v>
      </c>
      <c r="H60" s="52">
        <v>23586.9999999879</v>
      </c>
    </row>
    <row r="61" spans="2:8" x14ac:dyDescent="0.3">
      <c r="B61" s="39"/>
      <c r="D61" s="53"/>
      <c r="G61" s="52">
        <v>3388</v>
      </c>
      <c r="H61" s="52">
        <v>23686.000000008298</v>
      </c>
    </row>
    <row r="62" spans="2:8" x14ac:dyDescent="0.3">
      <c r="B62" s="39"/>
      <c r="D62" s="53"/>
      <c r="G62" s="52">
        <v>3388.5</v>
      </c>
      <c r="H62" s="52">
        <v>23785.0000000039</v>
      </c>
    </row>
    <row r="63" spans="2:8" x14ac:dyDescent="0.3">
      <c r="B63" s="39"/>
      <c r="D63" s="53"/>
      <c r="G63" s="52">
        <v>3389</v>
      </c>
      <c r="H63" s="52">
        <v>23883.9999999996</v>
      </c>
    </row>
    <row r="64" spans="2:8" x14ac:dyDescent="0.3">
      <c r="B64" s="39"/>
      <c r="D64" s="53"/>
      <c r="G64" s="52">
        <v>3389.5</v>
      </c>
      <c r="H64" s="52">
        <v>23982.999999995202</v>
      </c>
    </row>
    <row r="65" spans="2:8" x14ac:dyDescent="0.3">
      <c r="B65" s="39"/>
      <c r="D65" s="53"/>
      <c r="G65" s="52">
        <v>3390</v>
      </c>
      <c r="H65" s="52">
        <v>24081.999999990901</v>
      </c>
    </row>
    <row r="66" spans="2:8" x14ac:dyDescent="0.3">
      <c r="B66" s="39"/>
      <c r="D66" s="53"/>
      <c r="G66" s="52">
        <v>3390.5</v>
      </c>
      <c r="H66" s="52">
        <v>24181.000000011201</v>
      </c>
    </row>
    <row r="67" spans="2:8" x14ac:dyDescent="0.3">
      <c r="B67" s="39"/>
      <c r="D67" s="53"/>
      <c r="G67" s="52">
        <v>3391</v>
      </c>
      <c r="H67" s="52">
        <v>24280.000000006901</v>
      </c>
    </row>
    <row r="68" spans="2:8" x14ac:dyDescent="0.3">
      <c r="B68" s="39"/>
      <c r="D68" s="53"/>
      <c r="G68" s="52">
        <v>3391.5</v>
      </c>
      <c r="H68" s="52">
        <v>24379.000000002499</v>
      </c>
    </row>
    <row r="69" spans="2:8" x14ac:dyDescent="0.3">
      <c r="B69" s="39"/>
      <c r="D69" s="53"/>
      <c r="G69" s="52">
        <v>3392</v>
      </c>
      <c r="H69" s="52">
        <v>24477.999999998199</v>
      </c>
    </row>
    <row r="70" spans="2:8" x14ac:dyDescent="0.3">
      <c r="B70" s="39"/>
      <c r="D70" s="53"/>
      <c r="G70" s="52">
        <v>3392.5</v>
      </c>
      <c r="H70" s="52">
        <v>24576.999999993801</v>
      </c>
    </row>
    <row r="71" spans="2:8" x14ac:dyDescent="0.3">
      <c r="B71" s="39"/>
      <c r="D71" s="53"/>
      <c r="G71" s="52">
        <v>3393</v>
      </c>
      <c r="H71" s="52">
        <v>24675.999999989501</v>
      </c>
    </row>
    <row r="72" spans="2:8" x14ac:dyDescent="0.3">
      <c r="B72" s="39"/>
      <c r="D72" s="53"/>
      <c r="G72" s="52">
        <v>3393.5</v>
      </c>
      <c r="H72" s="52">
        <v>24775.000000009801</v>
      </c>
    </row>
    <row r="73" spans="2:8" x14ac:dyDescent="0.3">
      <c r="B73" s="39"/>
      <c r="D73" s="53"/>
      <c r="G73" s="52">
        <v>3394</v>
      </c>
      <c r="H73" s="52">
        <v>24874.000000054901</v>
      </c>
    </row>
    <row r="74" spans="2:8" x14ac:dyDescent="0.3">
      <c r="B74" s="39"/>
      <c r="D74" s="53"/>
      <c r="G74" s="52">
        <v>3394.5</v>
      </c>
      <c r="H74" s="52">
        <v>24973.000000100001</v>
      </c>
    </row>
    <row r="75" spans="2:8" x14ac:dyDescent="0.3">
      <c r="B75" s="39"/>
      <c r="D75" s="53"/>
      <c r="G75" s="52">
        <v>3395</v>
      </c>
      <c r="H75" s="52">
        <v>25071.999999897998</v>
      </c>
    </row>
    <row r="76" spans="2:8" x14ac:dyDescent="0.3">
      <c r="B76" s="39"/>
      <c r="D76" s="53"/>
      <c r="G76" s="52">
        <v>3395.5</v>
      </c>
      <c r="H76" s="52">
        <v>25170.999999943</v>
      </c>
    </row>
    <row r="77" spans="2:8" x14ac:dyDescent="0.3">
      <c r="B77" s="39"/>
      <c r="D77" s="53"/>
      <c r="G77" s="52">
        <v>3396</v>
      </c>
      <c r="H77" s="52">
        <v>25269.9999999881</v>
      </c>
    </row>
    <row r="78" spans="2:8" x14ac:dyDescent="0.3">
      <c r="B78" s="39"/>
      <c r="D78" s="53"/>
      <c r="G78" s="52">
        <v>3396.5</v>
      </c>
      <c r="H78" s="52">
        <v>25369.0000000332</v>
      </c>
    </row>
    <row r="79" spans="2:8" x14ac:dyDescent="0.3">
      <c r="B79" s="39"/>
      <c r="D79" s="53"/>
      <c r="G79" s="52">
        <v>3397</v>
      </c>
      <c r="H79" s="52">
        <v>25468.000000078198</v>
      </c>
    </row>
    <row r="80" spans="2:8" x14ac:dyDescent="0.3">
      <c r="B80" s="39"/>
      <c r="D80" s="53"/>
      <c r="G80" s="52">
        <v>3397.5</v>
      </c>
      <c r="H80" s="52">
        <v>25567.000000123298</v>
      </c>
    </row>
    <row r="81" spans="2:8" x14ac:dyDescent="0.3">
      <c r="B81" s="39"/>
      <c r="D81" s="53"/>
      <c r="G81" s="52">
        <v>3398</v>
      </c>
      <c r="H81" s="52">
        <v>25665.9999999213</v>
      </c>
    </row>
    <row r="82" spans="2:8" x14ac:dyDescent="0.3">
      <c r="B82" s="39"/>
      <c r="D82" s="53"/>
      <c r="G82" s="52">
        <v>3398.5</v>
      </c>
      <c r="H82" s="52">
        <v>25764.9999999664</v>
      </c>
    </row>
    <row r="83" spans="2:8" x14ac:dyDescent="0.3">
      <c r="B83" s="39"/>
      <c r="D83" s="53"/>
      <c r="G83" s="52">
        <v>3399</v>
      </c>
      <c r="H83" s="52">
        <v>25864.000000011401</v>
      </c>
    </row>
    <row r="84" spans="2:8" x14ac:dyDescent="0.3">
      <c r="B84" s="39"/>
      <c r="D84" s="53"/>
      <c r="G84" s="52">
        <v>3399.5</v>
      </c>
      <c r="H84" s="52">
        <v>25963.000000056501</v>
      </c>
    </row>
    <row r="85" spans="2:8" x14ac:dyDescent="0.3">
      <c r="B85" s="39"/>
      <c r="D85" s="53"/>
      <c r="G85" s="52">
        <v>3400</v>
      </c>
      <c r="H85" s="52">
        <v>26062.000000101601</v>
      </c>
    </row>
    <row r="86" spans="2:8" x14ac:dyDescent="0.3">
      <c r="B86" s="39"/>
      <c r="D86" s="53"/>
      <c r="G86" s="52">
        <v>3400.5</v>
      </c>
      <c r="H86" s="52">
        <v>26161.570000106902</v>
      </c>
    </row>
    <row r="87" spans="2:8" x14ac:dyDescent="0.3">
      <c r="B87" s="39"/>
      <c r="D87" s="53"/>
      <c r="G87" s="52">
        <v>3401</v>
      </c>
      <c r="H87" s="52">
        <v>26261.1499999728</v>
      </c>
    </row>
    <row r="88" spans="2:8" x14ac:dyDescent="0.3">
      <c r="B88" s="39"/>
      <c r="D88" s="53"/>
      <c r="G88" s="52">
        <v>3401.5</v>
      </c>
      <c r="H88" s="52">
        <v>26360.719999978199</v>
      </c>
    </row>
    <row r="89" spans="2:8" x14ac:dyDescent="0.3">
      <c r="B89" s="39"/>
      <c r="D89" s="53"/>
      <c r="G89" s="52">
        <v>3402</v>
      </c>
      <c r="H89" s="52">
        <v>26460.3000000912</v>
      </c>
    </row>
    <row r="90" spans="2:8" x14ac:dyDescent="0.3">
      <c r="B90" s="39"/>
      <c r="D90" s="53"/>
      <c r="G90" s="52">
        <v>3402.5</v>
      </c>
      <c r="H90" s="52">
        <v>26559.870000096598</v>
      </c>
    </row>
    <row r="91" spans="2:8" x14ac:dyDescent="0.3">
      <c r="B91" s="39"/>
      <c r="D91" s="53"/>
      <c r="G91" s="52">
        <v>3403</v>
      </c>
      <c r="H91" s="52">
        <v>26659.4499999625</v>
      </c>
    </row>
    <row r="92" spans="2:8" x14ac:dyDescent="0.3">
      <c r="B92" s="39"/>
      <c r="D92" s="53"/>
      <c r="G92" s="52">
        <v>3403.5</v>
      </c>
      <c r="H92" s="52">
        <v>26759.019999967801</v>
      </c>
    </row>
    <row r="93" spans="2:8" x14ac:dyDescent="0.3">
      <c r="B93" s="39"/>
      <c r="D93" s="53"/>
      <c r="G93" s="52">
        <v>3404</v>
      </c>
      <c r="H93" s="52">
        <v>26858.6000000809</v>
      </c>
    </row>
    <row r="94" spans="2:8" x14ac:dyDescent="0.3">
      <c r="B94" s="39"/>
      <c r="D94" s="53"/>
      <c r="G94" s="52">
        <v>3404.5</v>
      </c>
      <c r="H94" s="52">
        <v>26958.1700000862</v>
      </c>
    </row>
    <row r="95" spans="2:8" x14ac:dyDescent="0.3">
      <c r="B95" s="39"/>
      <c r="D95" s="53"/>
      <c r="G95" s="52">
        <v>3405</v>
      </c>
      <c r="H95" s="52">
        <v>27057.749999952099</v>
      </c>
    </row>
    <row r="96" spans="2:8" x14ac:dyDescent="0.3">
      <c r="B96" s="39"/>
      <c r="D96" s="53"/>
      <c r="G96" s="52">
        <v>3405.5</v>
      </c>
      <c r="H96" s="52">
        <v>27157.319999957501</v>
      </c>
    </row>
    <row r="97" spans="2:8" x14ac:dyDescent="0.3">
      <c r="B97" s="39"/>
      <c r="D97" s="53"/>
      <c r="G97" s="52">
        <v>3406</v>
      </c>
      <c r="H97" s="52">
        <v>27256.900000070498</v>
      </c>
    </row>
    <row r="98" spans="2:8" x14ac:dyDescent="0.3">
      <c r="B98" s="39"/>
      <c r="D98" s="53"/>
      <c r="G98" s="52">
        <v>3406.5</v>
      </c>
      <c r="H98" s="52">
        <v>27356.470000075798</v>
      </c>
    </row>
    <row r="99" spans="2:8" x14ac:dyDescent="0.3">
      <c r="B99" s="39"/>
      <c r="D99" s="53"/>
      <c r="G99" s="52">
        <v>3407</v>
      </c>
      <c r="H99" s="52">
        <v>27456.049999941799</v>
      </c>
    </row>
    <row r="100" spans="2:8" x14ac:dyDescent="0.3">
      <c r="B100" s="39"/>
      <c r="D100" s="53"/>
      <c r="G100" s="52">
        <v>3407.5</v>
      </c>
      <c r="H100" s="52">
        <v>27555.619999947099</v>
      </c>
    </row>
    <row r="101" spans="2:8" x14ac:dyDescent="0.3">
      <c r="B101" s="39"/>
      <c r="D101" s="53"/>
      <c r="G101" s="52">
        <v>3408</v>
      </c>
      <c r="H101" s="52">
        <v>27655.2000000601</v>
      </c>
    </row>
    <row r="102" spans="2:8" x14ac:dyDescent="0.3">
      <c r="B102" s="39"/>
      <c r="D102" s="53"/>
      <c r="G102" s="52">
        <v>3408.5</v>
      </c>
      <c r="H102" s="52">
        <v>27754.770000065499</v>
      </c>
    </row>
    <row r="103" spans="2:8" x14ac:dyDescent="0.3">
      <c r="B103" s="39"/>
      <c r="D103" s="53"/>
      <c r="G103" s="52">
        <v>3409</v>
      </c>
      <c r="H103" s="52">
        <v>27854.349999931401</v>
      </c>
    </row>
    <row r="104" spans="2:8" x14ac:dyDescent="0.3">
      <c r="B104" s="39"/>
      <c r="D104" s="53"/>
      <c r="G104" s="52">
        <v>3409.5</v>
      </c>
      <c r="H104" s="52">
        <v>27953.919999936701</v>
      </c>
    </row>
    <row r="105" spans="2:8" x14ac:dyDescent="0.3">
      <c r="B105" s="39"/>
      <c r="D105" s="53"/>
      <c r="G105" s="52">
        <v>3410</v>
      </c>
      <c r="H105" s="52">
        <v>28053.5000000498</v>
      </c>
    </row>
    <row r="106" spans="2:8" x14ac:dyDescent="0.3">
      <c r="B106" s="39"/>
      <c r="D106" s="53"/>
      <c r="G106" s="52">
        <v>3410.5</v>
      </c>
      <c r="H106" s="52">
        <v>28153.070000055101</v>
      </c>
    </row>
    <row r="107" spans="2:8" x14ac:dyDescent="0.3">
      <c r="B107" s="39"/>
      <c r="D107" s="53"/>
      <c r="G107" s="52">
        <v>3411</v>
      </c>
      <c r="H107" s="52">
        <v>28252.649999920999</v>
      </c>
    </row>
    <row r="108" spans="2:8" x14ac:dyDescent="0.3">
      <c r="B108" s="39"/>
      <c r="D108" s="53"/>
      <c r="G108" s="52">
        <v>3411.5</v>
      </c>
      <c r="H108" s="52">
        <v>28352.219999926401</v>
      </c>
    </row>
    <row r="109" spans="2:8" x14ac:dyDescent="0.3">
      <c r="B109" s="39"/>
      <c r="D109" s="53"/>
      <c r="G109" s="52">
        <v>3412</v>
      </c>
      <c r="H109" s="52">
        <v>28451.800000039399</v>
      </c>
    </row>
    <row r="110" spans="2:8" x14ac:dyDescent="0.3">
      <c r="B110" s="39"/>
      <c r="D110" s="53"/>
      <c r="G110" s="52">
        <v>3412.5</v>
      </c>
      <c r="H110" s="52">
        <v>28551.370000044801</v>
      </c>
    </row>
    <row r="111" spans="2:8" x14ac:dyDescent="0.3">
      <c r="B111" s="39"/>
      <c r="D111" s="53"/>
      <c r="G111" s="52">
        <v>3413</v>
      </c>
      <c r="H111" s="52">
        <v>28650.949999910699</v>
      </c>
    </row>
    <row r="112" spans="2:8" x14ac:dyDescent="0.3">
      <c r="B112" s="39"/>
      <c r="D112" s="53"/>
      <c r="G112" s="52">
        <v>3413.5</v>
      </c>
      <c r="H112" s="52">
        <v>28750.519999916</v>
      </c>
    </row>
    <row r="113" spans="2:8" x14ac:dyDescent="0.3">
      <c r="B113" s="39"/>
      <c r="D113" s="53"/>
      <c r="G113" s="52">
        <v>3414</v>
      </c>
      <c r="H113" s="52">
        <v>28850.100000029099</v>
      </c>
    </row>
    <row r="114" spans="2:8" x14ac:dyDescent="0.3">
      <c r="B114" s="39"/>
      <c r="D114" s="53"/>
      <c r="G114" s="52">
        <v>3414.5</v>
      </c>
      <c r="H114" s="52">
        <v>28949.670000034399</v>
      </c>
    </row>
    <row r="115" spans="2:8" x14ac:dyDescent="0.3">
      <c r="B115" s="39"/>
      <c r="D115" s="53"/>
      <c r="G115" s="52">
        <v>3415</v>
      </c>
      <c r="H115" s="52">
        <v>29049.249999900301</v>
      </c>
    </row>
    <row r="116" spans="2:8" x14ac:dyDescent="0.3">
      <c r="B116" s="39"/>
      <c r="D116" s="53"/>
      <c r="G116" s="52">
        <v>3415.5</v>
      </c>
      <c r="H116" s="52">
        <v>29148.8199999057</v>
      </c>
    </row>
    <row r="117" spans="2:8" x14ac:dyDescent="0.3">
      <c r="B117" s="39"/>
      <c r="D117" s="53"/>
      <c r="G117" s="52">
        <v>3416</v>
      </c>
      <c r="H117" s="52">
        <v>29248.400000018701</v>
      </c>
    </row>
    <row r="118" spans="2:8" x14ac:dyDescent="0.3">
      <c r="B118" s="39"/>
      <c r="D118" s="53"/>
      <c r="G118" s="52">
        <v>3416.5</v>
      </c>
      <c r="H118" s="52">
        <v>29347.970000024001</v>
      </c>
    </row>
    <row r="119" spans="2:8" x14ac:dyDescent="0.3">
      <c r="B119" s="39"/>
      <c r="D119" s="53"/>
      <c r="G119" s="52">
        <v>3417</v>
      </c>
      <c r="H119" s="52">
        <v>29447.549999890001</v>
      </c>
    </row>
    <row r="120" spans="2:8" x14ac:dyDescent="0.3">
      <c r="B120" s="39"/>
      <c r="D120" s="53"/>
      <c r="G120" s="52">
        <v>3417.5</v>
      </c>
      <c r="H120" s="52">
        <v>29547.119999895302</v>
      </c>
    </row>
    <row r="121" spans="2:8" x14ac:dyDescent="0.3">
      <c r="B121" s="39"/>
      <c r="D121" s="53"/>
      <c r="G121" s="52">
        <v>3418</v>
      </c>
      <c r="H121" s="52">
        <v>29646.700000008299</v>
      </c>
    </row>
    <row r="122" spans="2:8" x14ac:dyDescent="0.3">
      <c r="B122" s="39"/>
      <c r="D122" s="53"/>
      <c r="G122" s="52">
        <v>3418.5</v>
      </c>
      <c r="H122" s="52">
        <v>29746.270000013701</v>
      </c>
    </row>
    <row r="123" spans="2:8" x14ac:dyDescent="0.3">
      <c r="B123" s="39"/>
      <c r="D123" s="53"/>
      <c r="G123" s="52">
        <v>3419</v>
      </c>
      <c r="H123" s="52">
        <v>29845.8499998796</v>
      </c>
    </row>
    <row r="124" spans="2:8" x14ac:dyDescent="0.3">
      <c r="B124" s="39"/>
      <c r="D124" s="53"/>
      <c r="G124" s="52">
        <v>3419.5</v>
      </c>
      <c r="H124" s="52">
        <v>29945.419999885002</v>
      </c>
    </row>
    <row r="125" spans="2:8" x14ac:dyDescent="0.3">
      <c r="B125" s="39"/>
      <c r="D125" s="53"/>
      <c r="G125" s="52">
        <v>3420</v>
      </c>
      <c r="H125" s="52">
        <v>30044.999999997999</v>
      </c>
    </row>
    <row r="126" spans="2:8" x14ac:dyDescent="0.3">
      <c r="B126" s="39"/>
      <c r="D126" s="53"/>
      <c r="G126" s="52">
        <v>3420.5</v>
      </c>
      <c r="H126" s="52">
        <v>30161.350000060698</v>
      </c>
    </row>
    <row r="127" spans="2:8" x14ac:dyDescent="0.3">
      <c r="B127" s="39"/>
      <c r="D127" s="53"/>
      <c r="G127" s="52">
        <v>3421</v>
      </c>
      <c r="H127" s="52">
        <v>30277.700000123401</v>
      </c>
    </row>
    <row r="128" spans="2:8" x14ac:dyDescent="0.3">
      <c r="B128" s="39"/>
      <c r="D128" s="53"/>
      <c r="G128" s="52">
        <v>3421.5</v>
      </c>
      <c r="H128" s="52">
        <v>30394.049999939001</v>
      </c>
    </row>
    <row r="129" spans="2:8" x14ac:dyDescent="0.3">
      <c r="B129" s="39"/>
      <c r="D129" s="53"/>
      <c r="G129" s="52">
        <v>3422</v>
      </c>
      <c r="H129" s="52">
        <v>30510.4000000017</v>
      </c>
    </row>
    <row r="130" spans="2:8" x14ac:dyDescent="0.3">
      <c r="B130" s="39"/>
      <c r="D130" s="53"/>
      <c r="G130" s="52">
        <v>3422.5</v>
      </c>
      <c r="H130" s="52">
        <v>30626.7500000644</v>
      </c>
    </row>
    <row r="131" spans="2:8" x14ac:dyDescent="0.3">
      <c r="B131" s="39"/>
      <c r="D131" s="53"/>
      <c r="G131" s="52">
        <v>3423</v>
      </c>
      <c r="H131" s="52">
        <v>30743.09999988</v>
      </c>
    </row>
    <row r="132" spans="2:8" x14ac:dyDescent="0.3">
      <c r="B132" s="39"/>
      <c r="D132" s="53"/>
      <c r="G132" s="52">
        <v>3423.5</v>
      </c>
      <c r="H132" s="52">
        <v>30859.449999942699</v>
      </c>
    </row>
    <row r="133" spans="2:8" x14ac:dyDescent="0.3">
      <c r="B133" s="39"/>
      <c r="D133" s="53"/>
      <c r="G133" s="52">
        <v>3424</v>
      </c>
      <c r="H133" s="52">
        <v>30975.800000005402</v>
      </c>
    </row>
    <row r="134" spans="2:8" x14ac:dyDescent="0.3">
      <c r="B134" s="39"/>
      <c r="D134" s="53"/>
      <c r="G134" s="52">
        <v>3424.5</v>
      </c>
      <c r="H134" s="52">
        <v>31092.150000068101</v>
      </c>
    </row>
    <row r="135" spans="2:8" x14ac:dyDescent="0.3">
      <c r="B135" s="39"/>
      <c r="D135" s="53"/>
      <c r="G135" s="52">
        <v>3425</v>
      </c>
      <c r="H135" s="52">
        <v>31208.499999883701</v>
      </c>
    </row>
    <row r="136" spans="2:8" x14ac:dyDescent="0.3">
      <c r="B136" s="39"/>
      <c r="D136" s="53"/>
      <c r="G136" s="52">
        <v>3425.5</v>
      </c>
      <c r="H136" s="52">
        <v>31324.8499999464</v>
      </c>
    </row>
    <row r="137" spans="2:8" x14ac:dyDescent="0.3">
      <c r="B137" s="39"/>
      <c r="D137" s="53"/>
      <c r="G137" s="52">
        <v>3426</v>
      </c>
      <c r="H137" s="52">
        <v>31441.200000009099</v>
      </c>
    </row>
    <row r="138" spans="2:8" x14ac:dyDescent="0.3">
      <c r="B138" s="39"/>
      <c r="D138" s="53"/>
      <c r="G138" s="52">
        <v>3426.5</v>
      </c>
      <c r="H138" s="52">
        <v>31557.550000071798</v>
      </c>
    </row>
    <row r="139" spans="2:8" x14ac:dyDescent="0.3">
      <c r="B139" s="39"/>
      <c r="D139" s="53"/>
      <c r="G139" s="52">
        <v>3427</v>
      </c>
      <c r="H139" s="52">
        <v>31673.899999887399</v>
      </c>
    </row>
    <row r="140" spans="2:8" x14ac:dyDescent="0.3">
      <c r="B140" s="39"/>
      <c r="D140" s="53"/>
      <c r="G140" s="52">
        <v>3427.5</v>
      </c>
      <c r="H140" s="52">
        <v>31790.249999950101</v>
      </c>
    </row>
    <row r="141" spans="2:8" x14ac:dyDescent="0.3">
      <c r="B141" s="39"/>
      <c r="D141" s="53"/>
      <c r="G141" s="52">
        <v>3428</v>
      </c>
      <c r="H141" s="52">
        <v>31906.600000012801</v>
      </c>
    </row>
    <row r="142" spans="2:8" x14ac:dyDescent="0.3">
      <c r="B142" s="39"/>
      <c r="D142" s="53"/>
      <c r="G142" s="52">
        <v>3428.5</v>
      </c>
      <c r="H142" s="52">
        <v>32022.9500000755</v>
      </c>
    </row>
    <row r="143" spans="2:8" x14ac:dyDescent="0.3">
      <c r="B143" s="39"/>
      <c r="D143" s="53"/>
      <c r="G143" s="52">
        <v>3429</v>
      </c>
      <c r="H143" s="52">
        <v>32139.2999998911</v>
      </c>
    </row>
    <row r="144" spans="2:8" x14ac:dyDescent="0.3">
      <c r="B144" s="39"/>
      <c r="D144" s="53"/>
      <c r="G144" s="52">
        <v>3429.5</v>
      </c>
      <c r="H144" s="52">
        <v>32255.649999953901</v>
      </c>
    </row>
    <row r="145" spans="2:8" x14ac:dyDescent="0.3">
      <c r="B145" s="39"/>
      <c r="D145" s="53"/>
      <c r="G145" s="52">
        <v>3430</v>
      </c>
      <c r="H145" s="52">
        <v>32372.0000000166</v>
      </c>
    </row>
    <row r="146" spans="2:8" x14ac:dyDescent="0.3">
      <c r="B146" s="39"/>
      <c r="D146" s="53"/>
      <c r="G146" s="52">
        <v>3430.5</v>
      </c>
      <c r="H146" s="52">
        <v>32488.350000079299</v>
      </c>
    </row>
    <row r="147" spans="2:8" x14ac:dyDescent="0.3">
      <c r="B147" s="39"/>
      <c r="D147" s="53"/>
      <c r="G147" s="52">
        <v>3431</v>
      </c>
      <c r="H147" s="52">
        <v>32604.6999998949</v>
      </c>
    </row>
    <row r="148" spans="2:8" x14ac:dyDescent="0.3">
      <c r="B148" s="39"/>
      <c r="D148" s="53"/>
      <c r="G148" s="52">
        <v>3431.5</v>
      </c>
      <c r="H148" s="52">
        <v>32721.049999957599</v>
      </c>
    </row>
    <row r="149" spans="2:8" x14ac:dyDescent="0.3">
      <c r="B149" s="39"/>
      <c r="D149" s="53"/>
      <c r="G149" s="52">
        <v>3432</v>
      </c>
      <c r="H149" s="52">
        <v>32837.400000020301</v>
      </c>
    </row>
    <row r="150" spans="2:8" x14ac:dyDescent="0.3">
      <c r="B150" s="39"/>
      <c r="D150" s="53"/>
      <c r="G150" s="52">
        <v>3432.5</v>
      </c>
      <c r="H150" s="52">
        <v>32953.750000082997</v>
      </c>
    </row>
    <row r="151" spans="2:8" x14ac:dyDescent="0.3">
      <c r="B151" s="39"/>
      <c r="D151" s="53"/>
      <c r="G151" s="52">
        <v>3433</v>
      </c>
      <c r="H151" s="52">
        <v>33070.099999898601</v>
      </c>
    </row>
    <row r="152" spans="2:8" x14ac:dyDescent="0.3">
      <c r="B152" s="39"/>
      <c r="D152" s="53"/>
      <c r="G152" s="52">
        <v>3433.5</v>
      </c>
      <c r="H152" s="52">
        <v>33186.449999961304</v>
      </c>
    </row>
    <row r="153" spans="2:8" x14ac:dyDescent="0.3">
      <c r="B153" s="39"/>
      <c r="D153" s="53"/>
      <c r="G153" s="52">
        <v>3434</v>
      </c>
      <c r="H153" s="52">
        <v>33302.800000023999</v>
      </c>
    </row>
    <row r="154" spans="2:8" x14ac:dyDescent="0.3">
      <c r="B154" s="39"/>
      <c r="D154" s="53"/>
      <c r="G154" s="52">
        <v>3434.5</v>
      </c>
      <c r="H154" s="52">
        <v>33419.150000086702</v>
      </c>
    </row>
    <row r="155" spans="2:8" x14ac:dyDescent="0.3">
      <c r="B155" s="39"/>
      <c r="D155" s="53"/>
      <c r="G155" s="52">
        <v>3435</v>
      </c>
      <c r="H155" s="52">
        <v>33535.499999902298</v>
      </c>
    </row>
    <row r="156" spans="2:8" x14ac:dyDescent="0.3">
      <c r="B156" s="39"/>
      <c r="D156" s="53"/>
      <c r="G156" s="52">
        <v>3435.5</v>
      </c>
      <c r="H156" s="52">
        <v>33651.849999965001</v>
      </c>
    </row>
    <row r="157" spans="2:8" x14ac:dyDescent="0.3">
      <c r="B157" s="39"/>
      <c r="D157" s="53"/>
      <c r="G157" s="52">
        <v>3436</v>
      </c>
      <c r="H157" s="52">
        <v>33768.200000027697</v>
      </c>
    </row>
    <row r="158" spans="2:8" x14ac:dyDescent="0.3">
      <c r="B158" s="39"/>
      <c r="D158" s="53"/>
      <c r="G158" s="52">
        <v>3436.5</v>
      </c>
      <c r="H158" s="52">
        <v>33884.550000090399</v>
      </c>
    </row>
    <row r="159" spans="2:8" x14ac:dyDescent="0.3">
      <c r="B159" s="39"/>
      <c r="D159" s="53"/>
      <c r="G159" s="52">
        <v>3437</v>
      </c>
      <c r="H159" s="52">
        <v>34000.899999906003</v>
      </c>
    </row>
    <row r="160" spans="2:8" x14ac:dyDescent="0.3">
      <c r="B160" s="39"/>
      <c r="D160" s="53"/>
      <c r="G160" s="52">
        <v>3437.5</v>
      </c>
      <c r="H160" s="52">
        <v>34117.249999968699</v>
      </c>
    </row>
    <row r="161" spans="2:8" x14ac:dyDescent="0.3">
      <c r="B161" s="39"/>
      <c r="D161" s="53"/>
      <c r="G161" s="52">
        <v>3438</v>
      </c>
      <c r="H161" s="52">
        <v>34233.600000031402</v>
      </c>
    </row>
    <row r="162" spans="2:8" x14ac:dyDescent="0.3">
      <c r="B162" s="39"/>
      <c r="D162" s="53"/>
      <c r="G162" s="52">
        <v>3438.5</v>
      </c>
      <c r="H162" s="52">
        <v>34349.950000094097</v>
      </c>
    </row>
    <row r="163" spans="2:8" x14ac:dyDescent="0.3">
      <c r="B163" s="39"/>
      <c r="D163" s="53"/>
      <c r="G163" s="52">
        <v>3439</v>
      </c>
      <c r="H163" s="52">
        <v>34466.299999909701</v>
      </c>
    </row>
    <row r="164" spans="2:8" x14ac:dyDescent="0.3">
      <c r="B164" s="39"/>
      <c r="D164" s="53"/>
      <c r="G164" s="52">
        <v>3439.5</v>
      </c>
      <c r="H164" s="52">
        <v>34582.649999972396</v>
      </c>
    </row>
    <row r="165" spans="2:8" x14ac:dyDescent="0.3">
      <c r="B165" s="39"/>
      <c r="D165" s="53"/>
      <c r="G165" s="52">
        <v>3440</v>
      </c>
      <c r="H165" s="52">
        <v>34699.000000035099</v>
      </c>
    </row>
    <row r="166" spans="2:8" x14ac:dyDescent="0.3">
      <c r="B166" s="39"/>
      <c r="D166" s="53"/>
      <c r="G166" s="52">
        <v>3440.5</v>
      </c>
      <c r="H166" s="52">
        <v>34840.549999889197</v>
      </c>
    </row>
    <row r="167" spans="2:8" x14ac:dyDescent="0.3">
      <c r="B167" s="39"/>
      <c r="D167" s="53"/>
      <c r="G167" s="52">
        <v>3441</v>
      </c>
      <c r="H167" s="52">
        <v>34982.0999999903</v>
      </c>
    </row>
    <row r="168" spans="2:8" x14ac:dyDescent="0.3">
      <c r="B168" s="39"/>
      <c r="D168" s="53"/>
      <c r="G168" s="52">
        <v>3441.5</v>
      </c>
      <c r="H168" s="52">
        <v>35123.650000091402</v>
      </c>
    </row>
    <row r="169" spans="2:8" x14ac:dyDescent="0.3">
      <c r="B169" s="39"/>
      <c r="D169" s="53"/>
      <c r="G169" s="52">
        <v>3442</v>
      </c>
      <c r="H169" s="52">
        <v>35265.1999999455</v>
      </c>
    </row>
    <row r="170" spans="2:8" x14ac:dyDescent="0.3">
      <c r="B170" s="39"/>
      <c r="D170" s="53"/>
      <c r="G170" s="52">
        <v>3442.5</v>
      </c>
      <c r="H170" s="52">
        <v>35406.750000046603</v>
      </c>
    </row>
    <row r="171" spans="2:8" x14ac:dyDescent="0.3">
      <c r="B171" s="39"/>
      <c r="D171" s="53"/>
      <c r="G171" s="52">
        <v>3443</v>
      </c>
      <c r="H171" s="52">
        <v>35548.299999900599</v>
      </c>
    </row>
    <row r="172" spans="2:8" x14ac:dyDescent="0.3">
      <c r="B172" s="39"/>
      <c r="D172" s="53"/>
      <c r="G172" s="52">
        <v>3443.5</v>
      </c>
      <c r="H172" s="52">
        <v>35689.850000001803</v>
      </c>
    </row>
    <row r="173" spans="2:8" x14ac:dyDescent="0.3">
      <c r="B173" s="39"/>
      <c r="D173" s="53"/>
      <c r="G173" s="52">
        <v>3444</v>
      </c>
      <c r="H173" s="52">
        <v>35831.400000102898</v>
      </c>
    </row>
    <row r="174" spans="2:8" x14ac:dyDescent="0.3">
      <c r="B174" s="39"/>
      <c r="D174" s="53"/>
      <c r="G174" s="52">
        <v>3444.5</v>
      </c>
      <c r="H174" s="52">
        <v>35972.949999956902</v>
      </c>
    </row>
    <row r="175" spans="2:8" x14ac:dyDescent="0.3">
      <c r="B175" s="39"/>
      <c r="D175" s="53"/>
      <c r="G175" s="52">
        <v>3445</v>
      </c>
      <c r="H175" s="52">
        <v>36114.500000058099</v>
      </c>
    </row>
    <row r="176" spans="2:8" x14ac:dyDescent="0.3">
      <c r="B176" s="39"/>
      <c r="D176" s="53"/>
      <c r="G176" s="52">
        <v>3445.5</v>
      </c>
      <c r="H176" s="52">
        <v>36256.049999912102</v>
      </c>
    </row>
    <row r="177" spans="2:8" x14ac:dyDescent="0.3">
      <c r="B177" s="39"/>
      <c r="D177" s="53"/>
      <c r="G177" s="52">
        <v>3446</v>
      </c>
      <c r="H177" s="52">
        <v>36397.600000013197</v>
      </c>
    </row>
    <row r="178" spans="2:8" x14ac:dyDescent="0.3">
      <c r="B178" s="39"/>
      <c r="D178" s="53"/>
      <c r="G178" s="52">
        <v>3446.5</v>
      </c>
      <c r="H178" s="52">
        <v>36539.150000114401</v>
      </c>
    </row>
    <row r="179" spans="2:8" x14ac:dyDescent="0.3">
      <c r="B179" s="39"/>
      <c r="D179" s="53"/>
      <c r="G179" s="52">
        <v>3447</v>
      </c>
      <c r="H179" s="52">
        <v>36680.699999968398</v>
      </c>
    </row>
    <row r="180" spans="2:8" x14ac:dyDescent="0.3">
      <c r="B180" s="39"/>
      <c r="D180" s="53"/>
      <c r="G180" s="52">
        <v>3447.5</v>
      </c>
      <c r="H180" s="52">
        <v>36822.2500000695</v>
      </c>
    </row>
    <row r="181" spans="2:8" x14ac:dyDescent="0.3">
      <c r="B181" s="39"/>
      <c r="D181" s="53"/>
      <c r="G181" s="52">
        <v>3448</v>
      </c>
      <c r="H181" s="52">
        <v>36963.799999923598</v>
      </c>
    </row>
    <row r="182" spans="2:8" x14ac:dyDescent="0.3">
      <c r="B182" s="39"/>
      <c r="D182" s="53"/>
      <c r="G182" s="52">
        <v>3448.5</v>
      </c>
      <c r="H182" s="52">
        <v>37105.3500000247</v>
      </c>
    </row>
    <row r="183" spans="2:8" x14ac:dyDescent="0.3">
      <c r="B183" s="39"/>
      <c r="D183" s="53"/>
      <c r="G183" s="52">
        <v>3449</v>
      </c>
      <c r="H183" s="52">
        <v>37246.899999878697</v>
      </c>
    </row>
    <row r="184" spans="2:8" x14ac:dyDescent="0.3">
      <c r="B184" s="39"/>
      <c r="D184" s="53"/>
      <c r="G184" s="52">
        <v>3449.5</v>
      </c>
      <c r="H184" s="52">
        <v>37388.449999979901</v>
      </c>
    </row>
    <row r="185" spans="2:8" x14ac:dyDescent="0.3">
      <c r="B185" s="39"/>
      <c r="D185" s="53"/>
      <c r="G185" s="52">
        <v>3450</v>
      </c>
      <c r="H185" s="52">
        <v>37530.000000081003</v>
      </c>
    </row>
    <row r="186" spans="2:8" x14ac:dyDescent="0.3">
      <c r="B186" s="39"/>
      <c r="D186" s="53"/>
      <c r="G186" s="52">
        <v>3450.5</v>
      </c>
      <c r="H186" s="52">
        <v>37671.549999935</v>
      </c>
    </row>
    <row r="187" spans="2:8" x14ac:dyDescent="0.3">
      <c r="B187" s="39"/>
      <c r="D187" s="53"/>
      <c r="G187" s="52">
        <v>3451</v>
      </c>
      <c r="H187" s="52">
        <v>37813.100000036196</v>
      </c>
    </row>
    <row r="188" spans="2:8" x14ac:dyDescent="0.3">
      <c r="B188" s="39"/>
      <c r="D188" s="53"/>
      <c r="G188" s="52">
        <v>3451.5</v>
      </c>
      <c r="H188" s="52">
        <v>37954.6499998902</v>
      </c>
    </row>
    <row r="189" spans="2:8" x14ac:dyDescent="0.3">
      <c r="B189" s="39"/>
      <c r="D189" s="53"/>
      <c r="G189" s="52">
        <v>3452</v>
      </c>
      <c r="H189" s="52">
        <v>38096.199999991302</v>
      </c>
    </row>
    <row r="190" spans="2:8" x14ac:dyDescent="0.3">
      <c r="B190" s="39"/>
      <c r="D190" s="53"/>
      <c r="G190" s="52">
        <v>3452.5</v>
      </c>
      <c r="H190" s="52">
        <v>38237.750000092499</v>
      </c>
    </row>
    <row r="191" spans="2:8" x14ac:dyDescent="0.3">
      <c r="B191" s="39"/>
      <c r="D191" s="53"/>
      <c r="G191" s="52">
        <v>3453</v>
      </c>
      <c r="H191" s="52">
        <v>38379.299999946503</v>
      </c>
    </row>
    <row r="192" spans="2:8" x14ac:dyDescent="0.3">
      <c r="B192" s="39"/>
      <c r="D192" s="53"/>
      <c r="G192" s="52">
        <v>3453.5</v>
      </c>
      <c r="H192" s="52">
        <v>38520.850000047598</v>
      </c>
    </row>
    <row r="193" spans="2:8" x14ac:dyDescent="0.3">
      <c r="B193" s="39"/>
      <c r="D193" s="53"/>
      <c r="G193" s="52">
        <v>3454</v>
      </c>
      <c r="H193" s="52">
        <v>38662.399999901703</v>
      </c>
    </row>
    <row r="194" spans="2:8" x14ac:dyDescent="0.3">
      <c r="B194" s="39"/>
      <c r="D194" s="53"/>
      <c r="G194" s="52">
        <v>3454.5</v>
      </c>
      <c r="H194" s="52">
        <v>38803.950000002798</v>
      </c>
    </row>
    <row r="195" spans="2:8" x14ac:dyDescent="0.3">
      <c r="B195" s="39"/>
      <c r="D195" s="53"/>
      <c r="G195" s="52">
        <v>3455</v>
      </c>
      <c r="H195" s="52">
        <v>38945.500000103901</v>
      </c>
    </row>
    <row r="196" spans="2:8" x14ac:dyDescent="0.3">
      <c r="B196" s="39"/>
      <c r="D196" s="53"/>
      <c r="G196" s="52">
        <v>3455.5</v>
      </c>
      <c r="H196" s="52">
        <v>39087.049999957999</v>
      </c>
    </row>
    <row r="197" spans="2:8" x14ac:dyDescent="0.3">
      <c r="B197" s="39"/>
      <c r="D197" s="53"/>
      <c r="G197" s="52">
        <v>3456</v>
      </c>
      <c r="H197" s="52">
        <v>39228.600000059101</v>
      </c>
    </row>
    <row r="198" spans="2:8" x14ac:dyDescent="0.3">
      <c r="B198" s="39"/>
      <c r="D198" s="53"/>
      <c r="G198" s="52">
        <v>3456.5</v>
      </c>
      <c r="H198" s="52">
        <v>39370.149999913097</v>
      </c>
    </row>
    <row r="199" spans="2:8" x14ac:dyDescent="0.3">
      <c r="B199" s="39"/>
      <c r="D199" s="53"/>
      <c r="G199" s="52">
        <v>3457</v>
      </c>
      <c r="H199" s="52">
        <v>39511.700000014302</v>
      </c>
    </row>
    <row r="200" spans="2:8" x14ac:dyDescent="0.3">
      <c r="B200" s="39"/>
      <c r="D200" s="53"/>
      <c r="G200" s="52">
        <v>3457.5</v>
      </c>
      <c r="H200" s="52">
        <v>39653.250000115397</v>
      </c>
    </row>
    <row r="201" spans="2:8" x14ac:dyDescent="0.3">
      <c r="B201" s="39"/>
      <c r="D201" s="53"/>
      <c r="G201" s="52">
        <v>3458</v>
      </c>
      <c r="H201" s="52">
        <v>39794.7999999694</v>
      </c>
    </row>
    <row r="202" spans="2:8" x14ac:dyDescent="0.3">
      <c r="B202" s="39"/>
      <c r="D202" s="53"/>
      <c r="G202" s="52">
        <v>3458.5</v>
      </c>
      <c r="H202" s="52">
        <v>39936.350000070597</v>
      </c>
    </row>
    <row r="203" spans="2:8" x14ac:dyDescent="0.3">
      <c r="B203" s="39"/>
      <c r="D203" s="53"/>
      <c r="G203" s="52">
        <v>3459</v>
      </c>
      <c r="H203" s="52">
        <v>40077.899999924601</v>
      </c>
    </row>
    <row r="204" spans="2:8" x14ac:dyDescent="0.3">
      <c r="B204" s="39"/>
      <c r="D204" s="53"/>
      <c r="G204" s="52">
        <v>3459.5</v>
      </c>
      <c r="H204" s="52">
        <v>40219.450000025703</v>
      </c>
    </row>
    <row r="205" spans="2:8" x14ac:dyDescent="0.3">
      <c r="B205" s="39"/>
      <c r="D205" s="53"/>
      <c r="G205" s="52">
        <v>3460</v>
      </c>
      <c r="H205" s="52">
        <v>40360.999999879801</v>
      </c>
    </row>
    <row r="206" spans="2:8" x14ac:dyDescent="0.3">
      <c r="B206" s="39"/>
      <c r="D206" s="53"/>
      <c r="G206" s="52">
        <v>3460.5</v>
      </c>
      <c r="H206" s="52">
        <v>40508.850000113998</v>
      </c>
    </row>
    <row r="207" spans="2:8" x14ac:dyDescent="0.3">
      <c r="B207" s="39"/>
      <c r="D207" s="53"/>
      <c r="G207" s="52">
        <v>3461</v>
      </c>
      <c r="H207" s="52">
        <v>40656.700000101198</v>
      </c>
    </row>
    <row r="208" spans="2:8" x14ac:dyDescent="0.3">
      <c r="B208" s="39"/>
      <c r="D208" s="53"/>
      <c r="G208" s="52">
        <v>3461.5</v>
      </c>
      <c r="H208" s="52">
        <v>40804.550000088399</v>
      </c>
    </row>
    <row r="209" spans="2:8" x14ac:dyDescent="0.3">
      <c r="B209" s="39"/>
      <c r="D209" s="53"/>
      <c r="G209" s="52">
        <v>3462</v>
      </c>
      <c r="H209" s="52">
        <v>40952.400000075599</v>
      </c>
    </row>
    <row r="210" spans="2:8" x14ac:dyDescent="0.3">
      <c r="B210" s="39"/>
      <c r="D210" s="53"/>
      <c r="G210" s="52">
        <v>3462.5</v>
      </c>
      <c r="H210" s="52">
        <v>41100.250000062799</v>
      </c>
    </row>
    <row r="211" spans="2:8" x14ac:dyDescent="0.3">
      <c r="B211" s="39"/>
      <c r="D211" s="53"/>
      <c r="G211" s="52">
        <v>3463</v>
      </c>
      <c r="H211" s="52">
        <v>41248.100000049999</v>
      </c>
    </row>
    <row r="212" spans="2:8" x14ac:dyDescent="0.3">
      <c r="B212" s="39"/>
      <c r="D212" s="53"/>
      <c r="G212" s="52">
        <v>3463.5</v>
      </c>
      <c r="H212" s="52">
        <v>41395.950000037199</v>
      </c>
    </row>
    <row r="213" spans="2:8" x14ac:dyDescent="0.3">
      <c r="B213" s="39"/>
      <c r="D213" s="53"/>
      <c r="G213" s="52">
        <v>3464</v>
      </c>
      <c r="H213" s="52">
        <v>41543.800000024399</v>
      </c>
    </row>
    <row r="214" spans="2:8" x14ac:dyDescent="0.3">
      <c r="B214" s="39"/>
      <c r="D214" s="53"/>
      <c r="G214" s="52">
        <v>3464.5</v>
      </c>
      <c r="H214" s="52">
        <v>41691.650000011599</v>
      </c>
    </row>
    <row r="215" spans="2:8" x14ac:dyDescent="0.3">
      <c r="B215" s="39"/>
      <c r="D215" s="53"/>
      <c r="G215" s="52">
        <v>3465</v>
      </c>
      <c r="H215" s="52">
        <v>41839.499999998799</v>
      </c>
    </row>
    <row r="216" spans="2:8" x14ac:dyDescent="0.3">
      <c r="B216" s="39"/>
      <c r="D216" s="53"/>
      <c r="G216" s="52">
        <v>3465.5</v>
      </c>
      <c r="H216" s="52">
        <v>41987.349999985898</v>
      </c>
    </row>
    <row r="217" spans="2:8" x14ac:dyDescent="0.3">
      <c r="B217" s="39"/>
      <c r="D217" s="53"/>
      <c r="G217" s="52">
        <v>3466</v>
      </c>
      <c r="H217" s="52">
        <v>42135.199999973098</v>
      </c>
    </row>
    <row r="218" spans="2:8" x14ac:dyDescent="0.3">
      <c r="B218" s="39"/>
      <c r="D218" s="53"/>
      <c r="G218" s="52">
        <v>3466.5</v>
      </c>
      <c r="H218" s="52">
        <v>42283.049999960298</v>
      </c>
    </row>
    <row r="219" spans="2:8" x14ac:dyDescent="0.3">
      <c r="B219" s="39"/>
      <c r="D219" s="53"/>
      <c r="G219" s="52">
        <v>3467</v>
      </c>
      <c r="H219" s="52">
        <v>42430.899999947498</v>
      </c>
    </row>
    <row r="220" spans="2:8" x14ac:dyDescent="0.3">
      <c r="B220" s="39"/>
      <c r="D220" s="53"/>
      <c r="G220" s="52">
        <v>3467.5</v>
      </c>
      <c r="H220" s="52">
        <v>42578.749999934698</v>
      </c>
    </row>
    <row r="221" spans="2:8" x14ac:dyDescent="0.3">
      <c r="B221" s="39"/>
      <c r="D221" s="53"/>
      <c r="G221" s="52">
        <v>3468</v>
      </c>
      <c r="H221" s="52">
        <v>42726.599999921898</v>
      </c>
    </row>
    <row r="222" spans="2:8" x14ac:dyDescent="0.3">
      <c r="B222" s="39"/>
      <c r="D222" s="53"/>
      <c r="G222" s="52">
        <v>3468.5</v>
      </c>
      <c r="H222" s="52">
        <v>42874.449999909099</v>
      </c>
    </row>
    <row r="223" spans="2:8" x14ac:dyDescent="0.3">
      <c r="B223" s="39"/>
      <c r="D223" s="53"/>
      <c r="G223" s="52">
        <v>3469</v>
      </c>
      <c r="H223" s="52">
        <v>43022.299999896299</v>
      </c>
    </row>
    <row r="224" spans="2:8" x14ac:dyDescent="0.3">
      <c r="B224" s="39"/>
      <c r="D224" s="53"/>
      <c r="G224" s="52">
        <v>3469.5</v>
      </c>
      <c r="H224" s="52">
        <v>43170.149999883499</v>
      </c>
    </row>
    <row r="225" spans="2:8" x14ac:dyDescent="0.3">
      <c r="B225" s="39"/>
      <c r="D225" s="53"/>
      <c r="G225" s="52">
        <v>3470</v>
      </c>
      <c r="H225" s="52">
        <v>43318.000000117798</v>
      </c>
    </row>
    <row r="226" spans="2:8" x14ac:dyDescent="0.3">
      <c r="B226" s="39"/>
      <c r="D226" s="53"/>
      <c r="G226" s="52">
        <v>3470.5</v>
      </c>
      <c r="H226" s="52">
        <v>43465.850000104903</v>
      </c>
    </row>
    <row r="227" spans="2:8" x14ac:dyDescent="0.3">
      <c r="B227" s="39"/>
      <c r="D227" s="53"/>
      <c r="G227" s="52">
        <v>3471</v>
      </c>
      <c r="H227" s="52">
        <v>43613.700000092103</v>
      </c>
    </row>
    <row r="228" spans="2:8" x14ac:dyDescent="0.3">
      <c r="B228" s="39"/>
      <c r="D228" s="53"/>
      <c r="G228" s="52">
        <v>3471.5</v>
      </c>
      <c r="H228" s="52">
        <v>43761.550000079304</v>
      </c>
    </row>
    <row r="229" spans="2:8" x14ac:dyDescent="0.3">
      <c r="B229" s="39"/>
      <c r="D229" s="53"/>
      <c r="G229" s="52">
        <v>3472</v>
      </c>
      <c r="H229" s="52">
        <v>43909.400000066496</v>
      </c>
    </row>
    <row r="230" spans="2:8" x14ac:dyDescent="0.3">
      <c r="B230" s="39"/>
      <c r="D230" s="53"/>
      <c r="G230" s="52">
        <v>3472.5</v>
      </c>
      <c r="H230" s="52">
        <v>44057.250000053697</v>
      </c>
    </row>
    <row r="231" spans="2:8" x14ac:dyDescent="0.3">
      <c r="B231" s="39"/>
      <c r="D231" s="53"/>
      <c r="G231" s="52">
        <v>3473</v>
      </c>
      <c r="H231" s="52">
        <v>44205.100000040897</v>
      </c>
    </row>
    <row r="232" spans="2:8" x14ac:dyDescent="0.3">
      <c r="B232" s="39"/>
      <c r="D232" s="53"/>
      <c r="G232" s="52">
        <v>3473.5</v>
      </c>
      <c r="H232" s="52">
        <v>44352.950000028097</v>
      </c>
    </row>
    <row r="233" spans="2:8" x14ac:dyDescent="0.3">
      <c r="B233" s="39"/>
      <c r="D233" s="53"/>
      <c r="G233" s="52">
        <v>3474</v>
      </c>
      <c r="H233" s="52">
        <v>44500.800000015297</v>
      </c>
    </row>
    <row r="234" spans="2:8" x14ac:dyDescent="0.3">
      <c r="B234" s="39"/>
      <c r="D234" s="53"/>
      <c r="G234" s="52">
        <v>3474.5</v>
      </c>
      <c r="H234" s="52">
        <v>44648.650000002497</v>
      </c>
    </row>
    <row r="235" spans="2:8" x14ac:dyDescent="0.3">
      <c r="B235" s="39"/>
      <c r="D235" s="53"/>
      <c r="G235" s="52">
        <v>3475</v>
      </c>
      <c r="H235" s="52">
        <v>44796.499999989697</v>
      </c>
    </row>
    <row r="236" spans="2:8" x14ac:dyDescent="0.3">
      <c r="B236" s="39"/>
      <c r="D236" s="53"/>
      <c r="G236" s="52">
        <v>3475.5</v>
      </c>
      <c r="H236" s="52">
        <v>44944.349999976897</v>
      </c>
    </row>
    <row r="237" spans="2:8" x14ac:dyDescent="0.3">
      <c r="B237" s="39"/>
      <c r="D237" s="53"/>
      <c r="G237" s="52">
        <v>3476</v>
      </c>
      <c r="H237" s="52">
        <v>45092.199999964003</v>
      </c>
    </row>
    <row r="238" spans="2:8" x14ac:dyDescent="0.3">
      <c r="B238" s="39"/>
      <c r="D238" s="53"/>
      <c r="G238" s="52">
        <v>3476.5</v>
      </c>
      <c r="H238" s="52">
        <v>45240.049999951203</v>
      </c>
    </row>
    <row r="239" spans="2:8" x14ac:dyDescent="0.3">
      <c r="B239" s="39"/>
      <c r="D239" s="53"/>
      <c r="G239" s="52">
        <v>3477</v>
      </c>
      <c r="H239" s="52">
        <v>45387.899999938403</v>
      </c>
    </row>
    <row r="240" spans="2:8" x14ac:dyDescent="0.3">
      <c r="B240" s="39"/>
      <c r="D240" s="53"/>
      <c r="G240" s="52">
        <v>3477.5</v>
      </c>
      <c r="H240" s="52">
        <v>45535.749999925603</v>
      </c>
    </row>
    <row r="241" spans="2:8" x14ac:dyDescent="0.3">
      <c r="B241" s="39"/>
      <c r="D241" s="53"/>
      <c r="G241" s="52">
        <v>3478</v>
      </c>
      <c r="H241" s="52">
        <v>45683.599999912803</v>
      </c>
    </row>
    <row r="242" spans="2:8" x14ac:dyDescent="0.3">
      <c r="B242" s="39"/>
      <c r="D242" s="53"/>
      <c r="G242" s="52">
        <v>3478.5</v>
      </c>
      <c r="H242" s="52">
        <v>45831.449999900004</v>
      </c>
    </row>
    <row r="243" spans="2:8" x14ac:dyDescent="0.3">
      <c r="B243" s="39"/>
      <c r="D243" s="53"/>
      <c r="G243" s="52">
        <v>3479</v>
      </c>
      <c r="H243" s="52">
        <v>45979.299999887196</v>
      </c>
    </row>
    <row r="244" spans="2:8" x14ac:dyDescent="0.3">
      <c r="B244" s="39"/>
      <c r="D244" s="53"/>
      <c r="G244" s="52">
        <v>3479.5</v>
      </c>
      <c r="H244" s="52">
        <v>46127.150000121503</v>
      </c>
    </row>
    <row r="245" spans="2:8" x14ac:dyDescent="0.3">
      <c r="B245" s="39"/>
      <c r="D245" s="53"/>
      <c r="G245" s="52">
        <v>3480</v>
      </c>
      <c r="H245" s="52">
        <v>46275.000000108703</v>
      </c>
    </row>
    <row r="246" spans="2:8" x14ac:dyDescent="0.3">
      <c r="B246" s="39"/>
      <c r="D246" s="53"/>
      <c r="G246" s="52">
        <v>3480.5</v>
      </c>
      <c r="H246" s="52">
        <v>46427.769999948003</v>
      </c>
    </row>
    <row r="247" spans="2:8" x14ac:dyDescent="0.3">
      <c r="B247" s="39"/>
      <c r="D247" s="53"/>
      <c r="G247" s="52">
        <v>3481</v>
      </c>
      <c r="H247" s="52">
        <v>46580.549999895098</v>
      </c>
    </row>
    <row r="248" spans="2:8" x14ac:dyDescent="0.3">
      <c r="B248" s="39"/>
      <c r="D248" s="53"/>
      <c r="G248" s="52">
        <v>3481.5</v>
      </c>
      <c r="H248" s="52">
        <v>46733.319999981599</v>
      </c>
    </row>
    <row r="249" spans="2:8" x14ac:dyDescent="0.3">
      <c r="B249" s="39"/>
      <c r="D249" s="53"/>
      <c r="G249" s="52">
        <v>3482</v>
      </c>
      <c r="H249" s="52">
        <v>46886.0999999286</v>
      </c>
    </row>
    <row r="250" spans="2:8" x14ac:dyDescent="0.3">
      <c r="B250" s="39"/>
      <c r="D250" s="53"/>
      <c r="G250" s="52">
        <v>3482.5</v>
      </c>
      <c r="H250" s="52">
        <v>47038.8700000151</v>
      </c>
    </row>
    <row r="251" spans="2:8" x14ac:dyDescent="0.3">
      <c r="B251" s="39"/>
      <c r="D251" s="53"/>
      <c r="G251" s="52">
        <v>3483</v>
      </c>
      <c r="H251" s="52">
        <v>47191.649999962101</v>
      </c>
    </row>
    <row r="252" spans="2:8" x14ac:dyDescent="0.3">
      <c r="B252" s="39"/>
      <c r="D252" s="53"/>
      <c r="G252" s="52">
        <v>3483.5</v>
      </c>
      <c r="H252" s="52">
        <v>47344.420000048602</v>
      </c>
    </row>
    <row r="253" spans="2:8" x14ac:dyDescent="0.3">
      <c r="B253" s="39"/>
      <c r="D253" s="53"/>
      <c r="G253" s="52">
        <v>3484</v>
      </c>
      <c r="H253" s="52">
        <v>47497.199999995697</v>
      </c>
    </row>
    <row r="254" spans="2:8" x14ac:dyDescent="0.3">
      <c r="B254" s="39"/>
      <c r="D254" s="53"/>
      <c r="G254" s="52">
        <v>3484.5</v>
      </c>
      <c r="H254" s="52">
        <v>47649.970000082103</v>
      </c>
    </row>
    <row r="255" spans="2:8" x14ac:dyDescent="0.3">
      <c r="B255" s="39"/>
      <c r="D255" s="53"/>
      <c r="G255" s="52">
        <v>3485</v>
      </c>
      <c r="H255" s="52">
        <v>47802.750000029198</v>
      </c>
    </row>
    <row r="256" spans="2:8" x14ac:dyDescent="0.3">
      <c r="B256" s="39"/>
      <c r="D256" s="53"/>
      <c r="G256" s="52">
        <v>3485.5</v>
      </c>
      <c r="H256" s="52">
        <v>47955.520000115699</v>
      </c>
    </row>
    <row r="257" spans="2:8" x14ac:dyDescent="0.3">
      <c r="B257" s="39"/>
      <c r="D257" s="53"/>
      <c r="G257" s="52">
        <v>3486</v>
      </c>
      <c r="H257" s="52">
        <v>48108.3000000627</v>
      </c>
    </row>
    <row r="258" spans="2:8" x14ac:dyDescent="0.3">
      <c r="B258" s="39"/>
      <c r="D258" s="53"/>
      <c r="G258" s="52">
        <v>3486.5</v>
      </c>
      <c r="H258" s="52">
        <v>48261.069999902102</v>
      </c>
    </row>
    <row r="259" spans="2:8" x14ac:dyDescent="0.3">
      <c r="B259" s="39"/>
      <c r="D259" s="53"/>
      <c r="G259" s="52">
        <v>3487</v>
      </c>
      <c r="H259" s="52">
        <v>48413.850000096201</v>
      </c>
    </row>
    <row r="260" spans="2:8" x14ac:dyDescent="0.3">
      <c r="B260" s="39"/>
      <c r="D260" s="53"/>
      <c r="G260" s="52">
        <v>3487.5</v>
      </c>
      <c r="H260" s="52">
        <v>48566.619999935603</v>
      </c>
    </row>
    <row r="261" spans="2:8" x14ac:dyDescent="0.3">
      <c r="B261" s="39"/>
      <c r="D261" s="53"/>
      <c r="G261" s="52">
        <v>3488</v>
      </c>
      <c r="H261" s="52">
        <v>48719.399999882698</v>
      </c>
    </row>
    <row r="262" spans="2:8" x14ac:dyDescent="0.3">
      <c r="B262" s="39"/>
      <c r="D262" s="53"/>
      <c r="G262" s="52">
        <v>3488.5</v>
      </c>
      <c r="H262" s="52">
        <v>48872.169999969097</v>
      </c>
    </row>
    <row r="263" spans="2:8" x14ac:dyDescent="0.3">
      <c r="B263" s="39"/>
      <c r="D263" s="53"/>
      <c r="G263" s="52">
        <v>3489</v>
      </c>
      <c r="H263" s="52">
        <v>49024.9499999162</v>
      </c>
    </row>
    <row r="264" spans="2:8" x14ac:dyDescent="0.3">
      <c r="B264" s="39"/>
      <c r="D264" s="53"/>
      <c r="G264" s="52">
        <v>3489.5</v>
      </c>
      <c r="H264" s="52">
        <v>49177.720000002701</v>
      </c>
    </row>
    <row r="265" spans="2:8" x14ac:dyDescent="0.3">
      <c r="B265" s="39"/>
      <c r="D265" s="53"/>
      <c r="G265" s="52">
        <v>3490</v>
      </c>
      <c r="H265" s="52">
        <v>49330.499999949701</v>
      </c>
    </row>
    <row r="266" spans="2:8" x14ac:dyDescent="0.3">
      <c r="B266" s="39"/>
      <c r="D266" s="53"/>
      <c r="G266" s="52">
        <v>3490.5</v>
      </c>
      <c r="H266" s="52">
        <v>49483.270000036202</v>
      </c>
    </row>
    <row r="267" spans="2:8" x14ac:dyDescent="0.3">
      <c r="B267" s="39"/>
      <c r="D267" s="53"/>
      <c r="G267" s="52">
        <v>3491</v>
      </c>
      <c r="H267" s="52">
        <v>49636.049999983203</v>
      </c>
    </row>
    <row r="268" spans="2:8" x14ac:dyDescent="0.3">
      <c r="B268" s="39"/>
      <c r="D268" s="53"/>
      <c r="G268" s="52">
        <v>3491.5</v>
      </c>
      <c r="H268" s="52">
        <v>49788.820000069703</v>
      </c>
    </row>
    <row r="269" spans="2:8" x14ac:dyDescent="0.3">
      <c r="B269" s="39"/>
      <c r="D269" s="53"/>
      <c r="G269" s="52">
        <v>3492</v>
      </c>
      <c r="H269" s="52">
        <v>49941.600000016799</v>
      </c>
    </row>
    <row r="270" spans="2:8" x14ac:dyDescent="0.3">
      <c r="B270" s="39"/>
      <c r="D270" s="53"/>
      <c r="G270" s="52">
        <v>3492.5</v>
      </c>
      <c r="H270" s="52">
        <v>50094.370000103198</v>
      </c>
    </row>
    <row r="271" spans="2:8" x14ac:dyDescent="0.3">
      <c r="B271" s="39"/>
      <c r="D271" s="53"/>
      <c r="G271" s="52">
        <v>3493</v>
      </c>
      <c r="H271" s="52">
        <v>50247.1500000503</v>
      </c>
    </row>
    <row r="272" spans="2:8" x14ac:dyDescent="0.3">
      <c r="B272" s="39"/>
      <c r="D272" s="53"/>
      <c r="G272" s="52">
        <v>3493.5</v>
      </c>
      <c r="H272" s="52">
        <v>50399.919999889702</v>
      </c>
    </row>
    <row r="273" spans="2:8" x14ac:dyDescent="0.3">
      <c r="B273" s="39"/>
      <c r="D273" s="53"/>
      <c r="G273" s="52">
        <v>3494</v>
      </c>
      <c r="H273" s="52">
        <v>50552.700000083802</v>
      </c>
    </row>
    <row r="274" spans="2:8" x14ac:dyDescent="0.3">
      <c r="B274" s="39"/>
      <c r="D274" s="53"/>
      <c r="G274" s="52">
        <v>3494.5</v>
      </c>
      <c r="H274" s="52">
        <v>50705.469999923203</v>
      </c>
    </row>
    <row r="275" spans="2:8" x14ac:dyDescent="0.3">
      <c r="B275" s="39"/>
      <c r="D275" s="53"/>
      <c r="G275" s="52">
        <v>3495</v>
      </c>
      <c r="H275" s="52">
        <v>50858.250000117398</v>
      </c>
    </row>
    <row r="276" spans="2:8" x14ac:dyDescent="0.3">
      <c r="B276" s="39"/>
      <c r="D276" s="53"/>
      <c r="G276" s="52">
        <v>3495.5</v>
      </c>
      <c r="H276" s="52">
        <v>51011.019999956698</v>
      </c>
    </row>
    <row r="277" spans="2:8" x14ac:dyDescent="0.3">
      <c r="B277" s="39"/>
      <c r="D277" s="53"/>
      <c r="G277" s="52">
        <v>3496</v>
      </c>
      <c r="H277" s="52">
        <v>51163.7999999038</v>
      </c>
    </row>
    <row r="278" spans="2:8" x14ac:dyDescent="0.3">
      <c r="B278" s="39"/>
      <c r="D278" s="53"/>
      <c r="G278" s="52">
        <v>3496.5</v>
      </c>
      <c r="H278" s="52">
        <v>51316.569999990199</v>
      </c>
    </row>
    <row r="279" spans="2:8" x14ac:dyDescent="0.3">
      <c r="B279" s="39"/>
      <c r="D279" s="53"/>
      <c r="G279" s="52">
        <v>3497</v>
      </c>
      <c r="H279" s="52">
        <v>51469.349999937302</v>
      </c>
    </row>
    <row r="280" spans="2:8" x14ac:dyDescent="0.3">
      <c r="B280" s="39"/>
      <c r="D280" s="53"/>
      <c r="G280" s="52">
        <v>3497.5</v>
      </c>
      <c r="H280" s="52">
        <v>51622.120000023802</v>
      </c>
    </row>
    <row r="281" spans="2:8" x14ac:dyDescent="0.3">
      <c r="B281" s="39"/>
      <c r="D281" s="53"/>
      <c r="G281" s="52">
        <v>3498</v>
      </c>
      <c r="H281" s="52">
        <v>51774.899999970803</v>
      </c>
    </row>
    <row r="282" spans="2:8" x14ac:dyDescent="0.3">
      <c r="B282" s="39"/>
      <c r="D282" s="53"/>
      <c r="G282" s="52">
        <v>3498.5</v>
      </c>
      <c r="H282" s="52">
        <v>51927.670000057296</v>
      </c>
    </row>
    <row r="283" spans="2:8" x14ac:dyDescent="0.3">
      <c r="B283" s="39"/>
      <c r="D283" s="53"/>
      <c r="G283" s="52">
        <v>3499</v>
      </c>
      <c r="H283" s="52">
        <v>52080.450000004399</v>
      </c>
    </row>
    <row r="284" spans="2:8" x14ac:dyDescent="0.3">
      <c r="B284" s="39"/>
      <c r="D284" s="53"/>
      <c r="G284" s="52">
        <v>3499.5</v>
      </c>
      <c r="H284" s="52">
        <v>52233.220000090798</v>
      </c>
    </row>
    <row r="285" spans="2:8" x14ac:dyDescent="0.3">
      <c r="B285" s="39"/>
      <c r="D285" s="53"/>
      <c r="G285" s="52">
        <v>3500</v>
      </c>
      <c r="H285" s="52">
        <v>52386.0000000379</v>
      </c>
    </row>
    <row r="286" spans="2:8" x14ac:dyDescent="0.3">
      <c r="B286" s="39"/>
      <c r="D286" s="53"/>
      <c r="G286" s="52">
        <v>3500.5</v>
      </c>
      <c r="H286" s="52">
        <v>52563.2500000699</v>
      </c>
    </row>
    <row r="287" spans="2:8" x14ac:dyDescent="0.3">
      <c r="B287" s="39"/>
      <c r="D287" s="53"/>
      <c r="G287" s="52">
        <v>3501</v>
      </c>
      <c r="H287" s="52">
        <v>52740.5000001019</v>
      </c>
    </row>
    <row r="288" spans="2:8" x14ac:dyDescent="0.3">
      <c r="B288" s="39"/>
      <c r="D288" s="53"/>
      <c r="G288" s="52">
        <v>3501.5</v>
      </c>
      <c r="H288" s="52">
        <v>52917.749999886903</v>
      </c>
    </row>
    <row r="289" spans="2:8" x14ac:dyDescent="0.3">
      <c r="B289" s="39"/>
      <c r="D289" s="53"/>
      <c r="G289" s="52">
        <v>3502</v>
      </c>
      <c r="H289" s="52">
        <v>53094.999999918902</v>
      </c>
    </row>
    <row r="290" spans="2:8" x14ac:dyDescent="0.3">
      <c r="B290" s="39"/>
      <c r="D290" s="53"/>
      <c r="G290" s="52">
        <v>3502.5</v>
      </c>
      <c r="H290" s="52">
        <v>53272.249999950902</v>
      </c>
    </row>
    <row r="291" spans="2:8" x14ac:dyDescent="0.3">
      <c r="B291" s="39"/>
      <c r="D291" s="53"/>
      <c r="G291" s="52">
        <v>3503</v>
      </c>
      <c r="H291" s="52">
        <v>53449.499999982901</v>
      </c>
    </row>
    <row r="292" spans="2:8" x14ac:dyDescent="0.3">
      <c r="B292" s="39"/>
      <c r="D292" s="53"/>
      <c r="G292" s="52">
        <v>3503.5</v>
      </c>
      <c r="H292" s="52">
        <v>53626.750000015003</v>
      </c>
    </row>
    <row r="293" spans="2:8" x14ac:dyDescent="0.3">
      <c r="B293" s="39"/>
      <c r="D293" s="53"/>
      <c r="G293" s="52">
        <v>3504</v>
      </c>
      <c r="H293" s="52">
        <v>53804.000000047003</v>
      </c>
    </row>
    <row r="294" spans="2:8" x14ac:dyDescent="0.3">
      <c r="B294" s="39"/>
      <c r="D294" s="53"/>
      <c r="G294" s="52">
        <v>3504.5</v>
      </c>
      <c r="H294" s="52">
        <v>53981.250000079002</v>
      </c>
    </row>
    <row r="295" spans="2:8" x14ac:dyDescent="0.3">
      <c r="B295" s="39"/>
      <c r="D295" s="53"/>
      <c r="G295" s="52">
        <v>3505</v>
      </c>
      <c r="H295" s="52">
        <v>54158.500000111002</v>
      </c>
    </row>
    <row r="296" spans="2:8" x14ac:dyDescent="0.3">
      <c r="B296" s="39"/>
      <c r="D296" s="53"/>
      <c r="G296" s="52">
        <v>3505.5</v>
      </c>
      <c r="H296" s="52">
        <v>54335.749999895903</v>
      </c>
    </row>
    <row r="297" spans="2:8" x14ac:dyDescent="0.3">
      <c r="B297" s="39"/>
      <c r="D297" s="53"/>
      <c r="G297" s="52">
        <v>3506</v>
      </c>
      <c r="H297" s="52">
        <v>54512.999999927997</v>
      </c>
    </row>
    <row r="298" spans="2:8" x14ac:dyDescent="0.3">
      <c r="B298" s="39"/>
      <c r="D298" s="53"/>
      <c r="G298" s="52">
        <v>3506.5</v>
      </c>
      <c r="H298" s="52">
        <v>54690.249999959997</v>
      </c>
    </row>
    <row r="299" spans="2:8" x14ac:dyDescent="0.3">
      <c r="B299" s="39"/>
      <c r="D299" s="53"/>
      <c r="G299" s="52">
        <v>3507</v>
      </c>
      <c r="H299" s="52">
        <v>54867.499999991996</v>
      </c>
    </row>
    <row r="300" spans="2:8" x14ac:dyDescent="0.3">
      <c r="B300" s="39"/>
      <c r="D300" s="53"/>
      <c r="G300" s="52">
        <v>3507.5</v>
      </c>
      <c r="H300" s="52">
        <v>55044.750000024003</v>
      </c>
    </row>
    <row r="301" spans="2:8" x14ac:dyDescent="0.3">
      <c r="B301" s="39"/>
      <c r="D301" s="53"/>
      <c r="G301" s="52">
        <v>3508</v>
      </c>
      <c r="H301" s="52">
        <v>55222.000000056098</v>
      </c>
    </row>
    <row r="302" spans="2:8" x14ac:dyDescent="0.3">
      <c r="B302" s="39"/>
      <c r="D302" s="53"/>
      <c r="G302" s="52">
        <v>3508.5</v>
      </c>
      <c r="H302" s="52">
        <v>55399.250000088097</v>
      </c>
    </row>
    <row r="303" spans="2:8" x14ac:dyDescent="0.3">
      <c r="B303" s="39"/>
      <c r="D303" s="53"/>
      <c r="G303" s="52">
        <v>3509</v>
      </c>
      <c r="H303" s="52">
        <v>55576.500000120097</v>
      </c>
    </row>
    <row r="304" spans="2:8" x14ac:dyDescent="0.3">
      <c r="B304" s="39"/>
      <c r="D304" s="53"/>
      <c r="G304" s="52">
        <v>3509.5</v>
      </c>
      <c r="H304" s="52">
        <v>55753.749999904998</v>
      </c>
    </row>
    <row r="305" spans="2:8" x14ac:dyDescent="0.3">
      <c r="B305" s="39"/>
      <c r="D305" s="53"/>
      <c r="G305" s="52">
        <v>3510</v>
      </c>
      <c r="H305" s="52">
        <v>55930.999999937099</v>
      </c>
    </row>
    <row r="306" spans="2:8" x14ac:dyDescent="0.3">
      <c r="B306" s="39"/>
      <c r="D306" s="53"/>
      <c r="G306" s="52">
        <v>3510.5</v>
      </c>
      <c r="H306" s="52">
        <v>56108.249999969099</v>
      </c>
    </row>
    <row r="307" spans="2:8" x14ac:dyDescent="0.3">
      <c r="B307" s="39"/>
      <c r="D307" s="53"/>
      <c r="G307" s="52">
        <v>3511</v>
      </c>
      <c r="H307" s="52">
        <v>56285.500000001099</v>
      </c>
    </row>
    <row r="308" spans="2:8" x14ac:dyDescent="0.3">
      <c r="B308" s="39"/>
      <c r="D308" s="53"/>
      <c r="G308" s="52">
        <v>3511.5</v>
      </c>
      <c r="H308" s="52">
        <v>56462.750000033098</v>
      </c>
    </row>
    <row r="309" spans="2:8" x14ac:dyDescent="0.3">
      <c r="B309" s="39"/>
      <c r="D309" s="53"/>
      <c r="G309" s="52">
        <v>3512</v>
      </c>
      <c r="H309" s="52">
        <v>56640.0000000652</v>
      </c>
    </row>
    <row r="310" spans="2:8" x14ac:dyDescent="0.3">
      <c r="B310" s="39"/>
      <c r="D310" s="53"/>
      <c r="G310" s="52">
        <v>3512.5</v>
      </c>
      <c r="H310" s="52">
        <v>56817.2500000972</v>
      </c>
    </row>
    <row r="311" spans="2:8" x14ac:dyDescent="0.3">
      <c r="B311" s="39"/>
      <c r="D311" s="53"/>
      <c r="G311" s="52">
        <v>3513</v>
      </c>
      <c r="H311" s="52">
        <v>56994.4999998821</v>
      </c>
    </row>
    <row r="312" spans="2:8" x14ac:dyDescent="0.3">
      <c r="B312" s="39"/>
      <c r="D312" s="53"/>
      <c r="G312" s="52">
        <v>3513.5</v>
      </c>
      <c r="H312" s="52">
        <v>57171.7499999141</v>
      </c>
    </row>
    <row r="313" spans="2:8" x14ac:dyDescent="0.3">
      <c r="B313" s="39"/>
      <c r="D313" s="53"/>
      <c r="G313" s="52">
        <v>3514</v>
      </c>
      <c r="H313" s="52">
        <v>57348.999999946202</v>
      </c>
    </row>
    <row r="314" spans="2:8" x14ac:dyDescent="0.3">
      <c r="B314" s="39"/>
      <c r="D314" s="53"/>
      <c r="G314" s="52">
        <v>3514.5</v>
      </c>
      <c r="H314" s="52">
        <v>57526.249999978201</v>
      </c>
    </row>
    <row r="315" spans="2:8" x14ac:dyDescent="0.3">
      <c r="B315" s="39"/>
      <c r="D315" s="53"/>
      <c r="G315" s="52">
        <v>3515</v>
      </c>
      <c r="H315" s="52">
        <v>57703.500000010201</v>
      </c>
    </row>
    <row r="316" spans="2:8" x14ac:dyDescent="0.3">
      <c r="B316" s="39"/>
      <c r="D316" s="53"/>
      <c r="G316" s="52">
        <v>3515.5</v>
      </c>
      <c r="H316" s="52">
        <v>57880.750000042201</v>
      </c>
    </row>
    <row r="317" spans="2:8" x14ac:dyDescent="0.3">
      <c r="B317" s="39"/>
      <c r="D317" s="53"/>
      <c r="G317" s="52">
        <v>3516</v>
      </c>
      <c r="H317" s="52">
        <v>58058.0000000742</v>
      </c>
    </row>
    <row r="318" spans="2:8" x14ac:dyDescent="0.3">
      <c r="B318" s="39"/>
      <c r="D318" s="53"/>
      <c r="G318" s="52">
        <v>3516.5</v>
      </c>
      <c r="H318" s="52">
        <v>58235.250000106302</v>
      </c>
    </row>
    <row r="319" spans="2:8" x14ac:dyDescent="0.3">
      <c r="B319" s="39"/>
      <c r="D319" s="53"/>
      <c r="G319" s="52">
        <v>3517</v>
      </c>
      <c r="H319" s="52">
        <v>58412.499999891203</v>
      </c>
    </row>
    <row r="320" spans="2:8" x14ac:dyDescent="0.3">
      <c r="B320" s="39"/>
      <c r="D320" s="53"/>
      <c r="G320" s="52">
        <v>3517.5</v>
      </c>
      <c r="H320" s="52">
        <v>58589.749999923202</v>
      </c>
    </row>
    <row r="321" spans="2:8" x14ac:dyDescent="0.3">
      <c r="B321" s="39"/>
      <c r="D321" s="53"/>
      <c r="G321" s="52">
        <v>3518</v>
      </c>
      <c r="H321" s="52">
        <v>58766.999999955202</v>
      </c>
    </row>
    <row r="322" spans="2:8" x14ac:dyDescent="0.3">
      <c r="B322" s="39"/>
      <c r="D322" s="53"/>
      <c r="G322" s="52">
        <v>3518.5</v>
      </c>
      <c r="H322" s="52">
        <v>58944.249999987303</v>
      </c>
    </row>
    <row r="323" spans="2:8" x14ac:dyDescent="0.3">
      <c r="B323" s="39"/>
      <c r="D323" s="53"/>
      <c r="G323" s="52">
        <v>3519</v>
      </c>
      <c r="H323" s="52">
        <v>59121.500000019303</v>
      </c>
    </row>
    <row r="324" spans="2:8" x14ac:dyDescent="0.3">
      <c r="B324" s="39"/>
      <c r="D324" s="53"/>
      <c r="G324" s="52">
        <v>3519.5</v>
      </c>
      <c r="H324" s="52">
        <v>59298.750000051303</v>
      </c>
    </row>
    <row r="325" spans="2:8" x14ac:dyDescent="0.3">
      <c r="B325" s="39"/>
      <c r="D325" s="53"/>
      <c r="G325" s="52">
        <v>3520</v>
      </c>
      <c r="H325" s="52">
        <v>59476.000000083302</v>
      </c>
    </row>
    <row r="326" spans="2:8" x14ac:dyDescent="0.3">
      <c r="B326" s="39"/>
      <c r="D326" s="53"/>
      <c r="G326" s="52">
        <v>3520.5</v>
      </c>
      <c r="H326" s="52">
        <v>59669.249999927997</v>
      </c>
    </row>
    <row r="327" spans="2:8" x14ac:dyDescent="0.3">
      <c r="B327" s="39"/>
      <c r="D327" s="53"/>
      <c r="G327" s="52">
        <v>3521</v>
      </c>
      <c r="H327" s="52">
        <v>59862.500000019703</v>
      </c>
    </row>
    <row r="328" spans="2:8" x14ac:dyDescent="0.3">
      <c r="B328" s="39"/>
      <c r="D328" s="53"/>
      <c r="G328" s="52">
        <v>3521.5</v>
      </c>
      <c r="H328" s="52">
        <v>60055.750000111402</v>
      </c>
    </row>
    <row r="329" spans="2:8" x14ac:dyDescent="0.3">
      <c r="B329" s="39"/>
      <c r="D329" s="53"/>
      <c r="G329" s="52">
        <v>3522</v>
      </c>
      <c r="H329" s="52">
        <v>60248.999999956002</v>
      </c>
    </row>
    <row r="330" spans="2:8" x14ac:dyDescent="0.3">
      <c r="B330" s="39"/>
      <c r="D330" s="53"/>
      <c r="G330" s="52">
        <v>3522.5</v>
      </c>
      <c r="H330" s="52">
        <v>60442.250000047803</v>
      </c>
    </row>
    <row r="331" spans="2:8" x14ac:dyDescent="0.3">
      <c r="B331" s="39"/>
      <c r="D331" s="53"/>
      <c r="G331" s="52">
        <v>3523</v>
      </c>
      <c r="H331" s="52">
        <v>60635.499999892403</v>
      </c>
    </row>
    <row r="332" spans="2:8" x14ac:dyDescent="0.3">
      <c r="B332" s="39"/>
      <c r="D332" s="53"/>
      <c r="G332" s="52">
        <v>3523.5</v>
      </c>
      <c r="H332" s="52">
        <v>60828.749999984102</v>
      </c>
    </row>
    <row r="333" spans="2:8" x14ac:dyDescent="0.3">
      <c r="B333" s="39"/>
      <c r="D333" s="53"/>
      <c r="G333" s="52">
        <v>3524</v>
      </c>
      <c r="H333" s="52">
        <v>61022.000000075801</v>
      </c>
    </row>
    <row r="334" spans="2:8" x14ac:dyDescent="0.3">
      <c r="B334" s="39"/>
      <c r="D334" s="53"/>
      <c r="G334" s="52">
        <v>3524.5</v>
      </c>
      <c r="H334" s="52">
        <v>61215.249999920401</v>
      </c>
    </row>
    <row r="335" spans="2:8" x14ac:dyDescent="0.3">
      <c r="B335" s="39"/>
      <c r="D335" s="53"/>
      <c r="G335" s="52">
        <v>3525</v>
      </c>
      <c r="H335" s="52">
        <v>61408.500000012202</v>
      </c>
    </row>
    <row r="336" spans="2:8" x14ac:dyDescent="0.3">
      <c r="B336" s="39"/>
      <c r="D336" s="53"/>
      <c r="G336" s="52">
        <v>3525.5</v>
      </c>
      <c r="H336" s="52">
        <v>61601.750000103901</v>
      </c>
    </row>
    <row r="337" spans="2:8" x14ac:dyDescent="0.3">
      <c r="B337" s="39"/>
      <c r="D337" s="53"/>
      <c r="G337" s="52">
        <v>3526</v>
      </c>
      <c r="H337" s="52">
        <v>61794.999999948501</v>
      </c>
    </row>
    <row r="338" spans="2:8" x14ac:dyDescent="0.3">
      <c r="B338" s="39"/>
      <c r="D338" s="53"/>
      <c r="G338" s="52">
        <v>3526.5</v>
      </c>
      <c r="H338" s="52">
        <v>61988.2500000402</v>
      </c>
    </row>
    <row r="339" spans="2:8" x14ac:dyDescent="0.3">
      <c r="B339" s="39"/>
      <c r="D339" s="53"/>
      <c r="G339" s="52">
        <v>3527</v>
      </c>
      <c r="H339" s="52">
        <v>62181.499999884902</v>
      </c>
    </row>
    <row r="340" spans="2:8" x14ac:dyDescent="0.3">
      <c r="B340" s="39"/>
      <c r="D340" s="53"/>
      <c r="G340" s="52">
        <v>3527.5</v>
      </c>
      <c r="H340" s="52">
        <v>62374.749999976601</v>
      </c>
    </row>
    <row r="341" spans="2:8" x14ac:dyDescent="0.3">
      <c r="B341" s="39"/>
      <c r="D341" s="53"/>
      <c r="G341" s="52">
        <v>3528</v>
      </c>
      <c r="H341" s="52">
        <v>62568.000000068299</v>
      </c>
    </row>
    <row r="342" spans="2:8" x14ac:dyDescent="0.3">
      <c r="B342" s="39"/>
      <c r="D342" s="53"/>
      <c r="G342" s="52">
        <v>3528.5</v>
      </c>
      <c r="H342" s="52">
        <v>62761.2499999129</v>
      </c>
    </row>
    <row r="343" spans="2:8" x14ac:dyDescent="0.3">
      <c r="B343" s="39"/>
      <c r="D343" s="53"/>
      <c r="G343" s="52">
        <v>3529</v>
      </c>
      <c r="H343" s="52">
        <v>62954.5000000047</v>
      </c>
    </row>
    <row r="344" spans="2:8" x14ac:dyDescent="0.3">
      <c r="B344" s="39"/>
      <c r="D344" s="53"/>
      <c r="G344" s="52">
        <v>3529.5</v>
      </c>
      <c r="H344" s="52">
        <v>63147.750000096399</v>
      </c>
    </row>
    <row r="345" spans="2:8" x14ac:dyDescent="0.3">
      <c r="B345" s="39"/>
      <c r="D345" s="53"/>
      <c r="G345" s="52">
        <v>3530</v>
      </c>
      <c r="H345" s="52">
        <v>63340.999999940999</v>
      </c>
    </row>
    <row r="346" spans="2:8" x14ac:dyDescent="0.3">
      <c r="B346" s="39"/>
      <c r="D346" s="53"/>
      <c r="G346" s="52">
        <v>3530.5</v>
      </c>
      <c r="H346" s="52">
        <v>63534.250000032698</v>
      </c>
    </row>
    <row r="347" spans="2:8" x14ac:dyDescent="0.3">
      <c r="B347" s="39"/>
      <c r="D347" s="53"/>
      <c r="G347" s="52">
        <v>3531</v>
      </c>
      <c r="H347" s="52">
        <v>63727.499999877298</v>
      </c>
    </row>
    <row r="348" spans="2:8" x14ac:dyDescent="0.3">
      <c r="B348" s="39"/>
      <c r="D348" s="53"/>
      <c r="G348" s="52">
        <v>3531.5</v>
      </c>
      <c r="H348" s="52">
        <v>63920.749999969099</v>
      </c>
    </row>
    <row r="349" spans="2:8" x14ac:dyDescent="0.3">
      <c r="B349" s="39"/>
      <c r="D349" s="53"/>
      <c r="G349" s="52">
        <v>3532</v>
      </c>
      <c r="H349" s="52">
        <v>64114.000000060798</v>
      </c>
    </row>
    <row r="350" spans="2:8" x14ac:dyDescent="0.3">
      <c r="B350" s="39"/>
      <c r="D350" s="53"/>
      <c r="G350" s="52">
        <v>3532.5</v>
      </c>
      <c r="H350" s="52">
        <v>64307.249999905398</v>
      </c>
    </row>
    <row r="351" spans="2:8" x14ac:dyDescent="0.3">
      <c r="B351" s="39"/>
      <c r="D351" s="53"/>
      <c r="G351" s="52">
        <v>3533</v>
      </c>
      <c r="H351" s="52">
        <v>64500.499999997097</v>
      </c>
    </row>
    <row r="352" spans="2:8" x14ac:dyDescent="0.3">
      <c r="B352" s="39"/>
      <c r="D352" s="53"/>
      <c r="G352" s="52">
        <v>3533.5</v>
      </c>
      <c r="H352" s="52">
        <v>64693.750000088898</v>
      </c>
    </row>
    <row r="353" spans="2:8" x14ac:dyDescent="0.3">
      <c r="B353" s="39"/>
      <c r="D353" s="53"/>
      <c r="G353" s="52">
        <v>3534</v>
      </c>
      <c r="H353" s="52">
        <v>64886.999999933498</v>
      </c>
    </row>
    <row r="354" spans="2:8" x14ac:dyDescent="0.3">
      <c r="B354" s="39"/>
      <c r="D354" s="53"/>
      <c r="G354" s="52">
        <v>3534.5</v>
      </c>
      <c r="H354" s="52">
        <v>65080.250000025197</v>
      </c>
    </row>
    <row r="355" spans="2:8" x14ac:dyDescent="0.3">
      <c r="B355" s="39"/>
      <c r="D355" s="53"/>
      <c r="G355" s="52">
        <v>3535</v>
      </c>
      <c r="H355" s="52">
        <v>65273.500000116903</v>
      </c>
    </row>
    <row r="356" spans="2:8" x14ac:dyDescent="0.3">
      <c r="B356" s="39"/>
      <c r="D356" s="53"/>
      <c r="G356" s="52">
        <v>3535.5</v>
      </c>
      <c r="H356" s="52">
        <v>65466.749999961597</v>
      </c>
    </row>
    <row r="357" spans="2:8" x14ac:dyDescent="0.3">
      <c r="B357" s="39"/>
      <c r="D357" s="53"/>
      <c r="G357" s="52">
        <v>3536</v>
      </c>
      <c r="H357" s="52">
        <v>65660.000000053304</v>
      </c>
    </row>
    <row r="358" spans="2:8" x14ac:dyDescent="0.3">
      <c r="B358" s="39"/>
      <c r="D358" s="53"/>
      <c r="G358" s="52">
        <v>3536.5</v>
      </c>
      <c r="H358" s="52">
        <v>65853.249999897904</v>
      </c>
    </row>
    <row r="359" spans="2:8" x14ac:dyDescent="0.3">
      <c r="B359" s="39"/>
      <c r="D359" s="53"/>
      <c r="G359" s="52">
        <v>3537</v>
      </c>
      <c r="H359" s="52">
        <v>66046.499999989595</v>
      </c>
    </row>
    <row r="360" spans="2:8" x14ac:dyDescent="0.3">
      <c r="B360" s="39"/>
      <c r="D360" s="53"/>
      <c r="G360" s="52">
        <v>3537.5</v>
      </c>
      <c r="H360" s="52">
        <v>66239.750000081403</v>
      </c>
    </row>
    <row r="361" spans="2:8" x14ac:dyDescent="0.3">
      <c r="B361" s="39"/>
      <c r="D361" s="53"/>
      <c r="G361" s="52">
        <v>3538</v>
      </c>
      <c r="H361" s="52">
        <v>66432.999999926004</v>
      </c>
    </row>
    <row r="362" spans="2:8" x14ac:dyDescent="0.3">
      <c r="B362" s="39"/>
      <c r="D362" s="53"/>
      <c r="G362" s="52">
        <v>3538.5</v>
      </c>
      <c r="H362" s="52">
        <v>66626.250000017695</v>
      </c>
    </row>
    <row r="363" spans="2:8" x14ac:dyDescent="0.3">
      <c r="B363" s="39"/>
      <c r="D363" s="53"/>
      <c r="G363" s="52">
        <v>3539</v>
      </c>
      <c r="H363" s="52">
        <v>66819.500000109401</v>
      </c>
    </row>
    <row r="364" spans="2:8" x14ac:dyDescent="0.3">
      <c r="B364" s="39"/>
      <c r="D364" s="53"/>
      <c r="G364" s="52">
        <v>3539.5</v>
      </c>
      <c r="H364" s="52">
        <v>67012.749999954001</v>
      </c>
    </row>
    <row r="365" spans="2:8" x14ac:dyDescent="0.3">
      <c r="B365" s="39"/>
      <c r="D365" s="53"/>
      <c r="G365" s="52">
        <v>3540</v>
      </c>
      <c r="H365" s="52">
        <v>67206.000000045795</v>
      </c>
    </row>
    <row r="366" spans="2:8" x14ac:dyDescent="0.3">
      <c r="B366" s="39"/>
      <c r="D366" s="53"/>
      <c r="G366" s="52">
        <v>3540.5</v>
      </c>
      <c r="H366" s="52">
        <v>67425.369999951406</v>
      </c>
    </row>
    <row r="367" spans="2:8" x14ac:dyDescent="0.3">
      <c r="B367" s="39"/>
      <c r="D367" s="53"/>
      <c r="G367" s="52">
        <v>3541</v>
      </c>
      <c r="H367" s="52">
        <v>67644.749999964697</v>
      </c>
    </row>
    <row r="368" spans="2:8" x14ac:dyDescent="0.3">
      <c r="B368" s="39"/>
      <c r="D368" s="53"/>
      <c r="G368" s="52">
        <v>3541.5</v>
      </c>
      <c r="H368" s="52">
        <v>67864.120000117502</v>
      </c>
    </row>
    <row r="369" spans="2:8" x14ac:dyDescent="0.3">
      <c r="B369" s="39"/>
      <c r="D369" s="53"/>
      <c r="G369" s="52">
        <v>3542</v>
      </c>
      <c r="H369" s="52">
        <v>68083.499999883701</v>
      </c>
    </row>
    <row r="370" spans="2:8" x14ac:dyDescent="0.3">
      <c r="B370" s="39"/>
      <c r="D370" s="53"/>
      <c r="G370" s="52">
        <v>3542.5</v>
      </c>
      <c r="H370" s="52">
        <v>68302.870000036404</v>
      </c>
    </row>
    <row r="371" spans="2:8" x14ac:dyDescent="0.3">
      <c r="B371" s="39"/>
      <c r="D371" s="53"/>
      <c r="G371" s="52">
        <v>3543</v>
      </c>
      <c r="H371" s="52">
        <v>68522.250000049695</v>
      </c>
    </row>
    <row r="372" spans="2:8" x14ac:dyDescent="0.3">
      <c r="B372" s="39"/>
      <c r="D372" s="53"/>
      <c r="G372" s="52">
        <v>3543.5</v>
      </c>
      <c r="H372" s="52">
        <v>68741.619999955394</v>
      </c>
    </row>
    <row r="373" spans="2:8" x14ac:dyDescent="0.3">
      <c r="B373" s="39"/>
      <c r="D373" s="53"/>
      <c r="G373" s="52">
        <v>3544</v>
      </c>
      <c r="H373" s="52">
        <v>68960.999999968699</v>
      </c>
    </row>
    <row r="374" spans="2:8" x14ac:dyDescent="0.3">
      <c r="B374" s="39"/>
      <c r="D374" s="53"/>
      <c r="G374" s="52">
        <v>3544.5</v>
      </c>
      <c r="H374" s="52">
        <v>69180.370000121402</v>
      </c>
    </row>
    <row r="375" spans="2:8" x14ac:dyDescent="0.3">
      <c r="B375" s="39"/>
      <c r="D375" s="53"/>
      <c r="G375" s="52">
        <v>3545</v>
      </c>
      <c r="H375" s="52">
        <v>69399.749999887601</v>
      </c>
    </row>
    <row r="376" spans="2:8" x14ac:dyDescent="0.3">
      <c r="B376" s="39"/>
      <c r="D376" s="53"/>
      <c r="G376" s="52">
        <v>3545.5</v>
      </c>
      <c r="H376" s="52">
        <v>69619.120000040406</v>
      </c>
    </row>
    <row r="377" spans="2:8" x14ac:dyDescent="0.3">
      <c r="B377" s="39"/>
      <c r="D377" s="53"/>
      <c r="G377" s="52">
        <v>3546</v>
      </c>
      <c r="H377" s="52">
        <v>69838.500000053697</v>
      </c>
    </row>
    <row r="378" spans="2:8" x14ac:dyDescent="0.3">
      <c r="B378" s="39"/>
      <c r="D378" s="53"/>
      <c r="G378" s="52">
        <v>3546.5</v>
      </c>
      <c r="H378" s="52">
        <v>70057.869999959294</v>
      </c>
    </row>
    <row r="379" spans="2:8" x14ac:dyDescent="0.3">
      <c r="B379" s="39"/>
      <c r="D379" s="53"/>
      <c r="G379" s="52">
        <v>3547</v>
      </c>
      <c r="H379" s="52">
        <v>70277.249999972599</v>
      </c>
    </row>
    <row r="380" spans="2:8" x14ac:dyDescent="0.3">
      <c r="B380" s="39"/>
      <c r="D380" s="53"/>
      <c r="G380" s="52">
        <v>3547.5</v>
      </c>
      <c r="H380" s="52">
        <v>70496.619999878298</v>
      </c>
    </row>
    <row r="381" spans="2:8" x14ac:dyDescent="0.3">
      <c r="B381" s="39"/>
      <c r="D381" s="53"/>
      <c r="G381" s="52">
        <v>3548</v>
      </c>
      <c r="H381" s="52">
        <v>70715.999999891603</v>
      </c>
    </row>
    <row r="382" spans="2:8" x14ac:dyDescent="0.3">
      <c r="B382" s="39"/>
      <c r="D382" s="53"/>
      <c r="G382" s="52">
        <v>3548.5</v>
      </c>
      <c r="H382" s="52">
        <v>70935.370000044306</v>
      </c>
    </row>
    <row r="383" spans="2:8" x14ac:dyDescent="0.3">
      <c r="B383" s="39"/>
      <c r="D383" s="53"/>
      <c r="G383" s="52">
        <v>3549</v>
      </c>
      <c r="H383" s="52">
        <v>71154.750000057596</v>
      </c>
    </row>
    <row r="384" spans="2:8" x14ac:dyDescent="0.3">
      <c r="B384" s="39"/>
      <c r="D384" s="53"/>
      <c r="G384" s="52">
        <v>3549.5</v>
      </c>
      <c r="H384" s="52">
        <v>71374.119999963295</v>
      </c>
    </row>
    <row r="385" spans="2:8" x14ac:dyDescent="0.3">
      <c r="B385" s="39"/>
      <c r="D385" s="53"/>
      <c r="G385" s="52">
        <v>3550</v>
      </c>
      <c r="H385" s="52">
        <v>71593.499999976601</v>
      </c>
    </row>
    <row r="386" spans="2:8" x14ac:dyDescent="0.3">
      <c r="B386" s="39"/>
      <c r="D386" s="53"/>
      <c r="G386" s="52">
        <v>3550.5</v>
      </c>
      <c r="H386" s="52">
        <v>71812.869999882198</v>
      </c>
    </row>
    <row r="387" spans="2:8" x14ac:dyDescent="0.3">
      <c r="B387" s="39"/>
      <c r="D387" s="53"/>
      <c r="G387" s="52">
        <v>3551</v>
      </c>
      <c r="H387" s="52">
        <v>72032.249999895503</v>
      </c>
    </row>
    <row r="388" spans="2:8" x14ac:dyDescent="0.3">
      <c r="B388" s="39"/>
      <c r="D388" s="53"/>
      <c r="G388" s="52">
        <v>3551.5</v>
      </c>
      <c r="H388" s="52">
        <v>72251.620000048293</v>
      </c>
    </row>
    <row r="389" spans="2:8" x14ac:dyDescent="0.3">
      <c r="B389" s="39"/>
      <c r="D389" s="53"/>
      <c r="G389" s="52">
        <v>3552</v>
      </c>
      <c r="H389" s="52">
        <v>72471.000000061598</v>
      </c>
    </row>
    <row r="390" spans="2:8" x14ac:dyDescent="0.3">
      <c r="B390" s="39"/>
      <c r="D390" s="53"/>
      <c r="G390" s="52">
        <v>3552.5</v>
      </c>
      <c r="H390" s="52">
        <v>72690.369999967195</v>
      </c>
    </row>
    <row r="391" spans="2:8" x14ac:dyDescent="0.3">
      <c r="B391" s="39"/>
      <c r="D391" s="53"/>
      <c r="G391" s="52">
        <v>3553</v>
      </c>
      <c r="H391" s="52">
        <v>72909.7499999805</v>
      </c>
    </row>
    <row r="392" spans="2:8" x14ac:dyDescent="0.3">
      <c r="B392" s="39"/>
      <c r="D392" s="53"/>
      <c r="G392" s="52">
        <v>3553.5</v>
      </c>
      <c r="H392" s="52">
        <v>73129.119999886199</v>
      </c>
    </row>
    <row r="393" spans="2:8" x14ac:dyDescent="0.3">
      <c r="B393" s="39"/>
      <c r="D393" s="53"/>
      <c r="G393" s="52">
        <v>3554</v>
      </c>
      <c r="H393" s="52">
        <v>73348.499999899504</v>
      </c>
    </row>
    <row r="394" spans="2:8" x14ac:dyDescent="0.3">
      <c r="B394" s="39"/>
      <c r="D394" s="53"/>
      <c r="G394" s="52">
        <v>3554.5</v>
      </c>
      <c r="H394" s="52">
        <v>73567.870000052193</v>
      </c>
    </row>
    <row r="395" spans="2:8" x14ac:dyDescent="0.3">
      <c r="B395" s="39"/>
      <c r="D395" s="53"/>
      <c r="G395" s="52">
        <v>3555</v>
      </c>
      <c r="H395" s="52">
        <v>73787.250000065498</v>
      </c>
    </row>
    <row r="396" spans="2:8" x14ac:dyDescent="0.3">
      <c r="B396" s="39"/>
      <c r="D396" s="53"/>
      <c r="G396" s="52">
        <v>3555.5</v>
      </c>
      <c r="H396" s="52">
        <v>74006.619999971197</v>
      </c>
    </row>
    <row r="397" spans="2:8" x14ac:dyDescent="0.3">
      <c r="B397" s="39"/>
      <c r="D397" s="53"/>
      <c r="G397" s="52">
        <v>3556</v>
      </c>
      <c r="H397" s="52">
        <v>74225.999999984502</v>
      </c>
    </row>
    <row r="398" spans="2:8" x14ac:dyDescent="0.3">
      <c r="B398" s="39"/>
      <c r="D398" s="53"/>
      <c r="G398" s="52">
        <v>3556.5</v>
      </c>
      <c r="H398" s="52">
        <v>74445.369999890099</v>
      </c>
    </row>
    <row r="399" spans="2:8" x14ac:dyDescent="0.3">
      <c r="B399" s="39"/>
      <c r="D399" s="53"/>
      <c r="G399" s="52">
        <v>3557</v>
      </c>
      <c r="H399" s="52">
        <v>74664.749999903404</v>
      </c>
    </row>
    <row r="400" spans="2:8" x14ac:dyDescent="0.3">
      <c r="B400" s="39"/>
      <c r="D400" s="53"/>
      <c r="G400" s="52">
        <v>3557.5</v>
      </c>
      <c r="H400" s="52">
        <v>74884.120000056195</v>
      </c>
    </row>
    <row r="401" spans="2:8" x14ac:dyDescent="0.3">
      <c r="B401" s="39"/>
      <c r="D401" s="53"/>
      <c r="G401" s="52">
        <v>3558</v>
      </c>
      <c r="H401" s="52">
        <v>75103.5000000695</v>
      </c>
    </row>
    <row r="402" spans="2:8" x14ac:dyDescent="0.3">
      <c r="B402" s="39"/>
      <c r="D402" s="53"/>
      <c r="G402" s="52">
        <v>3558.5</v>
      </c>
      <c r="H402" s="52">
        <v>75322.869999975097</v>
      </c>
    </row>
    <row r="403" spans="2:8" x14ac:dyDescent="0.3">
      <c r="B403" s="39"/>
      <c r="D403" s="53"/>
      <c r="G403" s="52">
        <v>3559</v>
      </c>
      <c r="H403" s="52">
        <v>75542.249999988402</v>
      </c>
    </row>
    <row r="404" spans="2:8" x14ac:dyDescent="0.3">
      <c r="B404" s="39"/>
      <c r="D404" s="53"/>
      <c r="G404" s="52">
        <v>3559.5</v>
      </c>
      <c r="H404" s="52">
        <v>75761.619999894101</v>
      </c>
    </row>
    <row r="405" spans="2:8" x14ac:dyDescent="0.3">
      <c r="B405" s="39"/>
      <c r="D405" s="53"/>
      <c r="G405" s="52">
        <v>3560</v>
      </c>
      <c r="H405" s="52">
        <v>75980.999999907406</v>
      </c>
    </row>
    <row r="406" spans="2:8" x14ac:dyDescent="0.3">
      <c r="B406" s="39"/>
      <c r="D406" s="53"/>
      <c r="G406" s="52">
        <v>3560.5</v>
      </c>
      <c r="H406" s="52">
        <v>76223.149999985399</v>
      </c>
    </row>
    <row r="407" spans="2:8" x14ac:dyDescent="0.3">
      <c r="B407" s="39"/>
      <c r="D407" s="53"/>
      <c r="G407" s="52">
        <v>3561</v>
      </c>
      <c r="H407" s="52">
        <v>76465.300000063493</v>
      </c>
    </row>
    <row r="408" spans="2:8" x14ac:dyDescent="0.3">
      <c r="B408" s="39"/>
      <c r="D408" s="53"/>
      <c r="G408" s="52">
        <v>3561.5</v>
      </c>
      <c r="H408" s="52">
        <v>76707.449999894394</v>
      </c>
    </row>
    <row r="409" spans="2:8" x14ac:dyDescent="0.3">
      <c r="B409" s="39"/>
      <c r="D409" s="53"/>
      <c r="G409" s="52">
        <v>3562</v>
      </c>
      <c r="H409" s="52">
        <v>76949.599999972503</v>
      </c>
    </row>
    <row r="410" spans="2:8" x14ac:dyDescent="0.3">
      <c r="B410" s="39"/>
      <c r="D410" s="53"/>
      <c r="G410" s="52">
        <v>3562.5</v>
      </c>
      <c r="H410" s="52">
        <v>77191.750000050495</v>
      </c>
    </row>
    <row r="411" spans="2:8" x14ac:dyDescent="0.3">
      <c r="B411" s="39"/>
      <c r="D411" s="53"/>
      <c r="G411" s="52">
        <v>3563</v>
      </c>
      <c r="H411" s="52">
        <v>77433.899999881396</v>
      </c>
    </row>
    <row r="412" spans="2:8" x14ac:dyDescent="0.3">
      <c r="B412" s="39"/>
      <c r="D412" s="53"/>
      <c r="G412" s="52">
        <v>3563.5</v>
      </c>
      <c r="H412" s="52">
        <v>77676.049999959505</v>
      </c>
    </row>
    <row r="413" spans="2:8" x14ac:dyDescent="0.3">
      <c r="B413" s="39"/>
      <c r="D413" s="53"/>
      <c r="G413" s="52">
        <v>3564</v>
      </c>
      <c r="H413" s="52">
        <v>77918.200000037497</v>
      </c>
    </row>
    <row r="414" spans="2:8" x14ac:dyDescent="0.3">
      <c r="B414" s="39"/>
      <c r="D414" s="53"/>
      <c r="G414" s="52">
        <v>3564.5</v>
      </c>
      <c r="H414" s="52">
        <v>78160.350000115606</v>
      </c>
    </row>
    <row r="415" spans="2:8" x14ac:dyDescent="0.3">
      <c r="B415" s="39"/>
      <c r="D415" s="53"/>
      <c r="G415" s="52">
        <v>3565</v>
      </c>
      <c r="H415" s="52">
        <v>78402.499999946507</v>
      </c>
    </row>
    <row r="416" spans="2:8" x14ac:dyDescent="0.3">
      <c r="B416" s="39"/>
      <c r="D416" s="53"/>
      <c r="G416" s="52">
        <v>3565.5</v>
      </c>
      <c r="H416" s="52">
        <v>78644.650000024601</v>
      </c>
    </row>
    <row r="417" spans="2:8" x14ac:dyDescent="0.3">
      <c r="B417" s="39"/>
      <c r="D417" s="53"/>
      <c r="G417" s="52">
        <v>3566</v>
      </c>
      <c r="H417" s="52">
        <v>78886.800000102594</v>
      </c>
    </row>
    <row r="418" spans="2:8" x14ac:dyDescent="0.3">
      <c r="B418" s="39"/>
      <c r="D418" s="53"/>
      <c r="G418" s="52">
        <v>3566.5</v>
      </c>
      <c r="H418" s="52">
        <v>79128.949999933597</v>
      </c>
    </row>
    <row r="419" spans="2:8" x14ac:dyDescent="0.3">
      <c r="B419" s="39"/>
      <c r="D419" s="53"/>
      <c r="G419" s="52">
        <v>3567</v>
      </c>
      <c r="H419" s="52">
        <v>79371.100000011604</v>
      </c>
    </row>
    <row r="420" spans="2:8" x14ac:dyDescent="0.3">
      <c r="B420" s="39"/>
      <c r="D420" s="53"/>
      <c r="G420" s="52">
        <v>3567.5</v>
      </c>
      <c r="H420" s="52">
        <v>79613.250000089596</v>
      </c>
    </row>
    <row r="421" spans="2:8" x14ac:dyDescent="0.3">
      <c r="B421" s="39"/>
      <c r="D421" s="53"/>
      <c r="G421" s="52">
        <v>3568</v>
      </c>
      <c r="H421" s="52">
        <v>79855.399999920599</v>
      </c>
    </row>
    <row r="422" spans="2:8" x14ac:dyDescent="0.3">
      <c r="B422" s="39"/>
      <c r="D422" s="53"/>
      <c r="G422" s="52">
        <v>3568.5</v>
      </c>
      <c r="H422" s="52">
        <v>80097.549999998606</v>
      </c>
    </row>
    <row r="423" spans="2:8" x14ac:dyDescent="0.3">
      <c r="B423" s="39"/>
      <c r="D423" s="53"/>
      <c r="G423" s="52">
        <v>3569</v>
      </c>
      <c r="H423" s="52">
        <v>80339.7000000767</v>
      </c>
    </row>
    <row r="424" spans="2:8" x14ac:dyDescent="0.3">
      <c r="B424" s="39"/>
      <c r="D424" s="53"/>
      <c r="G424" s="52">
        <v>3569.5</v>
      </c>
      <c r="H424" s="52">
        <v>80581.849999907601</v>
      </c>
    </row>
    <row r="425" spans="2:8" x14ac:dyDescent="0.3">
      <c r="B425" s="39"/>
      <c r="D425" s="53"/>
      <c r="G425" s="52">
        <v>3570</v>
      </c>
      <c r="H425" s="52">
        <v>80823.999999985695</v>
      </c>
    </row>
    <row r="426" spans="2:8" x14ac:dyDescent="0.3">
      <c r="B426" s="39"/>
      <c r="D426" s="53"/>
      <c r="G426" s="52">
        <v>3570.5</v>
      </c>
      <c r="H426" s="52">
        <v>81066.150000063702</v>
      </c>
    </row>
    <row r="427" spans="2:8" x14ac:dyDescent="0.3">
      <c r="B427" s="39"/>
      <c r="D427" s="53"/>
      <c r="G427" s="52">
        <v>3571</v>
      </c>
      <c r="H427" s="52">
        <v>81308.299999894603</v>
      </c>
    </row>
    <row r="428" spans="2:8" x14ac:dyDescent="0.3">
      <c r="B428" s="39"/>
      <c r="D428" s="53"/>
      <c r="G428" s="52">
        <v>3571.5</v>
      </c>
      <c r="H428" s="52">
        <v>81550.449999972698</v>
      </c>
    </row>
    <row r="429" spans="2:8" x14ac:dyDescent="0.3">
      <c r="B429" s="39"/>
      <c r="D429" s="53"/>
      <c r="G429" s="52">
        <v>3572</v>
      </c>
      <c r="H429" s="52">
        <v>81792.600000050705</v>
      </c>
    </row>
    <row r="430" spans="2:8" x14ac:dyDescent="0.3">
      <c r="B430" s="39"/>
      <c r="D430" s="53"/>
      <c r="G430" s="52">
        <v>3572.5</v>
      </c>
      <c r="H430" s="52">
        <v>82034.749999881693</v>
      </c>
    </row>
    <row r="431" spans="2:8" x14ac:dyDescent="0.3">
      <c r="B431" s="39"/>
      <c r="D431" s="53"/>
      <c r="G431" s="52">
        <v>3573</v>
      </c>
      <c r="H431" s="52">
        <v>82276.8999999597</v>
      </c>
    </row>
    <row r="432" spans="2:8" x14ac:dyDescent="0.3">
      <c r="B432" s="39"/>
      <c r="D432" s="53"/>
      <c r="G432" s="52">
        <v>3573.5</v>
      </c>
      <c r="H432" s="52">
        <v>82519.050000037794</v>
      </c>
    </row>
    <row r="433" spans="2:8" x14ac:dyDescent="0.3">
      <c r="B433" s="39"/>
      <c r="D433" s="53"/>
      <c r="G433" s="52">
        <v>3574</v>
      </c>
      <c r="H433" s="52">
        <v>82761.200000115801</v>
      </c>
    </row>
    <row r="434" spans="2:8" x14ac:dyDescent="0.3">
      <c r="B434" s="39"/>
      <c r="D434" s="53"/>
      <c r="G434" s="52">
        <v>3574.5</v>
      </c>
      <c r="H434" s="52">
        <v>83003.349999946702</v>
      </c>
    </row>
    <row r="435" spans="2:8" x14ac:dyDescent="0.3">
      <c r="B435" s="39"/>
      <c r="D435" s="53"/>
      <c r="G435" s="52">
        <v>3575</v>
      </c>
      <c r="H435" s="52">
        <v>83245.500000024796</v>
      </c>
    </row>
    <row r="436" spans="2:8" x14ac:dyDescent="0.3">
      <c r="B436" s="39"/>
      <c r="D436" s="53"/>
      <c r="G436" s="52">
        <v>3575.5</v>
      </c>
      <c r="H436" s="52">
        <v>83487.650000102803</v>
      </c>
    </row>
    <row r="437" spans="2:8" x14ac:dyDescent="0.3">
      <c r="B437" s="39"/>
      <c r="D437" s="53"/>
      <c r="G437" s="52">
        <v>3576</v>
      </c>
      <c r="H437" s="52">
        <v>83729.799999933806</v>
      </c>
    </row>
    <row r="438" spans="2:8" x14ac:dyDescent="0.3">
      <c r="B438" s="39"/>
      <c r="D438" s="53"/>
      <c r="G438" s="52">
        <v>3576.5</v>
      </c>
      <c r="H438" s="52">
        <v>83971.950000011799</v>
      </c>
    </row>
    <row r="439" spans="2:8" x14ac:dyDescent="0.3">
      <c r="B439" s="39"/>
      <c r="D439" s="53"/>
      <c r="G439" s="52">
        <v>3577</v>
      </c>
      <c r="H439" s="52">
        <v>84214.100000089893</v>
      </c>
    </row>
    <row r="440" spans="2:8" x14ac:dyDescent="0.3">
      <c r="B440" s="39"/>
      <c r="D440" s="53"/>
      <c r="G440" s="52">
        <v>3577.5</v>
      </c>
      <c r="H440" s="52">
        <v>84456.249999920794</v>
      </c>
    </row>
    <row r="441" spans="2:8" x14ac:dyDescent="0.3">
      <c r="B441" s="39"/>
      <c r="D441" s="53"/>
      <c r="G441" s="52">
        <v>3578</v>
      </c>
      <c r="H441" s="52">
        <v>84698.399999998903</v>
      </c>
    </row>
    <row r="442" spans="2:8" x14ac:dyDescent="0.3">
      <c r="B442" s="39"/>
      <c r="D442" s="53"/>
      <c r="G442" s="52">
        <v>3578.5</v>
      </c>
      <c r="H442" s="52">
        <v>84940.550000076895</v>
      </c>
    </row>
    <row r="443" spans="2:8" x14ac:dyDescent="0.3">
      <c r="B443" s="39"/>
      <c r="D443" s="53"/>
      <c r="G443" s="52">
        <v>3579</v>
      </c>
      <c r="H443" s="52">
        <v>85182.699999907796</v>
      </c>
    </row>
    <row r="444" spans="2:8" x14ac:dyDescent="0.3">
      <c r="B444" s="39"/>
      <c r="D444" s="53"/>
      <c r="G444" s="52">
        <v>3579.5</v>
      </c>
      <c r="H444" s="52">
        <v>85424.849999985905</v>
      </c>
    </row>
    <row r="445" spans="2:8" x14ac:dyDescent="0.3">
      <c r="B445" s="39"/>
      <c r="D445" s="53"/>
      <c r="G445" s="52">
        <v>3580</v>
      </c>
      <c r="H445" s="52">
        <v>85667.000000063897</v>
      </c>
    </row>
    <row r="446" spans="2:8" x14ac:dyDescent="0.3">
      <c r="B446" s="39"/>
      <c r="D446" s="53"/>
      <c r="G446" s="52">
        <v>3580.5</v>
      </c>
      <c r="H446" s="52">
        <v>85909.999999905005</v>
      </c>
    </row>
    <row r="447" spans="2:8" x14ac:dyDescent="0.3">
      <c r="B447" s="39"/>
      <c r="D447" s="53"/>
      <c r="G447" s="52">
        <v>3581</v>
      </c>
      <c r="H447" s="52">
        <v>86152.999999993204</v>
      </c>
    </row>
    <row r="448" spans="2:8" x14ac:dyDescent="0.3">
      <c r="B448" s="39"/>
      <c r="D448" s="53"/>
      <c r="G448" s="52">
        <v>3581.5</v>
      </c>
      <c r="H448" s="52">
        <v>86396.000000081302</v>
      </c>
    </row>
    <row r="449" spans="2:8" x14ac:dyDescent="0.3">
      <c r="B449" s="39"/>
      <c r="D449" s="53"/>
      <c r="G449" s="52">
        <v>3582</v>
      </c>
      <c r="H449" s="52">
        <v>86638.999999922395</v>
      </c>
    </row>
    <row r="450" spans="2:8" x14ac:dyDescent="0.3">
      <c r="B450" s="39"/>
      <c r="D450" s="53"/>
      <c r="G450" s="52">
        <v>3582.5</v>
      </c>
      <c r="H450" s="52">
        <v>86882.000000010594</v>
      </c>
    </row>
    <row r="451" spans="2:8" x14ac:dyDescent="0.3">
      <c r="B451" s="39"/>
      <c r="D451" s="53"/>
      <c r="G451" s="52">
        <v>3583</v>
      </c>
      <c r="H451" s="52">
        <v>87125.000000098706</v>
      </c>
    </row>
    <row r="452" spans="2:8" x14ac:dyDescent="0.3">
      <c r="B452" s="39"/>
      <c r="D452" s="53"/>
      <c r="G452" s="52">
        <v>3583.5</v>
      </c>
      <c r="H452" s="52">
        <v>87367.999999939799</v>
      </c>
    </row>
    <row r="453" spans="2:8" x14ac:dyDescent="0.3">
      <c r="B453" s="39"/>
      <c r="D453" s="53"/>
      <c r="G453" s="52">
        <v>3584</v>
      </c>
      <c r="H453" s="52">
        <v>87611.000000027998</v>
      </c>
    </row>
    <row r="454" spans="2:8" x14ac:dyDescent="0.3">
      <c r="B454" s="39"/>
      <c r="D454" s="53"/>
      <c r="G454" s="52">
        <v>3584.5</v>
      </c>
      <c r="H454" s="52">
        <v>87854.000000116095</v>
      </c>
    </row>
    <row r="455" spans="2:8" x14ac:dyDescent="0.3">
      <c r="B455" s="39"/>
      <c r="D455" s="53"/>
      <c r="G455" s="52">
        <v>3585</v>
      </c>
      <c r="H455" s="52">
        <v>88096.999999957203</v>
      </c>
    </row>
    <row r="456" spans="2:8" x14ac:dyDescent="0.3">
      <c r="B456" s="39"/>
      <c r="D456" s="53"/>
      <c r="G456" s="52">
        <v>3585.5</v>
      </c>
      <c r="H456" s="52">
        <v>88340.0000000453</v>
      </c>
    </row>
    <row r="457" spans="2:8" x14ac:dyDescent="0.3">
      <c r="B457" s="39"/>
      <c r="D457" s="53"/>
      <c r="G457" s="52">
        <v>3586</v>
      </c>
      <c r="H457" s="52">
        <v>88582.999999886393</v>
      </c>
    </row>
    <row r="458" spans="2:8" x14ac:dyDescent="0.3">
      <c r="B458" s="39"/>
      <c r="D458" s="53"/>
      <c r="G458" s="52">
        <v>3586.5</v>
      </c>
      <c r="H458" s="52">
        <v>88825.999999974607</v>
      </c>
    </row>
    <row r="459" spans="2:8" x14ac:dyDescent="0.3">
      <c r="B459" s="39"/>
      <c r="D459" s="53"/>
      <c r="G459" s="52">
        <v>3587</v>
      </c>
      <c r="H459" s="52">
        <v>89069.000000062704</v>
      </c>
    </row>
    <row r="460" spans="2:8" x14ac:dyDescent="0.3">
      <c r="B460" s="39"/>
      <c r="D460" s="53"/>
      <c r="G460" s="52">
        <v>3587.5</v>
      </c>
      <c r="H460" s="52">
        <v>89311.999999903797</v>
      </c>
    </row>
    <row r="461" spans="2:8" x14ac:dyDescent="0.3">
      <c r="B461" s="39"/>
      <c r="D461" s="53"/>
      <c r="G461" s="52">
        <v>3588</v>
      </c>
      <c r="H461" s="52">
        <v>89554.999999991996</v>
      </c>
    </row>
    <row r="462" spans="2:8" x14ac:dyDescent="0.3">
      <c r="B462" s="39"/>
      <c r="D462" s="53"/>
      <c r="G462" s="52">
        <v>3588.5</v>
      </c>
      <c r="H462" s="52">
        <v>89798.000000080094</v>
      </c>
    </row>
    <row r="463" spans="2:8" x14ac:dyDescent="0.3">
      <c r="B463" s="39"/>
      <c r="D463" s="53"/>
      <c r="G463" s="52">
        <v>3589</v>
      </c>
      <c r="H463" s="52">
        <v>90040.999999921201</v>
      </c>
    </row>
    <row r="464" spans="2:8" x14ac:dyDescent="0.3">
      <c r="B464" s="39"/>
      <c r="D464" s="53"/>
      <c r="G464" s="52">
        <v>3589.5</v>
      </c>
      <c r="H464" s="52">
        <v>90284.000000009401</v>
      </c>
    </row>
    <row r="465" spans="2:8" x14ac:dyDescent="0.3">
      <c r="B465" s="39"/>
      <c r="D465" s="53"/>
      <c r="G465" s="52">
        <v>3590</v>
      </c>
      <c r="H465" s="52">
        <v>90527.000000097498</v>
      </c>
    </row>
    <row r="466" spans="2:8" x14ac:dyDescent="0.3">
      <c r="B466" s="39"/>
      <c r="D466" s="53"/>
      <c r="G466" s="52">
        <v>3590.5</v>
      </c>
      <c r="H466" s="52">
        <v>90769.999999938605</v>
      </c>
    </row>
    <row r="467" spans="2:8" x14ac:dyDescent="0.3">
      <c r="B467" s="39"/>
      <c r="D467" s="53"/>
      <c r="G467" s="52">
        <v>3591</v>
      </c>
      <c r="H467" s="52">
        <v>91013.000000026805</v>
      </c>
    </row>
    <row r="468" spans="2:8" x14ac:dyDescent="0.3">
      <c r="B468" s="39"/>
      <c r="D468" s="53"/>
      <c r="G468" s="52">
        <v>3591.5</v>
      </c>
      <c r="H468" s="52">
        <v>91256.000000114902</v>
      </c>
    </row>
    <row r="469" spans="2:8" x14ac:dyDescent="0.3">
      <c r="B469" s="39"/>
      <c r="D469" s="53"/>
      <c r="G469" s="52">
        <v>3592</v>
      </c>
      <c r="H469" s="52">
        <v>91498.999999955995</v>
      </c>
    </row>
    <row r="470" spans="2:8" x14ac:dyDescent="0.3">
      <c r="B470" s="39"/>
      <c r="D470" s="53"/>
      <c r="G470" s="52">
        <v>3592.5</v>
      </c>
      <c r="H470" s="52">
        <v>91742.000000044194</v>
      </c>
    </row>
    <row r="471" spans="2:8" x14ac:dyDescent="0.3">
      <c r="B471" s="39"/>
      <c r="D471" s="53"/>
      <c r="G471" s="52">
        <v>3593</v>
      </c>
      <c r="H471" s="52">
        <v>91984.9999998852</v>
      </c>
    </row>
    <row r="472" spans="2:8" x14ac:dyDescent="0.3">
      <c r="B472" s="39"/>
      <c r="D472" s="53"/>
      <c r="G472" s="52">
        <v>3593.5</v>
      </c>
      <c r="H472" s="52">
        <v>92227.999999973399</v>
      </c>
    </row>
    <row r="473" spans="2:8" x14ac:dyDescent="0.3">
      <c r="B473" s="39"/>
      <c r="D473" s="53"/>
      <c r="G473" s="52">
        <v>3594</v>
      </c>
      <c r="H473" s="52">
        <v>92471.000000061598</v>
      </c>
    </row>
    <row r="474" spans="2:8" x14ac:dyDescent="0.3">
      <c r="B474" s="39"/>
      <c r="D474" s="53"/>
      <c r="G474" s="52">
        <v>3594.5</v>
      </c>
      <c r="H474" s="52">
        <v>92713.999999902604</v>
      </c>
    </row>
    <row r="475" spans="2:8" x14ac:dyDescent="0.3">
      <c r="B475" s="39"/>
      <c r="D475" s="53"/>
      <c r="G475" s="52">
        <v>3595</v>
      </c>
      <c r="H475" s="52">
        <v>92956.999999990803</v>
      </c>
    </row>
    <row r="476" spans="2:8" x14ac:dyDescent="0.3">
      <c r="B476" s="39"/>
      <c r="D476" s="53"/>
      <c r="G476" s="52">
        <v>3595.5</v>
      </c>
      <c r="H476" s="52">
        <v>93200.0000000789</v>
      </c>
    </row>
    <row r="477" spans="2:8" x14ac:dyDescent="0.3">
      <c r="B477" s="39"/>
      <c r="D477" s="53"/>
      <c r="G477" s="52">
        <v>3596</v>
      </c>
      <c r="H477" s="52">
        <v>93442.999999919994</v>
      </c>
    </row>
    <row r="478" spans="2:8" x14ac:dyDescent="0.3">
      <c r="B478" s="39"/>
      <c r="D478" s="53"/>
      <c r="G478" s="52">
        <v>3596.5</v>
      </c>
      <c r="H478" s="52">
        <v>93686.000000008207</v>
      </c>
    </row>
    <row r="479" spans="2:8" x14ac:dyDescent="0.3">
      <c r="B479" s="39"/>
      <c r="D479" s="53"/>
      <c r="G479" s="52">
        <v>3597</v>
      </c>
      <c r="H479" s="52">
        <v>93929.000000096305</v>
      </c>
    </row>
    <row r="480" spans="2:8" x14ac:dyDescent="0.3">
      <c r="B480" s="39"/>
      <c r="D480" s="53"/>
      <c r="G480" s="52">
        <v>3597.5</v>
      </c>
      <c r="H480" s="52">
        <v>94171.999999937398</v>
      </c>
    </row>
    <row r="481" spans="2:8" x14ac:dyDescent="0.3">
      <c r="B481" s="39"/>
      <c r="D481" s="53"/>
      <c r="G481" s="52">
        <v>3598</v>
      </c>
      <c r="H481" s="52">
        <v>94415.000000025597</v>
      </c>
    </row>
    <row r="482" spans="2:8" x14ac:dyDescent="0.3">
      <c r="B482" s="39"/>
      <c r="D482" s="53"/>
      <c r="G482" s="52">
        <v>3598.5</v>
      </c>
      <c r="H482" s="52">
        <v>94658.000000113694</v>
      </c>
    </row>
    <row r="483" spans="2:8" x14ac:dyDescent="0.3">
      <c r="B483" s="39"/>
      <c r="D483" s="53"/>
      <c r="G483" s="52">
        <v>3599</v>
      </c>
      <c r="H483" s="52">
        <v>94900.999999954802</v>
      </c>
    </row>
    <row r="484" spans="2:8" x14ac:dyDescent="0.3">
      <c r="B484" s="39"/>
      <c r="D484" s="53"/>
      <c r="G484" s="52">
        <v>3599.5</v>
      </c>
      <c r="H484" s="52">
        <v>95144.000000043001</v>
      </c>
    </row>
    <row r="485" spans="2:8" x14ac:dyDescent="0.3">
      <c r="B485" s="39"/>
      <c r="D485" s="53"/>
      <c r="G485" s="52">
        <v>3600</v>
      </c>
      <c r="H485" s="52">
        <v>95386.999999884007</v>
      </c>
    </row>
    <row r="486" spans="2:8" x14ac:dyDescent="0.3">
      <c r="B486" s="39"/>
      <c r="D486" s="53"/>
      <c r="G486" s="52">
        <v>3600.5</v>
      </c>
      <c r="H486" s="52">
        <v>95650.5500001006</v>
      </c>
    </row>
    <row r="487" spans="2:8" x14ac:dyDescent="0.3">
      <c r="B487" s="39"/>
      <c r="D487" s="53"/>
      <c r="G487" s="52">
        <v>3601</v>
      </c>
      <c r="H487" s="52">
        <v>95914.100000070102</v>
      </c>
    </row>
    <row r="488" spans="2:8" x14ac:dyDescent="0.3">
      <c r="B488" s="39"/>
      <c r="D488" s="53"/>
      <c r="G488" s="52">
        <v>3601.5</v>
      </c>
      <c r="H488" s="52">
        <v>96177.650000039604</v>
      </c>
    </row>
    <row r="489" spans="2:8" x14ac:dyDescent="0.3">
      <c r="B489" s="39"/>
      <c r="D489" s="53"/>
      <c r="G489" s="52">
        <v>3602</v>
      </c>
      <c r="H489" s="52">
        <v>96441.200000009005</v>
      </c>
    </row>
    <row r="490" spans="2:8" x14ac:dyDescent="0.3">
      <c r="B490" s="39"/>
      <c r="D490" s="53"/>
      <c r="G490" s="52">
        <v>3602.5</v>
      </c>
      <c r="H490" s="52">
        <v>96704.749999978507</v>
      </c>
    </row>
    <row r="491" spans="2:8" x14ac:dyDescent="0.3">
      <c r="B491" s="39"/>
      <c r="D491" s="53"/>
      <c r="G491" s="52">
        <v>3603</v>
      </c>
      <c r="H491" s="52">
        <v>96968.299999947994</v>
      </c>
    </row>
    <row r="492" spans="2:8" x14ac:dyDescent="0.3">
      <c r="B492" s="39"/>
      <c r="D492" s="53"/>
      <c r="G492" s="52">
        <v>3603.5</v>
      </c>
      <c r="H492" s="52">
        <v>97231.849999917496</v>
      </c>
    </row>
    <row r="493" spans="2:8" x14ac:dyDescent="0.3">
      <c r="B493" s="39"/>
      <c r="D493" s="53"/>
      <c r="G493" s="52">
        <v>3604</v>
      </c>
      <c r="H493" s="52">
        <v>97495.399999886897</v>
      </c>
    </row>
    <row r="494" spans="2:8" x14ac:dyDescent="0.3">
      <c r="B494" s="39"/>
      <c r="D494" s="53"/>
      <c r="G494" s="52">
        <v>3604.5</v>
      </c>
      <c r="H494" s="52">
        <v>97758.950000103505</v>
      </c>
    </row>
    <row r="495" spans="2:8" x14ac:dyDescent="0.3">
      <c r="B495" s="39"/>
      <c r="D495" s="53"/>
      <c r="G495" s="52">
        <v>3605</v>
      </c>
      <c r="H495" s="52">
        <v>98022.500000073007</v>
      </c>
    </row>
    <row r="496" spans="2:8" x14ac:dyDescent="0.3">
      <c r="B496" s="39"/>
      <c r="D496" s="53"/>
      <c r="G496" s="52">
        <v>3605.5</v>
      </c>
      <c r="H496" s="52">
        <v>98286.050000042495</v>
      </c>
    </row>
    <row r="497" spans="2:8" x14ac:dyDescent="0.3">
      <c r="B497" s="39"/>
      <c r="D497" s="53"/>
      <c r="G497" s="52">
        <v>3606</v>
      </c>
      <c r="H497" s="52">
        <v>98549.600000011997</v>
      </c>
    </row>
    <row r="498" spans="2:8" x14ac:dyDescent="0.3">
      <c r="B498" s="39"/>
      <c r="D498" s="53"/>
      <c r="G498" s="52">
        <v>3606.5</v>
      </c>
      <c r="H498" s="52">
        <v>98813.149999981397</v>
      </c>
    </row>
    <row r="499" spans="2:8" x14ac:dyDescent="0.3">
      <c r="B499" s="39"/>
      <c r="D499" s="53"/>
      <c r="G499" s="52">
        <v>3607</v>
      </c>
      <c r="H499" s="52">
        <v>99076.699999950899</v>
      </c>
    </row>
    <row r="500" spans="2:8" x14ac:dyDescent="0.3">
      <c r="B500" s="39"/>
      <c r="D500" s="53"/>
      <c r="G500" s="52">
        <v>3607.5</v>
      </c>
      <c r="H500" s="52">
        <v>99340.249999920401</v>
      </c>
    </row>
    <row r="501" spans="2:8" x14ac:dyDescent="0.3">
      <c r="B501" s="39"/>
      <c r="D501" s="53"/>
      <c r="G501" s="52">
        <v>3608</v>
      </c>
      <c r="H501" s="52">
        <v>99603.799999889903</v>
      </c>
    </row>
    <row r="502" spans="2:8" x14ac:dyDescent="0.3">
      <c r="B502" s="39"/>
      <c r="D502" s="53"/>
      <c r="G502" s="52">
        <v>3608.5</v>
      </c>
      <c r="H502" s="52">
        <v>99867.350000106497</v>
      </c>
    </row>
    <row r="503" spans="2:8" x14ac:dyDescent="0.3">
      <c r="B503" s="39"/>
      <c r="D503" s="53"/>
      <c r="G503" s="52">
        <v>3609</v>
      </c>
      <c r="H503" s="52">
        <v>100130.900000076</v>
      </c>
    </row>
    <row r="504" spans="2:8" x14ac:dyDescent="0.3">
      <c r="B504" s="39"/>
      <c r="D504" s="53"/>
      <c r="G504" s="52">
        <v>3609.5</v>
      </c>
      <c r="H504" s="52">
        <v>100394.45000004501</v>
      </c>
    </row>
    <row r="505" spans="2:8" x14ac:dyDescent="0.3">
      <c r="B505" s="39"/>
      <c r="D505" s="53"/>
      <c r="G505" s="52">
        <v>3610</v>
      </c>
      <c r="H505" s="52">
        <v>100658.000000015</v>
      </c>
    </row>
    <row r="506" spans="2:8" x14ac:dyDescent="0.3">
      <c r="B506" s="39"/>
      <c r="D506" s="53"/>
      <c r="G506" s="52">
        <v>3610.5</v>
      </c>
      <c r="H506" s="52">
        <v>100921.549999984</v>
      </c>
    </row>
    <row r="507" spans="2:8" x14ac:dyDescent="0.3">
      <c r="B507" s="39"/>
      <c r="D507" s="53"/>
      <c r="G507" s="52">
        <v>3611</v>
      </c>
      <c r="H507" s="52">
        <v>101185.09999995401</v>
      </c>
    </row>
    <row r="508" spans="2:8" x14ac:dyDescent="0.3">
      <c r="B508" s="39"/>
      <c r="D508" s="53"/>
      <c r="G508" s="52">
        <v>3611.5</v>
      </c>
      <c r="H508" s="52">
        <v>101448.649999923</v>
      </c>
    </row>
    <row r="509" spans="2:8" x14ac:dyDescent="0.3">
      <c r="B509" s="39"/>
      <c r="D509" s="53"/>
      <c r="G509" s="52">
        <v>3612</v>
      </c>
      <c r="H509" s="52">
        <v>101712.199999893</v>
      </c>
    </row>
    <row r="510" spans="2:8" x14ac:dyDescent="0.3">
      <c r="B510" s="39"/>
      <c r="D510" s="53"/>
      <c r="G510" s="52">
        <v>3612.5</v>
      </c>
      <c r="H510" s="52">
        <v>101975.75000010899</v>
      </c>
    </row>
    <row r="511" spans="2:8" x14ac:dyDescent="0.3">
      <c r="B511" s="39"/>
      <c r="D511" s="53"/>
      <c r="G511" s="52">
        <v>3613</v>
      </c>
      <c r="H511" s="52">
        <v>102239.30000007901</v>
      </c>
    </row>
    <row r="512" spans="2:8" x14ac:dyDescent="0.3">
      <c r="B512" s="39"/>
      <c r="D512" s="53"/>
      <c r="G512" s="52">
        <v>3613.5</v>
      </c>
      <c r="H512" s="52">
        <v>102502.850000048</v>
      </c>
    </row>
    <row r="513" spans="2:8" x14ac:dyDescent="0.3">
      <c r="B513" s="39"/>
      <c r="D513" s="53"/>
      <c r="G513" s="52">
        <v>3614</v>
      </c>
      <c r="H513" s="52">
        <v>102766.40000001799</v>
      </c>
    </row>
    <row r="514" spans="2:8" x14ac:dyDescent="0.3">
      <c r="B514" s="39"/>
      <c r="D514" s="53"/>
      <c r="G514" s="52">
        <v>3614.5</v>
      </c>
      <c r="H514" s="52">
        <v>103029.949999987</v>
      </c>
    </row>
    <row r="515" spans="2:8" x14ac:dyDescent="0.3">
      <c r="B515" s="39"/>
      <c r="D515" s="53"/>
      <c r="G515" s="52">
        <v>3615</v>
      </c>
      <c r="H515" s="52">
        <v>103293.499999957</v>
      </c>
    </row>
    <row r="516" spans="2:8" x14ac:dyDescent="0.3">
      <c r="B516" s="39"/>
      <c r="D516" s="53"/>
      <c r="G516" s="52">
        <v>3615.5</v>
      </c>
      <c r="H516" s="52">
        <v>103557.04999992601</v>
      </c>
    </row>
    <row r="517" spans="2:8" x14ac:dyDescent="0.3">
      <c r="B517" s="39"/>
      <c r="D517" s="53"/>
      <c r="G517" s="52">
        <v>3616</v>
      </c>
      <c r="H517" s="52">
        <v>103820.599999896</v>
      </c>
    </row>
    <row r="518" spans="2:8" x14ac:dyDescent="0.3">
      <c r="B518" s="39"/>
      <c r="D518" s="53"/>
      <c r="G518" s="52">
        <v>3616.5</v>
      </c>
      <c r="H518" s="52">
        <v>104084.150000112</v>
      </c>
    </row>
    <row r="519" spans="2:8" x14ac:dyDescent="0.3">
      <c r="B519" s="39"/>
      <c r="D519" s="53"/>
      <c r="G519" s="52">
        <v>3617</v>
      </c>
      <c r="H519" s="52">
        <v>104347.700000082</v>
      </c>
    </row>
    <row r="520" spans="2:8" x14ac:dyDescent="0.3">
      <c r="B520" s="39"/>
      <c r="D520" s="53"/>
      <c r="G520" s="52">
        <v>3617.5</v>
      </c>
      <c r="H520" s="52">
        <v>104611.250000051</v>
      </c>
    </row>
    <row r="521" spans="2:8" x14ac:dyDescent="0.3">
      <c r="B521" s="39"/>
      <c r="D521" s="53"/>
      <c r="G521" s="52">
        <v>3618</v>
      </c>
      <c r="H521" s="52">
        <v>104874.800000021</v>
      </c>
    </row>
    <row r="522" spans="2:8" x14ac:dyDescent="0.3">
      <c r="B522" s="39"/>
      <c r="D522" s="53"/>
      <c r="G522" s="52">
        <v>3618.5</v>
      </c>
      <c r="H522" s="52">
        <v>105138.34999998999</v>
      </c>
    </row>
    <row r="523" spans="2:8" x14ac:dyDescent="0.3">
      <c r="B523" s="39"/>
      <c r="D523" s="53"/>
      <c r="G523" s="52">
        <v>3619</v>
      </c>
      <c r="H523" s="52">
        <v>105401.89999996001</v>
      </c>
    </row>
    <row r="524" spans="2:8" x14ac:dyDescent="0.3">
      <c r="B524" s="39"/>
      <c r="D524" s="53"/>
      <c r="G524" s="52">
        <v>3619.5</v>
      </c>
      <c r="H524" s="52">
        <v>105665.449999929</v>
      </c>
    </row>
    <row r="525" spans="2:8" x14ac:dyDescent="0.3">
      <c r="B525" s="39"/>
      <c r="D525" s="53"/>
      <c r="G525" s="52">
        <v>3620</v>
      </c>
      <c r="H525" s="52">
        <v>105928.999999899</v>
      </c>
    </row>
    <row r="526" spans="2:8" x14ac:dyDescent="0.3">
      <c r="B526" s="39"/>
      <c r="D526" s="53"/>
      <c r="G526" s="52">
        <v>3620.5</v>
      </c>
      <c r="H526" s="52">
        <v>106232.119999958</v>
      </c>
    </row>
    <row r="527" spans="2:8" x14ac:dyDescent="0.3">
      <c r="B527" s="39"/>
      <c r="D527" s="53"/>
      <c r="G527" s="52">
        <v>3621</v>
      </c>
      <c r="H527" s="52">
        <v>106535.249999879</v>
      </c>
    </row>
    <row r="528" spans="2:8" x14ac:dyDescent="0.3">
      <c r="B528" s="39"/>
      <c r="D528" s="53"/>
      <c r="G528" s="52">
        <v>3621.5</v>
      </c>
      <c r="H528" s="52">
        <v>106838.36999993899</v>
      </c>
    </row>
    <row r="529" spans="2:8" x14ac:dyDescent="0.3">
      <c r="B529" s="39"/>
      <c r="D529" s="53"/>
      <c r="G529" s="52">
        <v>3622</v>
      </c>
      <c r="H529" s="52">
        <v>107141.500000106</v>
      </c>
    </row>
    <row r="530" spans="2:8" x14ac:dyDescent="0.3">
      <c r="B530" s="39"/>
      <c r="D530" s="53"/>
      <c r="G530" s="52">
        <v>3622.5</v>
      </c>
      <c r="H530" s="52">
        <v>107444.619999919</v>
      </c>
    </row>
    <row r="531" spans="2:8" x14ac:dyDescent="0.3">
      <c r="B531" s="39"/>
      <c r="D531" s="53"/>
      <c r="G531" s="52">
        <v>3623</v>
      </c>
      <c r="H531" s="52">
        <v>107747.750000086</v>
      </c>
    </row>
    <row r="532" spans="2:8" x14ac:dyDescent="0.3">
      <c r="B532" s="39"/>
      <c r="D532" s="53"/>
      <c r="G532" s="52">
        <v>3623.5</v>
      </c>
      <c r="H532" s="52">
        <v>108050.86999989901</v>
      </c>
    </row>
    <row r="533" spans="2:8" x14ac:dyDescent="0.3">
      <c r="B533" s="39"/>
      <c r="D533" s="53"/>
      <c r="G533" s="52">
        <v>3624</v>
      </c>
      <c r="H533" s="52">
        <v>108354.000000067</v>
      </c>
    </row>
    <row r="534" spans="2:8" x14ac:dyDescent="0.3">
      <c r="B534" s="39"/>
      <c r="D534" s="53"/>
      <c r="G534" s="52">
        <v>3624.5</v>
      </c>
      <c r="H534" s="52">
        <v>108657.119999879</v>
      </c>
    </row>
    <row r="535" spans="2:8" x14ac:dyDescent="0.3">
      <c r="B535" s="39"/>
      <c r="D535" s="53"/>
      <c r="G535" s="52">
        <v>3625</v>
      </c>
      <c r="H535" s="52">
        <v>108960.250000047</v>
      </c>
    </row>
    <row r="536" spans="2:8" x14ac:dyDescent="0.3">
      <c r="B536" s="39"/>
      <c r="D536" s="53"/>
      <c r="G536" s="52">
        <v>3625.5</v>
      </c>
      <c r="H536" s="52">
        <v>109263.370000107</v>
      </c>
    </row>
    <row r="537" spans="2:8" x14ac:dyDescent="0.3">
      <c r="B537" s="39"/>
      <c r="D537" s="53"/>
      <c r="G537" s="52">
        <v>3626</v>
      </c>
      <c r="H537" s="52">
        <v>109566.50000002699</v>
      </c>
    </row>
    <row r="538" spans="2:8" x14ac:dyDescent="0.3">
      <c r="B538" s="39"/>
      <c r="D538" s="53"/>
      <c r="G538" s="52">
        <v>3626.5</v>
      </c>
      <c r="H538" s="52">
        <v>109869.620000087</v>
      </c>
    </row>
    <row r="539" spans="2:8" x14ac:dyDescent="0.3">
      <c r="B539" s="39"/>
      <c r="D539" s="53"/>
      <c r="G539" s="52">
        <v>3627</v>
      </c>
      <c r="H539" s="52">
        <v>110172.750000007</v>
      </c>
    </row>
    <row r="540" spans="2:8" x14ac:dyDescent="0.3">
      <c r="B540" s="39"/>
      <c r="D540" s="53"/>
      <c r="G540" s="52">
        <v>3627.5</v>
      </c>
      <c r="H540" s="52">
        <v>110475.87000006701</v>
      </c>
    </row>
    <row r="541" spans="2:8" x14ac:dyDescent="0.3">
      <c r="B541" s="39"/>
      <c r="D541" s="53"/>
      <c r="G541" s="52">
        <v>3628</v>
      </c>
      <c r="H541" s="52">
        <v>110778.99999998799</v>
      </c>
    </row>
    <row r="542" spans="2:8" x14ac:dyDescent="0.3">
      <c r="B542" s="39"/>
      <c r="D542" s="53"/>
      <c r="G542" s="52">
        <v>3628.5</v>
      </c>
      <c r="H542" s="52">
        <v>111082.120000047</v>
      </c>
    </row>
    <row r="543" spans="2:8" x14ac:dyDescent="0.3">
      <c r="B543" s="39"/>
      <c r="D543" s="53"/>
      <c r="G543" s="52">
        <v>3629</v>
      </c>
      <c r="H543" s="52">
        <v>111385.249999968</v>
      </c>
    </row>
    <row r="544" spans="2:8" x14ac:dyDescent="0.3">
      <c r="B544" s="39"/>
      <c r="D544" s="53"/>
      <c r="G544" s="52">
        <v>3629.5</v>
      </c>
      <c r="H544" s="52">
        <v>111688.37000002799</v>
      </c>
    </row>
    <row r="545" spans="2:8" x14ac:dyDescent="0.3">
      <c r="B545" s="39"/>
      <c r="D545" s="53"/>
      <c r="G545" s="52">
        <v>3630</v>
      </c>
      <c r="H545" s="52">
        <v>111991.49999994801</v>
      </c>
    </row>
    <row r="546" spans="2:8" x14ac:dyDescent="0.3">
      <c r="B546" s="39"/>
      <c r="D546" s="53"/>
      <c r="G546" s="52">
        <v>3630.5</v>
      </c>
      <c r="H546" s="52">
        <v>112294.620000008</v>
      </c>
    </row>
    <row r="547" spans="2:8" x14ac:dyDescent="0.3">
      <c r="B547" s="39"/>
      <c r="D547" s="53"/>
      <c r="G547" s="52">
        <v>3631</v>
      </c>
      <c r="H547" s="52">
        <v>112597.749999928</v>
      </c>
    </row>
    <row r="548" spans="2:8" x14ac:dyDescent="0.3">
      <c r="B548" s="39"/>
      <c r="D548" s="53"/>
      <c r="G548" s="52">
        <v>3631.5</v>
      </c>
      <c r="H548" s="52">
        <v>112900.869999988</v>
      </c>
    </row>
    <row r="549" spans="2:8" x14ac:dyDescent="0.3">
      <c r="B549" s="39"/>
      <c r="D549" s="53"/>
      <c r="G549" s="52">
        <v>3632</v>
      </c>
      <c r="H549" s="52">
        <v>113203.99999990901</v>
      </c>
    </row>
    <row r="550" spans="2:8" x14ac:dyDescent="0.3">
      <c r="B550" s="39"/>
      <c r="D550" s="53"/>
      <c r="G550" s="52">
        <v>3632.5</v>
      </c>
      <c r="H550" s="52">
        <v>113507.119999968</v>
      </c>
    </row>
    <row r="551" spans="2:8" x14ac:dyDescent="0.3">
      <c r="B551" s="39"/>
      <c r="D551" s="53"/>
      <c r="G551" s="52">
        <v>3633</v>
      </c>
      <c r="H551" s="52">
        <v>113810.249999889</v>
      </c>
    </row>
    <row r="552" spans="2:8" x14ac:dyDescent="0.3">
      <c r="B552" s="39"/>
      <c r="D552" s="53"/>
      <c r="G552" s="52">
        <v>3633.5</v>
      </c>
      <c r="H552" s="52">
        <v>114113.36999994901</v>
      </c>
    </row>
    <row r="553" spans="2:8" x14ac:dyDescent="0.3">
      <c r="B553" s="39"/>
      <c r="D553" s="53"/>
      <c r="G553" s="52">
        <v>3634</v>
      </c>
      <c r="H553" s="52">
        <v>114416.50000011599</v>
      </c>
    </row>
    <row r="554" spans="2:8" x14ac:dyDescent="0.3">
      <c r="B554" s="39"/>
      <c r="D554" s="53"/>
      <c r="G554" s="52">
        <v>3634.5</v>
      </c>
      <c r="H554" s="52">
        <v>114719.619999929</v>
      </c>
    </row>
    <row r="555" spans="2:8" x14ac:dyDescent="0.3">
      <c r="B555" s="39"/>
      <c r="D555" s="53"/>
      <c r="G555" s="52">
        <v>3635</v>
      </c>
      <c r="H555" s="52">
        <v>115022.750000096</v>
      </c>
    </row>
    <row r="556" spans="2:8" x14ac:dyDescent="0.3">
      <c r="B556" s="39"/>
      <c r="D556" s="53"/>
      <c r="G556" s="52">
        <v>3635.5</v>
      </c>
      <c r="H556" s="52">
        <v>115325.869999909</v>
      </c>
    </row>
    <row r="557" spans="2:8" x14ac:dyDescent="0.3">
      <c r="B557" s="39"/>
      <c r="D557" s="53"/>
      <c r="G557" s="52">
        <v>3636</v>
      </c>
      <c r="H557" s="52">
        <v>115629.00000007699</v>
      </c>
    </row>
    <row r="558" spans="2:8" x14ac:dyDescent="0.3">
      <c r="B558" s="39"/>
      <c r="D558" s="53"/>
      <c r="G558" s="52">
        <v>3636.5</v>
      </c>
      <c r="H558" s="52">
        <v>115932.11999988899</v>
      </c>
    </row>
    <row r="559" spans="2:8" x14ac:dyDescent="0.3">
      <c r="B559" s="39"/>
      <c r="D559" s="53"/>
      <c r="G559" s="52">
        <v>3637</v>
      </c>
      <c r="H559" s="52">
        <v>116235.250000057</v>
      </c>
    </row>
    <row r="560" spans="2:8" x14ac:dyDescent="0.3">
      <c r="B560" s="39"/>
      <c r="D560" s="53"/>
      <c r="G560" s="52">
        <v>3637.5</v>
      </c>
      <c r="H560" s="52">
        <v>116538.37000011699</v>
      </c>
    </row>
    <row r="561" spans="2:8" x14ac:dyDescent="0.3">
      <c r="B561" s="39"/>
      <c r="D561" s="53"/>
      <c r="G561" s="52">
        <v>3638</v>
      </c>
      <c r="H561" s="52">
        <v>116841.50000003701</v>
      </c>
    </row>
    <row r="562" spans="2:8" x14ac:dyDescent="0.3">
      <c r="B562" s="39"/>
      <c r="D562" s="53"/>
      <c r="G562" s="52">
        <v>3638.5</v>
      </c>
      <c r="H562" s="52">
        <v>117144.620000097</v>
      </c>
    </row>
    <row r="563" spans="2:8" x14ac:dyDescent="0.3">
      <c r="B563" s="39"/>
      <c r="D563" s="53"/>
      <c r="G563" s="52">
        <v>3639</v>
      </c>
      <c r="H563" s="52">
        <v>117447.750000017</v>
      </c>
    </row>
    <row r="564" spans="2:8" x14ac:dyDescent="0.3">
      <c r="B564" s="39"/>
      <c r="D564" s="53"/>
      <c r="G564" s="52">
        <v>3639.5</v>
      </c>
      <c r="H564" s="52">
        <v>117750.870000077</v>
      </c>
    </row>
    <row r="565" spans="2:8" x14ac:dyDescent="0.3">
      <c r="B565" s="39"/>
      <c r="D565" s="53"/>
      <c r="G565" s="52">
        <v>3640</v>
      </c>
      <c r="H565" s="52">
        <v>118053.999999997</v>
      </c>
    </row>
    <row r="566" spans="2:8" x14ac:dyDescent="0.3">
      <c r="B566" s="39"/>
      <c r="D566" s="53"/>
      <c r="G566" s="52">
        <v>3640.5</v>
      </c>
      <c r="H566" s="52">
        <v>118375.119999908</v>
      </c>
    </row>
    <row r="567" spans="2:8" x14ac:dyDescent="0.3">
      <c r="B567" s="39"/>
      <c r="D567" s="53"/>
      <c r="G567" s="52">
        <v>3641</v>
      </c>
      <c r="H567" s="52">
        <v>118696.24999992699</v>
      </c>
    </row>
    <row r="568" spans="2:8" x14ac:dyDescent="0.3">
      <c r="B568" s="39"/>
      <c r="D568" s="53"/>
      <c r="G568" s="52">
        <v>3641.5</v>
      </c>
      <c r="H568" s="52">
        <v>119017.37000008499</v>
      </c>
    </row>
    <row r="569" spans="2:8" x14ac:dyDescent="0.3">
      <c r="B569" s="39"/>
      <c r="D569" s="53"/>
      <c r="G569" s="52">
        <v>3642</v>
      </c>
      <c r="H569" s="52">
        <v>119338.500000103</v>
      </c>
    </row>
    <row r="570" spans="2:8" x14ac:dyDescent="0.3">
      <c r="B570" s="39"/>
      <c r="D570" s="53"/>
      <c r="G570" s="52">
        <v>3642.5</v>
      </c>
      <c r="H570" s="52">
        <v>119659.62000001399</v>
      </c>
    </row>
    <row r="571" spans="2:8" x14ac:dyDescent="0.3">
      <c r="B571" s="39"/>
      <c r="D571" s="53"/>
      <c r="G571" s="52">
        <v>3643</v>
      </c>
      <c r="H571" s="52">
        <v>119980.750000032</v>
      </c>
    </row>
    <row r="572" spans="2:8" x14ac:dyDescent="0.3">
      <c r="B572" s="39"/>
      <c r="D572" s="53"/>
      <c r="G572" s="52">
        <v>3643.5</v>
      </c>
      <c r="H572" s="52">
        <v>120301.869999943</v>
      </c>
    </row>
    <row r="573" spans="2:8" x14ac:dyDescent="0.3">
      <c r="B573" s="39"/>
      <c r="D573" s="53"/>
      <c r="G573" s="52">
        <v>3644</v>
      </c>
      <c r="H573" s="52">
        <v>120622.999999961</v>
      </c>
    </row>
    <row r="574" spans="2:8" x14ac:dyDescent="0.3">
      <c r="B574" s="39"/>
      <c r="D574" s="53"/>
      <c r="G574" s="52">
        <v>3644.5</v>
      </c>
      <c r="H574" s="52">
        <v>120944.120000119</v>
      </c>
    </row>
    <row r="575" spans="2:8" x14ac:dyDescent="0.3">
      <c r="B575" s="39"/>
      <c r="D575" s="53"/>
      <c r="G575" s="52">
        <v>3645</v>
      </c>
      <c r="H575" s="52">
        <v>121265.24999989101</v>
      </c>
    </row>
    <row r="576" spans="2:8" x14ac:dyDescent="0.3">
      <c r="B576" s="39"/>
      <c r="D576" s="53"/>
      <c r="G576" s="52">
        <v>3645.5</v>
      </c>
      <c r="H576" s="52">
        <v>121586.37000004901</v>
      </c>
    </row>
    <row r="577" spans="2:8" x14ac:dyDescent="0.3">
      <c r="B577" s="39"/>
      <c r="D577" s="53"/>
      <c r="G577" s="52">
        <v>3646</v>
      </c>
      <c r="H577" s="52">
        <v>121907.500000067</v>
      </c>
    </row>
    <row r="578" spans="2:8" x14ac:dyDescent="0.3">
      <c r="B578" s="39"/>
      <c r="D578" s="53"/>
      <c r="G578" s="52">
        <v>3646.5</v>
      </c>
      <c r="H578" s="52">
        <v>122228.61999997799</v>
      </c>
    </row>
    <row r="579" spans="2:8" x14ac:dyDescent="0.3">
      <c r="B579" s="39"/>
      <c r="D579" s="53"/>
      <c r="G579" s="52">
        <v>3647</v>
      </c>
      <c r="H579" s="52">
        <v>122549.749999996</v>
      </c>
    </row>
    <row r="580" spans="2:8" x14ac:dyDescent="0.3">
      <c r="B580" s="39"/>
      <c r="D580" s="53"/>
      <c r="G580" s="52">
        <v>3647.5</v>
      </c>
      <c r="H580" s="52">
        <v>122870.86999990699</v>
      </c>
    </row>
    <row r="581" spans="2:8" x14ac:dyDescent="0.3">
      <c r="B581" s="39"/>
      <c r="D581" s="53"/>
      <c r="G581" s="52">
        <v>3648</v>
      </c>
      <c r="H581" s="52">
        <v>123191.999999926</v>
      </c>
    </row>
    <row r="582" spans="2:8" x14ac:dyDescent="0.3">
      <c r="B582" s="39"/>
      <c r="D582" s="53"/>
      <c r="G582" s="52">
        <v>3648.5</v>
      </c>
      <c r="H582" s="52">
        <v>123513.120000083</v>
      </c>
    </row>
    <row r="583" spans="2:8" x14ac:dyDescent="0.3">
      <c r="D583" s="53"/>
      <c r="G583" s="52">
        <v>3649</v>
      </c>
      <c r="H583" s="52">
        <v>123834.25000010199</v>
      </c>
    </row>
    <row r="584" spans="2:8" x14ac:dyDescent="0.3">
      <c r="G584" s="52">
        <v>3649.5</v>
      </c>
      <c r="H584" s="52">
        <v>124155.370000013</v>
      </c>
    </row>
    <row r="585" spans="2:8" x14ac:dyDescent="0.3">
      <c r="G585" s="52">
        <v>3650</v>
      </c>
      <c r="H585" s="52">
        <v>124476.500000031</v>
      </c>
    </row>
    <row r="586" spans="2:8" x14ac:dyDescent="0.3">
      <c r="G586" s="52">
        <v>3650.5</v>
      </c>
      <c r="H586" s="52">
        <v>124797.61999994201</v>
      </c>
    </row>
    <row r="587" spans="2:8" x14ac:dyDescent="0.3">
      <c r="G587" s="52">
        <v>3651</v>
      </c>
      <c r="H587" s="52">
        <v>125118.74999996</v>
      </c>
    </row>
    <row r="588" spans="2:8" x14ac:dyDescent="0.3">
      <c r="G588" s="52">
        <v>3651.5</v>
      </c>
      <c r="H588" s="52">
        <v>125439.870000118</v>
      </c>
    </row>
    <row r="589" spans="2:8" x14ac:dyDescent="0.3">
      <c r="G589" s="52">
        <v>3652</v>
      </c>
      <c r="H589" s="52">
        <v>125760.99999989</v>
      </c>
    </row>
    <row r="590" spans="2:8" x14ac:dyDescent="0.3">
      <c r="G590" s="52">
        <v>3652.5</v>
      </c>
      <c r="H590" s="52">
        <v>126082.120000047</v>
      </c>
    </row>
    <row r="591" spans="2:8" x14ac:dyDescent="0.3">
      <c r="G591" s="52">
        <v>3653</v>
      </c>
      <c r="H591" s="52">
        <v>126403.25000006599</v>
      </c>
    </row>
    <row r="592" spans="2:8" x14ac:dyDescent="0.3">
      <c r="G592" s="52">
        <v>3653.5</v>
      </c>
      <c r="H592" s="52">
        <v>126724.369999977</v>
      </c>
    </row>
    <row r="593" spans="7:8" x14ac:dyDescent="0.3">
      <c r="G593" s="52">
        <v>3654</v>
      </c>
      <c r="H593" s="52">
        <v>127045.49999999499</v>
      </c>
    </row>
    <row r="594" spans="7:8" x14ac:dyDescent="0.3">
      <c r="G594" s="52">
        <v>3654.5</v>
      </c>
      <c r="H594" s="52">
        <v>127366.619999906</v>
      </c>
    </row>
    <row r="595" spans="7:8" x14ac:dyDescent="0.3">
      <c r="G595" s="52">
        <v>3655</v>
      </c>
      <c r="H595" s="52">
        <v>127687.749999924</v>
      </c>
    </row>
    <row r="596" spans="7:8" x14ac:dyDescent="0.3">
      <c r="G596" s="52">
        <v>3655.5</v>
      </c>
      <c r="H596" s="52">
        <v>128008.870000082</v>
      </c>
    </row>
    <row r="597" spans="7:8" x14ac:dyDescent="0.3">
      <c r="G597" s="52">
        <v>3656</v>
      </c>
      <c r="H597" s="52">
        <v>128330.000000101</v>
      </c>
    </row>
    <row r="598" spans="7:8" x14ac:dyDescent="0.3">
      <c r="G598" s="52">
        <v>3656.5</v>
      </c>
      <c r="H598" s="52">
        <v>128651.120000011</v>
      </c>
    </row>
    <row r="599" spans="7:8" x14ac:dyDescent="0.3">
      <c r="G599" s="52">
        <v>3657</v>
      </c>
      <c r="H599" s="52">
        <v>128972.25000003001</v>
      </c>
    </row>
    <row r="600" spans="7:8" x14ac:dyDescent="0.3">
      <c r="G600" s="52">
        <v>3657.5</v>
      </c>
      <c r="H600" s="52">
        <v>129293.369999941</v>
      </c>
    </row>
    <row r="601" spans="7:8" x14ac:dyDescent="0.3">
      <c r="G601" s="52">
        <v>3658</v>
      </c>
      <c r="H601" s="52">
        <v>129614.49999995901</v>
      </c>
    </row>
    <row r="602" spans="7:8" x14ac:dyDescent="0.3">
      <c r="G602" s="52">
        <v>3658.5</v>
      </c>
      <c r="H602" s="52">
        <v>129935.62000011699</v>
      </c>
    </row>
    <row r="603" spans="7:8" x14ac:dyDescent="0.3">
      <c r="G603" s="52">
        <v>3659</v>
      </c>
      <c r="H603" s="52">
        <v>130256.74999988799</v>
      </c>
    </row>
    <row r="604" spans="7:8" x14ac:dyDescent="0.3">
      <c r="G604" s="52">
        <v>3659.5</v>
      </c>
      <c r="H604" s="52">
        <v>130577.87000004599</v>
      </c>
    </row>
    <row r="605" spans="7:8" x14ac:dyDescent="0.3">
      <c r="G605" s="52">
        <v>3660</v>
      </c>
      <c r="H605" s="52">
        <v>130899.000000065</v>
      </c>
    </row>
    <row r="606" spans="7:8" x14ac:dyDescent="0.3">
      <c r="G606" s="52">
        <v>3660.5</v>
      </c>
      <c r="H606" s="52">
        <v>131267.70000007999</v>
      </c>
    </row>
    <row r="607" spans="7:8" x14ac:dyDescent="0.3">
      <c r="G607" s="52">
        <v>3661</v>
      </c>
      <c r="H607" s="52">
        <v>131636.40000009499</v>
      </c>
    </row>
    <row r="608" spans="7:8" x14ac:dyDescent="0.3">
      <c r="G608" s="52">
        <v>3661.5</v>
      </c>
      <c r="H608" s="52">
        <v>132005.10000010999</v>
      </c>
    </row>
    <row r="609" spans="7:8" x14ac:dyDescent="0.3">
      <c r="G609" s="52">
        <v>3662</v>
      </c>
      <c r="H609" s="52">
        <v>132373.79999987801</v>
      </c>
    </row>
    <row r="610" spans="7:8" x14ac:dyDescent="0.3">
      <c r="G610" s="52">
        <v>3662.5</v>
      </c>
      <c r="H610" s="52">
        <v>132742.49999989301</v>
      </c>
    </row>
    <row r="611" spans="7:8" x14ac:dyDescent="0.3">
      <c r="G611" s="52">
        <v>3663</v>
      </c>
      <c r="H611" s="52">
        <v>133111.19999990801</v>
      </c>
    </row>
    <row r="612" spans="7:8" x14ac:dyDescent="0.3">
      <c r="G612" s="52">
        <v>3663.5</v>
      </c>
      <c r="H612" s="52">
        <v>133479.89999992301</v>
      </c>
    </row>
    <row r="613" spans="7:8" x14ac:dyDescent="0.3">
      <c r="G613" s="52">
        <v>3664</v>
      </c>
      <c r="H613" s="52">
        <v>133848.59999993799</v>
      </c>
    </row>
    <row r="614" spans="7:8" x14ac:dyDescent="0.3">
      <c r="G614" s="52">
        <v>3664.5</v>
      </c>
      <c r="H614" s="52">
        <v>134217.29999995299</v>
      </c>
    </row>
    <row r="615" spans="7:8" x14ac:dyDescent="0.3">
      <c r="G615" s="52">
        <v>3665</v>
      </c>
      <c r="H615" s="52">
        <v>134585.999999969</v>
      </c>
    </row>
    <row r="616" spans="7:8" x14ac:dyDescent="0.3">
      <c r="G616" s="52">
        <v>3665.5</v>
      </c>
      <c r="H616" s="52">
        <v>134954.699999984</v>
      </c>
    </row>
    <row r="617" spans="7:8" x14ac:dyDescent="0.3">
      <c r="G617" s="52">
        <v>3666</v>
      </c>
      <c r="H617" s="52">
        <v>135323.399999999</v>
      </c>
    </row>
    <row r="618" spans="7:8" x14ac:dyDescent="0.3">
      <c r="G618" s="52">
        <v>3666.5</v>
      </c>
      <c r="H618" s="52">
        <v>135692.100000014</v>
      </c>
    </row>
    <row r="619" spans="7:8" x14ac:dyDescent="0.3">
      <c r="G619" s="52">
        <v>3667</v>
      </c>
      <c r="H619" s="52">
        <v>136060.800000029</v>
      </c>
    </row>
    <row r="620" spans="7:8" x14ac:dyDescent="0.3">
      <c r="G620" s="52">
        <v>3667.5</v>
      </c>
      <c r="H620" s="52">
        <v>136429.500000044</v>
      </c>
    </row>
    <row r="621" spans="7:8" x14ac:dyDescent="0.3">
      <c r="G621" s="52">
        <v>3668</v>
      </c>
      <c r="H621" s="52">
        <v>136798.20000005901</v>
      </c>
    </row>
    <row r="622" spans="7:8" x14ac:dyDescent="0.3">
      <c r="G622" s="52">
        <v>3668.5</v>
      </c>
      <c r="H622" s="52">
        <v>137166.90000007401</v>
      </c>
    </row>
    <row r="623" spans="7:8" x14ac:dyDescent="0.3">
      <c r="G623" s="52">
        <v>3669</v>
      </c>
      <c r="H623" s="52">
        <v>137535.60000008901</v>
      </c>
    </row>
    <row r="624" spans="7:8" x14ac:dyDescent="0.3">
      <c r="G624" s="52">
        <v>3669.5</v>
      </c>
      <c r="H624" s="52">
        <v>137904.30000010499</v>
      </c>
    </row>
    <row r="625" spans="7:8" x14ac:dyDescent="0.3">
      <c r="G625" s="52">
        <v>3670</v>
      </c>
      <c r="H625" s="52">
        <v>138273.00000012</v>
      </c>
    </row>
    <row r="626" spans="7:8" x14ac:dyDescent="0.3">
      <c r="G626" s="52">
        <v>3670.5</v>
      </c>
      <c r="H626" s="52">
        <v>138641.69999988799</v>
      </c>
    </row>
    <row r="627" spans="7:8" x14ac:dyDescent="0.3">
      <c r="G627" s="52">
        <v>3671</v>
      </c>
      <c r="H627" s="52">
        <v>139010.39999990299</v>
      </c>
    </row>
    <row r="628" spans="7:8" x14ac:dyDescent="0.3">
      <c r="G628" s="52">
        <v>3671.5</v>
      </c>
      <c r="H628" s="52">
        <v>139379.09999991799</v>
      </c>
    </row>
    <row r="629" spans="7:8" x14ac:dyDescent="0.3">
      <c r="G629" s="52">
        <v>3672</v>
      </c>
      <c r="H629" s="52">
        <v>139747.79999993299</v>
      </c>
    </row>
    <row r="630" spans="7:8" x14ac:dyDescent="0.3">
      <c r="G630" s="52">
        <v>3672.5</v>
      </c>
      <c r="H630" s="52">
        <v>140116.49999994799</v>
      </c>
    </row>
    <row r="631" spans="7:8" x14ac:dyDescent="0.3">
      <c r="G631" s="52">
        <v>3673</v>
      </c>
      <c r="H631" s="52">
        <v>140485.19999996299</v>
      </c>
    </row>
    <row r="632" spans="7:8" x14ac:dyDescent="0.3">
      <c r="G632" s="52">
        <v>3673.5</v>
      </c>
      <c r="H632" s="52">
        <v>140853.89999997799</v>
      </c>
    </row>
    <row r="633" spans="7:8" x14ac:dyDescent="0.3">
      <c r="G633" s="52">
        <v>3674</v>
      </c>
      <c r="H633" s="52">
        <v>141222.59999999299</v>
      </c>
    </row>
    <row r="634" spans="7:8" x14ac:dyDescent="0.3">
      <c r="G634" s="52">
        <v>3674.5</v>
      </c>
      <c r="H634" s="52">
        <v>141591.30000000799</v>
      </c>
    </row>
    <row r="635" spans="7:8" x14ac:dyDescent="0.3">
      <c r="G635" s="52">
        <v>3675</v>
      </c>
      <c r="H635" s="52">
        <v>141960.00000002401</v>
      </c>
    </row>
    <row r="636" spans="7:8" x14ac:dyDescent="0.3">
      <c r="G636" s="52">
        <v>3675.5</v>
      </c>
      <c r="H636" s="52">
        <v>142328.70000003901</v>
      </c>
    </row>
    <row r="637" spans="7:8" x14ac:dyDescent="0.3">
      <c r="G637" s="52">
        <v>3676</v>
      </c>
      <c r="H637" s="52">
        <v>142697.40000005401</v>
      </c>
    </row>
    <row r="638" spans="7:8" x14ac:dyDescent="0.3">
      <c r="G638" s="52">
        <v>3676.5</v>
      </c>
      <c r="H638" s="52">
        <v>143066.10000006901</v>
      </c>
    </row>
    <row r="639" spans="7:8" x14ac:dyDescent="0.3">
      <c r="G639" s="52">
        <v>3677</v>
      </c>
      <c r="H639" s="52">
        <v>143434.80000008401</v>
      </c>
    </row>
    <row r="640" spans="7:8" x14ac:dyDescent="0.3">
      <c r="G640" s="52">
        <v>3677.5</v>
      </c>
      <c r="H640" s="52">
        <v>143803.50000009901</v>
      </c>
    </row>
    <row r="641" spans="7:8" x14ac:dyDescent="0.3">
      <c r="G641" s="52">
        <v>3678</v>
      </c>
      <c r="H641" s="52">
        <v>144172.20000011401</v>
      </c>
    </row>
    <row r="642" spans="7:8" x14ac:dyDescent="0.3">
      <c r="G642" s="52">
        <v>3678.5</v>
      </c>
      <c r="H642" s="52">
        <v>144540.89999988201</v>
      </c>
    </row>
    <row r="643" spans="7:8" x14ac:dyDescent="0.3">
      <c r="G643" s="52">
        <v>3679</v>
      </c>
      <c r="H643" s="52">
        <v>144909.59999989701</v>
      </c>
    </row>
    <row r="644" spans="7:8" x14ac:dyDescent="0.3">
      <c r="G644" s="52">
        <v>3679.5</v>
      </c>
      <c r="H644" s="52">
        <v>145278.29999991201</v>
      </c>
    </row>
    <row r="645" spans="7:8" x14ac:dyDescent="0.3">
      <c r="G645" s="52">
        <v>3680</v>
      </c>
      <c r="H645" s="52">
        <v>145646.99999992701</v>
      </c>
    </row>
    <row r="646" spans="7:8" x14ac:dyDescent="0.3">
      <c r="G646" s="52">
        <v>3680.5</v>
      </c>
      <c r="H646" s="52">
        <v>146025.42000008401</v>
      </c>
    </row>
    <row r="647" spans="7:8" x14ac:dyDescent="0.3">
      <c r="G647" s="52">
        <v>3681</v>
      </c>
      <c r="H647" s="52">
        <v>146403.85000010199</v>
      </c>
    </row>
    <row r="648" spans="7:8" x14ac:dyDescent="0.3">
      <c r="G648" s="52">
        <v>3681.5</v>
      </c>
      <c r="H648" s="52">
        <v>146782.27000001201</v>
      </c>
    </row>
    <row r="649" spans="7:8" x14ac:dyDescent="0.3">
      <c r="G649" s="52">
        <v>3682</v>
      </c>
      <c r="H649" s="52">
        <v>147160.70000002999</v>
      </c>
    </row>
    <row r="650" spans="7:8" x14ac:dyDescent="0.3">
      <c r="G650" s="52">
        <v>3682.5</v>
      </c>
      <c r="H650" s="52">
        <v>147539.11999993899</v>
      </c>
    </row>
    <row r="651" spans="7:8" x14ac:dyDescent="0.3">
      <c r="G651" s="52">
        <v>3683</v>
      </c>
      <c r="H651" s="52">
        <v>147917.549999957</v>
      </c>
    </row>
    <row r="652" spans="7:8" x14ac:dyDescent="0.3">
      <c r="G652" s="52">
        <v>3683.5</v>
      </c>
      <c r="H652" s="52">
        <v>148295.970000114</v>
      </c>
    </row>
    <row r="653" spans="7:8" x14ac:dyDescent="0.3">
      <c r="G653" s="52">
        <v>3684</v>
      </c>
      <c r="H653" s="52">
        <v>148674.39999988399</v>
      </c>
    </row>
    <row r="654" spans="7:8" x14ac:dyDescent="0.3">
      <c r="G654" s="52">
        <v>3684.5</v>
      </c>
      <c r="H654" s="52">
        <v>149052.820000042</v>
      </c>
    </row>
    <row r="655" spans="7:8" x14ac:dyDescent="0.3">
      <c r="G655" s="52">
        <v>3685</v>
      </c>
      <c r="H655" s="52">
        <v>149431.25000005899</v>
      </c>
    </row>
    <row r="656" spans="7:8" x14ac:dyDescent="0.3">
      <c r="G656" s="52">
        <v>3685.5</v>
      </c>
      <c r="H656" s="52">
        <v>149809.66999996899</v>
      </c>
    </row>
    <row r="657" spans="7:8" x14ac:dyDescent="0.3">
      <c r="G657" s="52">
        <v>3686</v>
      </c>
      <c r="H657" s="52">
        <v>150188.099999987</v>
      </c>
    </row>
    <row r="658" spans="7:8" x14ac:dyDescent="0.3">
      <c r="G658" s="52">
        <v>3686.5</v>
      </c>
      <c r="H658" s="52">
        <v>150566.519999896</v>
      </c>
    </row>
    <row r="659" spans="7:8" x14ac:dyDescent="0.3">
      <c r="G659" s="52">
        <v>3687</v>
      </c>
      <c r="H659" s="52">
        <v>150944.94999991401</v>
      </c>
    </row>
    <row r="660" spans="7:8" x14ac:dyDescent="0.3">
      <c r="G660" s="52">
        <v>3687.5</v>
      </c>
      <c r="H660" s="52">
        <v>151323.37000007101</v>
      </c>
    </row>
    <row r="661" spans="7:8" x14ac:dyDescent="0.3">
      <c r="G661" s="52">
        <v>3688</v>
      </c>
      <c r="H661" s="52">
        <v>151701.80000008899</v>
      </c>
    </row>
    <row r="662" spans="7:8" x14ac:dyDescent="0.3">
      <c r="G662" s="52">
        <v>3688.5</v>
      </c>
      <c r="H662" s="52">
        <v>152080.21999999901</v>
      </c>
    </row>
    <row r="663" spans="7:8" x14ac:dyDescent="0.3">
      <c r="G663" s="52">
        <v>3689</v>
      </c>
      <c r="H663" s="52">
        <v>152458.650000016</v>
      </c>
    </row>
    <row r="664" spans="7:8" x14ac:dyDescent="0.3">
      <c r="G664" s="52">
        <v>3689.5</v>
      </c>
      <c r="H664" s="52">
        <v>152837.069999926</v>
      </c>
    </row>
    <row r="665" spans="7:8" x14ac:dyDescent="0.3">
      <c r="G665" s="52">
        <v>3690</v>
      </c>
      <c r="H665" s="52">
        <v>153215.499999944</v>
      </c>
    </row>
    <row r="666" spans="7:8" x14ac:dyDescent="0.3">
      <c r="G666" s="52">
        <v>3690.5</v>
      </c>
      <c r="H666" s="52">
        <v>153593.920000101</v>
      </c>
    </row>
    <row r="667" spans="7:8" x14ac:dyDescent="0.3">
      <c r="G667" s="52">
        <v>3691</v>
      </c>
      <c r="H667" s="52">
        <v>153972.35000011799</v>
      </c>
    </row>
    <row r="668" spans="7:8" x14ac:dyDescent="0.3">
      <c r="G668" s="52">
        <v>3691.5</v>
      </c>
      <c r="H668" s="52">
        <v>154350.77000002799</v>
      </c>
    </row>
    <row r="669" spans="7:8" x14ac:dyDescent="0.3">
      <c r="G669" s="52">
        <v>3692</v>
      </c>
      <c r="H669" s="52">
        <v>154729.200000046</v>
      </c>
    </row>
    <row r="670" spans="7:8" x14ac:dyDescent="0.3">
      <c r="G670" s="52">
        <v>3692.5</v>
      </c>
      <c r="H670" s="52">
        <v>155107.61999995599</v>
      </c>
    </row>
    <row r="671" spans="7:8" x14ac:dyDescent="0.3">
      <c r="G671" s="52">
        <v>3693</v>
      </c>
      <c r="H671" s="52">
        <v>155486.04999997301</v>
      </c>
    </row>
    <row r="672" spans="7:8" x14ac:dyDescent="0.3">
      <c r="G672" s="52">
        <v>3693.5</v>
      </c>
      <c r="H672" s="52">
        <v>155864.469999883</v>
      </c>
    </row>
    <row r="673" spans="7:8" x14ac:dyDescent="0.3">
      <c r="G673" s="52">
        <v>3694</v>
      </c>
      <c r="H673" s="52">
        <v>156242.89999990101</v>
      </c>
    </row>
    <row r="674" spans="7:8" x14ac:dyDescent="0.3">
      <c r="G674" s="52">
        <v>3694.5</v>
      </c>
      <c r="H674" s="52">
        <v>156621.32000005801</v>
      </c>
    </row>
    <row r="675" spans="7:8" x14ac:dyDescent="0.3">
      <c r="G675" s="52">
        <v>3695</v>
      </c>
      <c r="H675" s="52">
        <v>156999.750000075</v>
      </c>
    </row>
    <row r="676" spans="7:8" x14ac:dyDescent="0.3">
      <c r="G676" s="52">
        <v>3695.5</v>
      </c>
      <c r="H676" s="52">
        <v>157378.169999985</v>
      </c>
    </row>
    <row r="677" spans="7:8" x14ac:dyDescent="0.3">
      <c r="G677" s="52">
        <v>3696</v>
      </c>
      <c r="H677" s="52">
        <v>157756.600000003</v>
      </c>
    </row>
    <row r="678" spans="7:8" x14ac:dyDescent="0.3">
      <c r="G678" s="52">
        <v>3696.5</v>
      </c>
      <c r="H678" s="52">
        <v>158135.019999913</v>
      </c>
    </row>
    <row r="679" spans="7:8" x14ac:dyDescent="0.3">
      <c r="G679" s="52">
        <v>3697</v>
      </c>
      <c r="H679" s="52">
        <v>158513.44999992999</v>
      </c>
    </row>
    <row r="680" spans="7:8" x14ac:dyDescent="0.3">
      <c r="G680" s="52">
        <v>3697.5</v>
      </c>
      <c r="H680" s="52">
        <v>158891.87000008699</v>
      </c>
    </row>
    <row r="681" spans="7:8" x14ac:dyDescent="0.3">
      <c r="G681" s="52">
        <v>3698</v>
      </c>
      <c r="H681" s="52">
        <v>159270.30000010499</v>
      </c>
    </row>
    <row r="682" spans="7:8" x14ac:dyDescent="0.3">
      <c r="G682" s="52">
        <v>3698.5</v>
      </c>
      <c r="H682" s="52">
        <v>159648.72000001499</v>
      </c>
    </row>
    <row r="683" spans="7:8" x14ac:dyDescent="0.3">
      <c r="G683" s="52">
        <v>3699</v>
      </c>
      <c r="H683" s="52">
        <v>160027.15000003201</v>
      </c>
    </row>
    <row r="684" spans="7:8" x14ac:dyDescent="0.3">
      <c r="G684" s="52">
        <v>3699.5</v>
      </c>
      <c r="H684" s="52">
        <v>160405.569999942</v>
      </c>
    </row>
    <row r="685" spans="7:8" x14ac:dyDescent="0.3">
      <c r="G685" s="52">
        <v>3700</v>
      </c>
      <c r="H685" s="52">
        <v>160783.99999996001</v>
      </c>
    </row>
    <row r="686" spans="7:8" x14ac:dyDescent="0.3">
      <c r="G686" s="52">
        <v>3700.5</v>
      </c>
      <c r="H686" s="52">
        <v>161191.12000003699</v>
      </c>
    </row>
    <row r="687" spans="7:8" x14ac:dyDescent="0.3">
      <c r="G687" s="52">
        <v>3701</v>
      </c>
      <c r="H687" s="52">
        <v>161598.249999975</v>
      </c>
    </row>
    <row r="688" spans="7:8" x14ac:dyDescent="0.3">
      <c r="G688" s="52">
        <v>3701.5</v>
      </c>
      <c r="H688" s="52">
        <v>162005.370000052</v>
      </c>
    </row>
    <row r="689" spans="7:8" x14ac:dyDescent="0.3">
      <c r="G689" s="52">
        <v>3702</v>
      </c>
      <c r="H689" s="52">
        <v>162412.49999998999</v>
      </c>
    </row>
    <row r="690" spans="7:8" x14ac:dyDescent="0.3">
      <c r="G690" s="52">
        <v>3702.5</v>
      </c>
      <c r="H690" s="52">
        <v>162819.62000006699</v>
      </c>
    </row>
    <row r="691" spans="7:8" x14ac:dyDescent="0.3">
      <c r="G691" s="52">
        <v>3703</v>
      </c>
      <c r="H691" s="52">
        <v>163226.75000000501</v>
      </c>
    </row>
    <row r="692" spans="7:8" x14ac:dyDescent="0.3">
      <c r="G692" s="52">
        <v>3703.5</v>
      </c>
      <c r="H692" s="52">
        <v>163633.87000008201</v>
      </c>
    </row>
    <row r="693" spans="7:8" x14ac:dyDescent="0.3">
      <c r="G693" s="52">
        <v>3704</v>
      </c>
      <c r="H693" s="52">
        <v>164041.00000001999</v>
      </c>
    </row>
    <row r="694" spans="7:8" x14ac:dyDescent="0.3">
      <c r="G694" s="52">
        <v>3704.5</v>
      </c>
      <c r="H694" s="52">
        <v>164448.120000097</v>
      </c>
    </row>
    <row r="695" spans="7:8" x14ac:dyDescent="0.3">
      <c r="G695" s="52">
        <v>3705</v>
      </c>
      <c r="H695" s="52">
        <v>164855.25000003501</v>
      </c>
    </row>
    <row r="696" spans="7:8" x14ac:dyDescent="0.3">
      <c r="G696" s="52">
        <v>3705.5</v>
      </c>
      <c r="H696" s="52">
        <v>165262.37000011199</v>
      </c>
    </row>
    <row r="697" spans="7:8" x14ac:dyDescent="0.3">
      <c r="G697" s="52">
        <v>3706</v>
      </c>
      <c r="H697" s="52">
        <v>165669.50000005</v>
      </c>
    </row>
    <row r="698" spans="7:8" x14ac:dyDescent="0.3">
      <c r="G698" s="52">
        <v>3706.5</v>
      </c>
      <c r="H698" s="52">
        <v>166076.61999988</v>
      </c>
    </row>
    <row r="699" spans="7:8" x14ac:dyDescent="0.3">
      <c r="G699" s="52">
        <v>3707</v>
      </c>
      <c r="H699" s="52">
        <v>166483.75000006499</v>
      </c>
    </row>
    <row r="700" spans="7:8" x14ac:dyDescent="0.3">
      <c r="G700" s="52">
        <v>3707.5</v>
      </c>
      <c r="H700" s="52">
        <v>166890.86999989499</v>
      </c>
    </row>
    <row r="701" spans="7:8" x14ac:dyDescent="0.3">
      <c r="G701" s="52">
        <v>3708</v>
      </c>
      <c r="H701" s="52">
        <v>167298.00000008001</v>
      </c>
    </row>
    <row r="702" spans="7:8" x14ac:dyDescent="0.3">
      <c r="G702" s="52">
        <v>3708.5</v>
      </c>
      <c r="H702" s="52">
        <v>167705.11999991001</v>
      </c>
    </row>
    <row r="703" spans="7:8" x14ac:dyDescent="0.3">
      <c r="G703" s="52">
        <v>3709</v>
      </c>
      <c r="H703" s="52">
        <v>168112.25000009499</v>
      </c>
    </row>
    <row r="704" spans="7:8" x14ac:dyDescent="0.3">
      <c r="G704" s="52">
        <v>3709.5</v>
      </c>
      <c r="H704" s="52">
        <v>168519.36999992499</v>
      </c>
    </row>
    <row r="705" spans="7:8" x14ac:dyDescent="0.3">
      <c r="G705" s="52">
        <v>3710</v>
      </c>
      <c r="H705" s="52">
        <v>168926.50000011001</v>
      </c>
    </row>
    <row r="706" spans="7:8" x14ac:dyDescent="0.3">
      <c r="G706" s="52">
        <v>3710.5</v>
      </c>
      <c r="H706" s="52">
        <v>169333.61999994001</v>
      </c>
    </row>
    <row r="707" spans="7:8" x14ac:dyDescent="0.3">
      <c r="G707" s="52">
        <v>3711</v>
      </c>
      <c r="H707" s="52">
        <v>169740.749999878</v>
      </c>
    </row>
    <row r="708" spans="7:8" x14ac:dyDescent="0.3">
      <c r="G708" s="52">
        <v>3711.5</v>
      </c>
      <c r="H708" s="52">
        <v>170147.869999955</v>
      </c>
    </row>
    <row r="709" spans="7:8" x14ac:dyDescent="0.3">
      <c r="G709" s="52">
        <v>3800</v>
      </c>
      <c r="H709" s="52">
        <v>250000</v>
      </c>
    </row>
  </sheetData>
  <hyperlinks>
    <hyperlink ref="H5" r:id="rId1" xr:uid="{BDA6DE39-E8A3-43A2-8D17-504E85FBE0F6}"/>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Charts</vt:lpstr>
      </vt:variant>
      <vt:variant>
        <vt:i4>2</vt:i4>
      </vt:variant>
    </vt:vector>
  </HeadingPairs>
  <TitlesOfParts>
    <vt:vector size="22" baseType="lpstr">
      <vt:lpstr>ReadMe</vt:lpstr>
      <vt:lpstr>Upper Colorado River Depeletion</vt:lpstr>
      <vt:lpstr>Upper Colorado River ResEvap</vt:lpstr>
      <vt:lpstr>Consumptive Uses</vt:lpstr>
      <vt:lpstr>UCRC 1996</vt:lpstr>
      <vt:lpstr>UCRC 1999</vt:lpstr>
      <vt:lpstr>UCRC 2007</vt:lpstr>
      <vt:lpstr>UCRC 2016</vt:lpstr>
      <vt:lpstr>BOR 1981</vt:lpstr>
      <vt:lpstr>BOR 1984</vt:lpstr>
      <vt:lpstr>BOR-CRSS (6 scenarios) </vt:lpstr>
      <vt:lpstr>CRSP evap (midium gross rate)</vt:lpstr>
      <vt:lpstr>CRSP evap (lowest gross rate)</vt:lpstr>
      <vt:lpstr>CRSP evap (highest gross rate)</vt:lpstr>
      <vt:lpstr>CRSP Gross Evaporation Plot</vt:lpstr>
      <vt:lpstr>CRSP evap (gross rate in CRSS)</vt:lpstr>
      <vt:lpstr>CRSP evap (rate in CRSS 2007)</vt:lpstr>
      <vt:lpstr>CRSP evap (PeriodicNetEvapCRSS)</vt:lpstr>
      <vt:lpstr>Estimate Powell evapRate (CU&amp;L)</vt:lpstr>
      <vt:lpstr>Jacoby 1977 fig 16</vt:lpstr>
      <vt:lpstr>UB Depletion Plot</vt:lpstr>
      <vt:lpstr>CRSP Reservoir Evaporation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 WANG</dc:creator>
  <cp:lastModifiedBy>JianWang</cp:lastModifiedBy>
  <dcterms:created xsi:type="dcterms:W3CDTF">2015-06-05T18:17:20Z</dcterms:created>
  <dcterms:modified xsi:type="dcterms:W3CDTF">2020-06-15T18:03:21Z</dcterms:modified>
</cp:coreProperties>
</file>