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x\Desktop\"/>
    </mc:Choice>
  </mc:AlternateContent>
  <bookViews>
    <workbookView xWindow="0" yWindow="0" windowWidth="20490" windowHeight="7580" activeTab="2"/>
  </bookViews>
  <sheets>
    <sheet name="Sheet1" sheetId="1" r:id="rId1"/>
    <sheet name="一年" sheetId="2" r:id="rId2"/>
    <sheet name="百年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3" l="1"/>
  <c r="M15" i="3"/>
  <c r="N15" i="3"/>
  <c r="O15" i="3"/>
  <c r="P15" i="3"/>
  <c r="Q15" i="3"/>
  <c r="L16" i="3"/>
  <c r="M16" i="3"/>
  <c r="N16" i="3"/>
  <c r="O16" i="3"/>
  <c r="P16" i="3"/>
  <c r="Q16" i="3"/>
  <c r="L17" i="3"/>
  <c r="M17" i="3"/>
  <c r="N17" i="3"/>
  <c r="O17" i="3"/>
  <c r="P17" i="3"/>
  <c r="Q17" i="3"/>
  <c r="L18" i="3"/>
  <c r="M18" i="3"/>
  <c r="N18" i="3"/>
  <c r="O18" i="3"/>
  <c r="P18" i="3"/>
  <c r="Q18" i="3"/>
  <c r="L19" i="3"/>
  <c r="M19" i="3"/>
  <c r="N19" i="3"/>
  <c r="O19" i="3"/>
  <c r="P19" i="3"/>
  <c r="Q19" i="3"/>
  <c r="L20" i="3"/>
  <c r="M20" i="3"/>
  <c r="N20" i="3"/>
  <c r="O20" i="3"/>
  <c r="P20" i="3"/>
  <c r="Q20" i="3"/>
  <c r="L21" i="3"/>
  <c r="M21" i="3"/>
  <c r="N21" i="3"/>
  <c r="O21" i="3"/>
  <c r="P21" i="3"/>
  <c r="Q21" i="3"/>
  <c r="L22" i="3"/>
  <c r="M22" i="3"/>
  <c r="N22" i="3"/>
  <c r="O22" i="3"/>
  <c r="P22" i="3"/>
  <c r="Q22" i="3"/>
  <c r="L23" i="3"/>
  <c r="M23" i="3"/>
  <c r="N23" i="3"/>
  <c r="O23" i="3"/>
  <c r="P23" i="3"/>
  <c r="Q23" i="3"/>
  <c r="K16" i="3"/>
  <c r="K17" i="3"/>
  <c r="K18" i="3"/>
  <c r="K19" i="3"/>
  <c r="K20" i="3"/>
  <c r="K21" i="3"/>
  <c r="K22" i="3"/>
  <c r="K23" i="3"/>
  <c r="K15" i="3"/>
  <c r="K19" i="2"/>
  <c r="L19" i="2"/>
  <c r="M19" i="2"/>
  <c r="N19" i="2"/>
  <c r="O19" i="2"/>
  <c r="P19" i="2"/>
  <c r="Q19" i="2"/>
  <c r="K20" i="2"/>
  <c r="L20" i="2"/>
  <c r="M20" i="2"/>
  <c r="N20" i="2"/>
  <c r="O20" i="2"/>
  <c r="P20" i="2"/>
  <c r="Q20" i="2"/>
  <c r="K21" i="2"/>
  <c r="L21" i="2"/>
  <c r="M21" i="2"/>
  <c r="N21" i="2"/>
  <c r="O21" i="2"/>
  <c r="P21" i="2"/>
  <c r="Q21" i="2"/>
  <c r="K22" i="2"/>
  <c r="L22" i="2"/>
  <c r="M22" i="2"/>
  <c r="N22" i="2"/>
  <c r="O22" i="2"/>
  <c r="P22" i="2"/>
  <c r="Q22" i="2"/>
  <c r="K23" i="2"/>
  <c r="L23" i="2"/>
  <c r="M23" i="2"/>
  <c r="N23" i="2"/>
  <c r="O23" i="2"/>
  <c r="P23" i="2"/>
  <c r="Q23" i="2"/>
  <c r="K24" i="2"/>
  <c r="L24" i="2"/>
  <c r="M24" i="2"/>
  <c r="N24" i="2"/>
  <c r="O24" i="2"/>
  <c r="P24" i="2"/>
  <c r="Q24" i="2"/>
  <c r="K25" i="2"/>
  <c r="L25" i="2"/>
  <c r="M25" i="2"/>
  <c r="N25" i="2"/>
  <c r="O25" i="2"/>
  <c r="P25" i="2"/>
  <c r="Q25" i="2"/>
  <c r="K26" i="2"/>
  <c r="L26" i="2"/>
  <c r="M26" i="2"/>
  <c r="N26" i="2"/>
  <c r="O26" i="2"/>
  <c r="P26" i="2"/>
  <c r="Q26" i="2"/>
  <c r="L18" i="2"/>
  <c r="M18" i="2"/>
  <c r="N18" i="2"/>
  <c r="O18" i="2"/>
  <c r="P18" i="2"/>
  <c r="Q18" i="2"/>
  <c r="K18" i="2"/>
  <c r="E18" i="3"/>
  <c r="F18" i="3"/>
  <c r="G18" i="3"/>
  <c r="E19" i="3"/>
  <c r="F19" i="3"/>
  <c r="G19" i="3"/>
  <c r="E20" i="3"/>
  <c r="F20" i="3"/>
  <c r="G20" i="3"/>
  <c r="D19" i="3"/>
  <c r="D20" i="3"/>
  <c r="D18" i="3"/>
  <c r="E15" i="3"/>
  <c r="F15" i="3"/>
  <c r="G15" i="3"/>
  <c r="E16" i="3"/>
  <c r="F16" i="3"/>
  <c r="G16" i="3"/>
  <c r="E17" i="3"/>
  <c r="F17" i="3"/>
  <c r="G17" i="3"/>
  <c r="D16" i="3"/>
  <c r="D17" i="3"/>
  <c r="D15" i="3"/>
  <c r="E12" i="3"/>
  <c r="F12" i="3"/>
  <c r="G12" i="3"/>
  <c r="E13" i="3"/>
  <c r="F13" i="3"/>
  <c r="G13" i="3"/>
  <c r="E14" i="3"/>
  <c r="F14" i="3"/>
  <c r="G14" i="3"/>
  <c r="D13" i="3"/>
  <c r="D14" i="3"/>
  <c r="D12" i="3"/>
  <c r="D13" i="2"/>
  <c r="E13" i="2"/>
  <c r="F13" i="2"/>
  <c r="G13" i="2"/>
  <c r="D14" i="2"/>
  <c r="E14" i="2"/>
  <c r="F14" i="2"/>
  <c r="G14" i="2"/>
  <c r="E12" i="2"/>
  <c r="F12" i="2"/>
  <c r="G12" i="2"/>
  <c r="D12" i="2"/>
  <c r="E18" i="2"/>
  <c r="F18" i="2"/>
  <c r="G18" i="2"/>
  <c r="E19" i="2"/>
  <c r="F19" i="2"/>
  <c r="G19" i="2"/>
  <c r="E20" i="2"/>
  <c r="F20" i="2"/>
  <c r="G20" i="2"/>
  <c r="D19" i="2"/>
  <c r="D20" i="2"/>
  <c r="D18" i="2"/>
  <c r="G16" i="2"/>
  <c r="G17" i="2"/>
  <c r="F16" i="2"/>
  <c r="F17" i="2"/>
  <c r="E16" i="2"/>
  <c r="E17" i="2"/>
  <c r="D16" i="2"/>
  <c r="D17" i="2"/>
  <c r="E15" i="2"/>
  <c r="F15" i="2"/>
  <c r="G15" i="2"/>
  <c r="D15" i="2"/>
</calcChain>
</file>

<file path=xl/sharedStrings.xml><?xml version="1.0" encoding="utf-8"?>
<sst xmlns="http://schemas.openxmlformats.org/spreadsheetml/2006/main" count="219" uniqueCount="63">
  <si>
    <t>项目</t>
    <phoneticPr fontId="1" type="noConversion"/>
  </si>
  <si>
    <t>单位</t>
    <phoneticPr fontId="1" type="noConversion"/>
  </si>
  <si>
    <t>一年一遇</t>
    <phoneticPr fontId="1" type="noConversion"/>
  </si>
  <si>
    <t>百年一遇</t>
    <phoneticPr fontId="1" type="noConversion"/>
  </si>
  <si>
    <t>测量值</t>
    <phoneticPr fontId="1" type="noConversion"/>
  </si>
  <si>
    <t>目标值</t>
    <phoneticPr fontId="1" type="noConversion"/>
  </si>
  <si>
    <t>有义波高Hs</t>
    <phoneticPr fontId="1" type="noConversion"/>
  </si>
  <si>
    <t>m</t>
    <phoneticPr fontId="1" type="noConversion"/>
  </si>
  <si>
    <t>方差</t>
    <phoneticPr fontId="1" type="noConversion"/>
  </si>
  <si>
    <t>谱峰周期Tp</t>
    <phoneticPr fontId="1" type="noConversion"/>
  </si>
  <si>
    <t>特征周期T1</t>
    <phoneticPr fontId="1" type="noConversion"/>
  </si>
  <si>
    <t>谱峰频率Wp</t>
    <phoneticPr fontId="1" type="noConversion"/>
  </si>
  <si>
    <t>谱峰值</t>
    <phoneticPr fontId="1" type="noConversion"/>
  </si>
  <si>
    <t>s</t>
    <phoneticPr fontId="1" type="noConversion"/>
  </si>
  <si>
    <t>s</t>
    <phoneticPr fontId="1" type="noConversion"/>
  </si>
  <si>
    <t>rad/s</t>
    <phoneticPr fontId="1" type="noConversion"/>
  </si>
  <si>
    <t>m</t>
    <phoneticPr fontId="1" type="noConversion"/>
  </si>
  <si>
    <t>m2^s/rad</t>
    <phoneticPr fontId="1" type="noConversion"/>
  </si>
  <si>
    <t>F.X</t>
  </si>
  <si>
    <t>F.moor 1</t>
  </si>
  <si>
    <t xml:space="preserve">kg  </t>
  </si>
  <si>
    <t>F.moor 2</t>
  </si>
  <si>
    <t>F.moor 3</t>
  </si>
  <si>
    <t>F.moor 4</t>
  </si>
  <si>
    <t>F.moor 5</t>
  </si>
  <si>
    <t>F.moor 6</t>
  </si>
  <si>
    <t>F.moor 7</t>
  </si>
  <si>
    <t>F.moor 8</t>
  </si>
  <si>
    <t>F.moor 9</t>
  </si>
  <si>
    <t>F.Y</t>
  </si>
  <si>
    <t>F.Z</t>
  </si>
  <si>
    <t>Surge</t>
  </si>
  <si>
    <t xml:space="preserve">cm  </t>
  </si>
  <si>
    <t>Sway</t>
  </si>
  <si>
    <t>Heave</t>
  </si>
  <si>
    <t>Roll</t>
  </si>
  <si>
    <t xml:space="preserve">deg </t>
  </si>
  <si>
    <t>Pitch</t>
  </si>
  <si>
    <t>Yaw</t>
  </si>
  <si>
    <t>kN</t>
    <phoneticPr fontId="1" type="noConversion"/>
  </si>
  <si>
    <t>m</t>
    <phoneticPr fontId="1" type="noConversion"/>
  </si>
  <si>
    <t xml:space="preserve">deg </t>
    <phoneticPr fontId="1" type="noConversion"/>
  </si>
  <si>
    <t>deg</t>
    <phoneticPr fontId="1" type="noConversion"/>
  </si>
  <si>
    <t>Pos.Sign.</t>
    <phoneticPr fontId="3" type="noConversion"/>
  </si>
  <si>
    <t>Neg.Sign.</t>
    <phoneticPr fontId="3" type="noConversion"/>
  </si>
  <si>
    <t>Dou.Sign.</t>
    <phoneticPr fontId="3" type="noConversion"/>
  </si>
  <si>
    <t>kN</t>
    <phoneticPr fontId="1" type="noConversion"/>
  </si>
  <si>
    <t>kN</t>
    <phoneticPr fontId="1" type="noConversion"/>
  </si>
  <si>
    <t>最小值</t>
    <phoneticPr fontId="1" type="noConversion"/>
  </si>
  <si>
    <t>标准差</t>
    <phoneticPr fontId="1" type="noConversion"/>
  </si>
  <si>
    <t>百年一遇</t>
    <phoneticPr fontId="1" type="noConversion"/>
  </si>
  <si>
    <t>一年一遇</t>
    <phoneticPr fontId="1" type="noConversion"/>
  </si>
  <si>
    <t>最大值/m</t>
    <phoneticPr fontId="1" type="noConversion"/>
  </si>
  <si>
    <t>最小值/m</t>
    <phoneticPr fontId="1" type="noConversion"/>
  </si>
  <si>
    <t>单位</t>
    <phoneticPr fontId="1" type="noConversion"/>
  </si>
  <si>
    <t>最大值</t>
    <phoneticPr fontId="1" type="noConversion"/>
  </si>
  <si>
    <t>平均值</t>
    <phoneticPr fontId="1" type="noConversion"/>
  </si>
  <si>
    <t>标准差</t>
    <phoneticPr fontId="1" type="noConversion"/>
  </si>
  <si>
    <t>锚链编号</t>
    <phoneticPr fontId="1" type="noConversion"/>
  </si>
  <si>
    <t>锚链编号</t>
    <phoneticPr fontId="1" type="noConversion"/>
  </si>
  <si>
    <t>模型值</t>
    <phoneticPr fontId="1" type="noConversion"/>
  </si>
  <si>
    <t>实际值</t>
    <phoneticPr fontId="1" type="noConversion"/>
  </si>
  <si>
    <t>实际值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</si>
</sst>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Times New Roman"/>
      <family val="1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0" fillId="0" borderId="2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9" sqref="C19"/>
    </sheetView>
  </sheetViews>
  <sheetFormatPr defaultRowHeight="14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/>
      <c r="E1" s="2" t="s">
        <v>3</v>
      </c>
      <c r="F1" s="2"/>
    </row>
    <row r="2" spans="1:6" x14ac:dyDescent="0.3">
      <c r="A2" s="2"/>
      <c r="B2" s="2"/>
      <c r="C2" t="s">
        <v>4</v>
      </c>
      <c r="D2" t="s">
        <v>5</v>
      </c>
      <c r="E2" t="s">
        <v>4</v>
      </c>
      <c r="F2" t="s">
        <v>5</v>
      </c>
    </row>
    <row r="3" spans="1:6" x14ac:dyDescent="0.3">
      <c r="A3" t="s">
        <v>6</v>
      </c>
      <c r="B3" t="s">
        <v>7</v>
      </c>
      <c r="C3">
        <v>3.64</v>
      </c>
      <c r="D3">
        <v>3.8</v>
      </c>
      <c r="E3">
        <v>8.61</v>
      </c>
      <c r="F3">
        <v>8.6</v>
      </c>
    </row>
    <row r="4" spans="1:6" x14ac:dyDescent="0.3">
      <c r="A4" t="s">
        <v>9</v>
      </c>
      <c r="B4" t="s">
        <v>13</v>
      </c>
      <c r="C4">
        <v>10.38</v>
      </c>
      <c r="D4">
        <v>9.8000000000000007</v>
      </c>
      <c r="E4">
        <v>10.45</v>
      </c>
      <c r="F4">
        <v>10.27</v>
      </c>
    </row>
    <row r="5" spans="1:6" x14ac:dyDescent="0.3">
      <c r="A5" t="s">
        <v>10</v>
      </c>
      <c r="B5" t="s">
        <v>14</v>
      </c>
      <c r="C5">
        <v>8.01</v>
      </c>
      <c r="D5">
        <v>7.57</v>
      </c>
      <c r="E5">
        <v>13.54</v>
      </c>
      <c r="F5">
        <v>13.3</v>
      </c>
    </row>
    <row r="6" spans="1:6" x14ac:dyDescent="0.3">
      <c r="A6" t="s">
        <v>11</v>
      </c>
      <c r="B6" t="s">
        <v>15</v>
      </c>
      <c r="C6">
        <v>0.61</v>
      </c>
      <c r="D6">
        <v>0.64</v>
      </c>
      <c r="E6">
        <v>0.46</v>
      </c>
      <c r="F6">
        <v>0.47</v>
      </c>
    </row>
    <row r="7" spans="1:6" x14ac:dyDescent="0.3">
      <c r="A7" t="s">
        <v>8</v>
      </c>
      <c r="B7" t="s">
        <v>16</v>
      </c>
      <c r="C7">
        <v>0.91</v>
      </c>
      <c r="D7">
        <v>0.95</v>
      </c>
      <c r="E7">
        <v>2.15</v>
      </c>
      <c r="F7">
        <v>2.15</v>
      </c>
    </row>
    <row r="8" spans="1:6" x14ac:dyDescent="0.3">
      <c r="A8" t="s">
        <v>12</v>
      </c>
      <c r="B8" t="s">
        <v>17</v>
      </c>
      <c r="C8">
        <v>1.98</v>
      </c>
      <c r="D8">
        <v>2.04</v>
      </c>
      <c r="E8">
        <v>14.5</v>
      </c>
      <c r="F8">
        <v>14.2</v>
      </c>
    </row>
    <row r="10" spans="1:6" x14ac:dyDescent="0.3">
      <c r="A10" s="3"/>
      <c r="B10" s="4" t="s">
        <v>52</v>
      </c>
      <c r="C10" s="5" t="s">
        <v>53</v>
      </c>
      <c r="D10" s="6" t="s">
        <v>49</v>
      </c>
    </row>
    <row r="11" spans="1:6" x14ac:dyDescent="0.3">
      <c r="A11" s="7" t="s">
        <v>51</v>
      </c>
      <c r="B11" s="8">
        <v>7.5095999999999998</v>
      </c>
      <c r="C11" s="8">
        <v>-5.5486000000000004</v>
      </c>
      <c r="D11" s="9">
        <v>1.4241999999999999</v>
      </c>
    </row>
    <row r="12" spans="1:6" x14ac:dyDescent="0.3">
      <c r="A12" s="10" t="s">
        <v>50</v>
      </c>
      <c r="B12" s="11">
        <v>17.2986</v>
      </c>
      <c r="C12" s="11">
        <v>-12.4529</v>
      </c>
      <c r="D12" s="12">
        <v>3.3637999999999999</v>
      </c>
    </row>
  </sheetData>
  <mergeCells count="4">
    <mergeCell ref="C1:D1"/>
    <mergeCell ref="E1:F1"/>
    <mergeCell ref="A1:A2"/>
    <mergeCell ref="B1:B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7"/>
  <sheetViews>
    <sheetView workbookViewId="0">
      <selection activeCell="G20" sqref="A2:G20"/>
    </sheetView>
  </sheetViews>
  <sheetFormatPr defaultRowHeight="14" x14ac:dyDescent="0.3"/>
  <cols>
    <col min="2" max="2" width="8.08203125" customWidth="1"/>
    <col min="4" max="4" width="9.08203125" bestFit="1" customWidth="1"/>
    <col min="5" max="5" width="10" bestFit="1" customWidth="1"/>
    <col min="6" max="6" width="9" bestFit="1" customWidth="1"/>
    <col min="7" max="7" width="8.75" bestFit="1" customWidth="1"/>
    <col min="11" max="11" width="9.08203125" bestFit="1" customWidth="1"/>
    <col min="12" max="13" width="9" bestFit="1" customWidth="1"/>
    <col min="14" max="15" width="8.75" bestFit="1" customWidth="1"/>
    <col min="16" max="16" width="9" bestFit="1" customWidth="1"/>
    <col min="17" max="17" width="8.75" bestFit="1" customWidth="1"/>
  </cols>
  <sheetData>
    <row r="2" spans="1:17" x14ac:dyDescent="0.3">
      <c r="A2" s="18" t="s">
        <v>60</v>
      </c>
      <c r="B2" s="13"/>
      <c r="C2" s="13" t="s">
        <v>54</v>
      </c>
      <c r="D2" s="13" t="s">
        <v>55</v>
      </c>
      <c r="E2" s="13" t="s">
        <v>48</v>
      </c>
      <c r="F2" s="13" t="s">
        <v>56</v>
      </c>
      <c r="G2" s="13" t="s">
        <v>57</v>
      </c>
      <c r="I2" s="15" t="s">
        <v>58</v>
      </c>
      <c r="J2" s="13" t="s">
        <v>54</v>
      </c>
      <c r="K2" s="13" t="s">
        <v>55</v>
      </c>
      <c r="L2" s="13" t="s">
        <v>48</v>
      </c>
      <c r="M2" s="13" t="s">
        <v>56</v>
      </c>
      <c r="N2" s="13" t="s">
        <v>57</v>
      </c>
      <c r="O2" s="14" t="s">
        <v>43</v>
      </c>
      <c r="P2" s="14" t="s">
        <v>44</v>
      </c>
      <c r="Q2" s="14" t="s">
        <v>45</v>
      </c>
    </row>
    <row r="3" spans="1:17" x14ac:dyDescent="0.3">
      <c r="A3" s="18"/>
      <c r="B3" s="13" t="s">
        <v>18</v>
      </c>
      <c r="C3" s="13" t="s">
        <v>20</v>
      </c>
      <c r="D3" s="16">
        <v>1.3213999999999999</v>
      </c>
      <c r="E3" s="16">
        <v>-0.24099999999999999</v>
      </c>
      <c r="F3" s="16">
        <v>0.28760000000000002</v>
      </c>
      <c r="G3" s="16">
        <v>0.13900000000000001</v>
      </c>
      <c r="I3" s="13" t="s">
        <v>19</v>
      </c>
      <c r="J3" s="13" t="s">
        <v>20</v>
      </c>
      <c r="K3" s="16">
        <v>0.51870000000000005</v>
      </c>
      <c r="L3" s="16">
        <v>-0.17599999999999999</v>
      </c>
      <c r="M3" s="16">
        <v>2.8799999999999999E-2</v>
      </c>
      <c r="N3" s="16">
        <v>6.1600000000000002E-2</v>
      </c>
      <c r="O3" s="16">
        <v>0.15340000000000001</v>
      </c>
      <c r="P3" s="16">
        <v>-0.1226</v>
      </c>
      <c r="Q3" s="16">
        <v>0.2666</v>
      </c>
    </row>
    <row r="4" spans="1:17" x14ac:dyDescent="0.3">
      <c r="A4" s="18"/>
      <c r="B4" s="13" t="s">
        <v>29</v>
      </c>
      <c r="C4" s="13" t="s">
        <v>20</v>
      </c>
      <c r="D4" s="16">
        <v>0.31009999999999999</v>
      </c>
      <c r="E4" s="16">
        <v>-0.3755</v>
      </c>
      <c r="F4" s="16">
        <v>-5.1000000000000004E-3</v>
      </c>
      <c r="G4" s="16">
        <v>7.0599999999999996E-2</v>
      </c>
      <c r="I4" s="13" t="s">
        <v>21</v>
      </c>
      <c r="J4" s="13" t="s">
        <v>20</v>
      </c>
      <c r="K4" s="16">
        <v>0.35730000000000001</v>
      </c>
      <c r="L4" s="16">
        <v>-0.13750000000000001</v>
      </c>
      <c r="M4" s="16">
        <v>2.53E-2</v>
      </c>
      <c r="N4" s="16">
        <v>5.0200000000000002E-2</v>
      </c>
      <c r="O4" s="16">
        <v>0.1215</v>
      </c>
      <c r="P4" s="16">
        <v>-0.1002</v>
      </c>
      <c r="Q4" s="16">
        <v>0.21299999999999999</v>
      </c>
    </row>
    <row r="5" spans="1:17" x14ac:dyDescent="0.3">
      <c r="A5" s="18"/>
      <c r="B5" s="13" t="s">
        <v>30</v>
      </c>
      <c r="C5" s="13" t="s">
        <v>20</v>
      </c>
      <c r="D5" s="16">
        <v>1.1281000000000001</v>
      </c>
      <c r="E5" s="16">
        <v>-0.87490000000000001</v>
      </c>
      <c r="F5" s="16">
        <v>-5.0200000000000002E-2</v>
      </c>
      <c r="G5" s="16">
        <v>0.25140000000000001</v>
      </c>
      <c r="I5" s="13" t="s">
        <v>22</v>
      </c>
      <c r="J5" s="13" t="s">
        <v>20</v>
      </c>
      <c r="K5" s="16">
        <v>0.4904</v>
      </c>
      <c r="L5" s="16">
        <v>-0.1241</v>
      </c>
      <c r="M5" s="16">
        <v>2.29E-2</v>
      </c>
      <c r="N5" s="16">
        <v>4.8099999999999997E-2</v>
      </c>
      <c r="O5" s="16">
        <v>0.1245</v>
      </c>
      <c r="P5" s="16">
        <v>-9.06E-2</v>
      </c>
      <c r="Q5" s="16">
        <v>0.2056</v>
      </c>
    </row>
    <row r="6" spans="1:17" x14ac:dyDescent="0.3">
      <c r="A6" s="18"/>
      <c r="B6" s="13" t="s">
        <v>31</v>
      </c>
      <c r="C6" s="13" t="s">
        <v>32</v>
      </c>
      <c r="D6" s="17">
        <v>2.7181999999999999</v>
      </c>
      <c r="E6" s="17">
        <v>-14.4618</v>
      </c>
      <c r="F6" s="17">
        <v>-3.9468000000000001</v>
      </c>
      <c r="G6" s="17">
        <v>2.2945000000000002</v>
      </c>
      <c r="I6" s="13" t="s">
        <v>23</v>
      </c>
      <c r="J6" s="13" t="s">
        <v>20</v>
      </c>
      <c r="K6" s="16">
        <v>0.434</v>
      </c>
      <c r="L6" s="16">
        <v>-0.1167</v>
      </c>
      <c r="M6" s="16">
        <v>2.9600000000000001E-2</v>
      </c>
      <c r="N6" s="16">
        <v>4.5400000000000003E-2</v>
      </c>
      <c r="O6" s="16">
        <v>0.1114</v>
      </c>
      <c r="P6" s="16">
        <v>-8.3299999999999999E-2</v>
      </c>
      <c r="Q6" s="16">
        <v>0.18029999999999999</v>
      </c>
    </row>
    <row r="7" spans="1:17" x14ac:dyDescent="0.3">
      <c r="A7" s="18"/>
      <c r="B7" s="13" t="s">
        <v>33</v>
      </c>
      <c r="C7" s="13" t="s">
        <v>32</v>
      </c>
      <c r="D7" s="17">
        <v>9.4687000000000001</v>
      </c>
      <c r="E7" s="17">
        <v>1.4951000000000001</v>
      </c>
      <c r="F7" s="17">
        <v>5.1665999999999999</v>
      </c>
      <c r="G7" s="17">
        <v>1.4056999999999999</v>
      </c>
      <c r="I7" s="13" t="s">
        <v>24</v>
      </c>
      <c r="J7" s="13" t="s">
        <v>20</v>
      </c>
      <c r="K7" s="16">
        <v>0.42120000000000002</v>
      </c>
      <c r="L7" s="16">
        <v>-0.15859999999999999</v>
      </c>
      <c r="M7" s="16">
        <v>2.3099999999999999E-2</v>
      </c>
      <c r="N7" s="16">
        <v>0.05</v>
      </c>
      <c r="O7" s="16">
        <v>0.1239</v>
      </c>
      <c r="P7" s="16">
        <v>-9.4500000000000001E-2</v>
      </c>
      <c r="Q7" s="16">
        <v>0.20349999999999999</v>
      </c>
    </row>
    <row r="8" spans="1:17" x14ac:dyDescent="0.3">
      <c r="A8" s="18"/>
      <c r="B8" s="13" t="s">
        <v>34</v>
      </c>
      <c r="C8" s="13" t="s">
        <v>32</v>
      </c>
      <c r="D8" s="17">
        <v>8.1234999999999999</v>
      </c>
      <c r="E8" s="17">
        <v>-8.1227</v>
      </c>
      <c r="F8" s="17">
        <v>8.8499999999999995E-2</v>
      </c>
      <c r="G8" s="17">
        <v>2.3405</v>
      </c>
      <c r="I8" s="13" t="s">
        <v>25</v>
      </c>
      <c r="J8" s="13" t="s">
        <v>20</v>
      </c>
      <c r="K8" s="16">
        <v>0.2707</v>
      </c>
      <c r="L8" s="16">
        <v>-0.11840000000000001</v>
      </c>
      <c r="M8" s="16">
        <v>1.6500000000000001E-2</v>
      </c>
      <c r="N8" s="16">
        <v>3.4799999999999998E-2</v>
      </c>
      <c r="O8" s="16">
        <v>8.2100000000000006E-2</v>
      </c>
      <c r="P8" s="16">
        <v>-6.7699999999999996E-2</v>
      </c>
      <c r="Q8" s="16">
        <v>0.1426</v>
      </c>
    </row>
    <row r="9" spans="1:17" x14ac:dyDescent="0.3">
      <c r="A9" s="18"/>
      <c r="B9" s="13" t="s">
        <v>35</v>
      </c>
      <c r="C9" s="13" t="s">
        <v>36</v>
      </c>
      <c r="D9" s="17">
        <v>4.6081000000000003</v>
      </c>
      <c r="E9" s="17">
        <v>-4.1662999999999997</v>
      </c>
      <c r="F9" s="17">
        <v>0.1535</v>
      </c>
      <c r="G9" s="17">
        <v>1.1835</v>
      </c>
      <c r="I9" s="13" t="s">
        <v>26</v>
      </c>
      <c r="J9" s="13" t="s">
        <v>20</v>
      </c>
      <c r="K9" s="16">
        <v>5.7299999999999997E-2</v>
      </c>
      <c r="L9" s="16">
        <v>-0.18029999999999999</v>
      </c>
      <c r="M9" s="16">
        <v>-6.5699999999999995E-2</v>
      </c>
      <c r="N9" s="16">
        <v>2.76E-2</v>
      </c>
      <c r="O9" s="16">
        <v>5.1999999999999998E-2</v>
      </c>
      <c r="P9" s="16">
        <v>-5.7299999999999997E-2</v>
      </c>
      <c r="Q9" s="16">
        <v>9.6100000000000005E-2</v>
      </c>
    </row>
    <row r="10" spans="1:17" x14ac:dyDescent="0.3">
      <c r="A10" s="18"/>
      <c r="B10" s="13" t="s">
        <v>37</v>
      </c>
      <c r="C10" s="13" t="s">
        <v>36</v>
      </c>
      <c r="D10" s="17">
        <v>3.0072000000000001</v>
      </c>
      <c r="E10" s="17">
        <v>-3.7258</v>
      </c>
      <c r="F10" s="17">
        <v>-0.30570000000000003</v>
      </c>
      <c r="G10" s="17">
        <v>0.96860000000000002</v>
      </c>
      <c r="I10" s="13" t="s">
        <v>27</v>
      </c>
      <c r="J10" s="13" t="s">
        <v>20</v>
      </c>
      <c r="K10" s="16">
        <v>9.0499999999999997E-2</v>
      </c>
      <c r="L10" s="16">
        <v>-0.16880000000000001</v>
      </c>
      <c r="M10" s="16">
        <v>-4.9299999999999997E-2</v>
      </c>
      <c r="N10" s="16">
        <v>2.9000000000000001E-2</v>
      </c>
      <c r="O10" s="16">
        <v>5.28E-2</v>
      </c>
      <c r="P10" s="16">
        <v>-5.6399999999999999E-2</v>
      </c>
      <c r="Q10" s="16">
        <v>9.69E-2</v>
      </c>
    </row>
    <row r="11" spans="1:17" x14ac:dyDescent="0.3">
      <c r="A11" s="18"/>
      <c r="B11" s="13" t="s">
        <v>38</v>
      </c>
      <c r="C11" s="13" t="s">
        <v>36</v>
      </c>
      <c r="D11" s="17">
        <v>-2.8129</v>
      </c>
      <c r="E11" s="17">
        <v>-12.4458</v>
      </c>
      <c r="F11" s="17">
        <v>-7.7933000000000003</v>
      </c>
      <c r="G11" s="17">
        <v>1.9530000000000001</v>
      </c>
      <c r="I11" s="13" t="s">
        <v>28</v>
      </c>
      <c r="J11" s="13" t="s">
        <v>20</v>
      </c>
      <c r="K11" s="16">
        <v>0.15379999999999999</v>
      </c>
      <c r="L11" s="16">
        <v>-0.20180000000000001</v>
      </c>
      <c r="M11" s="16">
        <v>-7.5800000000000006E-2</v>
      </c>
      <c r="N11" s="16">
        <v>4.19E-2</v>
      </c>
      <c r="O11" s="16">
        <v>8.7099999999999997E-2</v>
      </c>
      <c r="P11" s="16">
        <v>-7.7499999999999999E-2</v>
      </c>
      <c r="Q11" s="16">
        <v>0.14510000000000001</v>
      </c>
    </row>
    <row r="12" spans="1:17" x14ac:dyDescent="0.3">
      <c r="A12" s="18" t="s">
        <v>61</v>
      </c>
      <c r="B12" s="13" t="s">
        <v>18</v>
      </c>
      <c r="C12" s="13" t="s">
        <v>39</v>
      </c>
      <c r="D12" s="17">
        <f>D3*1.025*64*64*64/1000*9.81</f>
        <v>3483.1092547583994</v>
      </c>
      <c r="E12" s="17">
        <f>E3*1.025*64*64*64/1000*9.81</f>
        <v>-635.25755289599988</v>
      </c>
      <c r="F12" s="17">
        <f>F3*1.025*64*64*64/1000*9.81</f>
        <v>758.09158594560006</v>
      </c>
      <c r="G12" s="17">
        <f>G3*1.025*64*64*64/1000*9.81</f>
        <v>366.39336038399995</v>
      </c>
    </row>
    <row r="13" spans="1:17" x14ac:dyDescent="0.3">
      <c r="A13" s="18"/>
      <c r="B13" s="13" t="s">
        <v>29</v>
      </c>
      <c r="C13" s="13" t="s">
        <v>39</v>
      </c>
      <c r="D13" s="17">
        <f>D4*1.025*64*64*64/1000*9.81</f>
        <v>817.39986370559996</v>
      </c>
      <c r="E13" s="17">
        <f>E4*1.025*64*64*64/1000*9.81</f>
        <v>-989.78925772800005</v>
      </c>
      <c r="F13" s="17">
        <f>F4*1.025*64*64*64/1000*9.81</f>
        <v>-13.4432096256</v>
      </c>
      <c r="G13" s="17">
        <f>G4*1.025*64*64*64/1000*9.81</f>
        <v>186.09619599359999</v>
      </c>
    </row>
    <row r="14" spans="1:17" x14ac:dyDescent="0.3">
      <c r="A14" s="18"/>
      <c r="B14" s="13" t="s">
        <v>30</v>
      </c>
      <c r="C14" s="13" t="s">
        <v>39</v>
      </c>
      <c r="D14" s="17">
        <f>D5*1.025*64*64*64/1000*9.81</f>
        <v>2973.5852507136005</v>
      </c>
      <c r="E14" s="17">
        <f>E5*1.025*64*64*64/1000*9.81</f>
        <v>-2306.1694316543999</v>
      </c>
      <c r="F14" s="17">
        <f>F5*1.025*64*64*64/1000*9.81</f>
        <v>-132.3233574912</v>
      </c>
      <c r="G14" s="17">
        <f>G5*1.025*64*64*64/1000*9.81</f>
        <v>662.67115683840007</v>
      </c>
    </row>
    <row r="15" spans="1:17" x14ac:dyDescent="0.3">
      <c r="A15" s="18"/>
      <c r="B15" s="13" t="s">
        <v>31</v>
      </c>
      <c r="C15" s="13" t="s">
        <v>40</v>
      </c>
      <c r="D15" s="17">
        <f>D6*64/100</f>
        <v>1.7396479999999999</v>
      </c>
      <c r="E15" s="17">
        <f>E6*64/100</f>
        <v>-9.2555519999999998</v>
      </c>
      <c r="F15" s="17">
        <f>F6*64/100</f>
        <v>-2.5259520000000002</v>
      </c>
      <c r="G15" s="17">
        <f>G6*64/100</f>
        <v>1.4684800000000002</v>
      </c>
    </row>
    <row r="16" spans="1:17" x14ac:dyDescent="0.3">
      <c r="A16" s="18"/>
      <c r="B16" s="13" t="s">
        <v>33</v>
      </c>
      <c r="C16" s="13" t="s">
        <v>40</v>
      </c>
      <c r="D16" s="17">
        <f>D7*64/100</f>
        <v>6.0599680000000005</v>
      </c>
      <c r="E16" s="17">
        <f>E7*64/100</f>
        <v>0.95686400000000005</v>
      </c>
      <c r="F16" s="17">
        <f>F7*64/100</f>
        <v>3.3066239999999998</v>
      </c>
      <c r="G16" s="17">
        <f>G7*64/100</f>
        <v>0.899648</v>
      </c>
    </row>
    <row r="17" spans="1:18" x14ac:dyDescent="0.3">
      <c r="A17" s="18"/>
      <c r="B17" s="13" t="s">
        <v>34</v>
      </c>
      <c r="C17" s="13" t="s">
        <v>40</v>
      </c>
      <c r="D17" s="17">
        <f>D8*64/100</f>
        <v>5.1990400000000001</v>
      </c>
      <c r="E17" s="17">
        <f>E8*64/100</f>
        <v>-5.1985279999999996</v>
      </c>
      <c r="F17" s="17">
        <f>F8*64/100</f>
        <v>5.6639999999999996E-2</v>
      </c>
      <c r="G17" s="17">
        <f>G8*64/100</f>
        <v>1.4979199999999999</v>
      </c>
      <c r="I17" s="15" t="s">
        <v>59</v>
      </c>
      <c r="J17" s="13" t="s">
        <v>54</v>
      </c>
      <c r="K17" s="13" t="s">
        <v>55</v>
      </c>
      <c r="L17" s="13" t="s">
        <v>48</v>
      </c>
      <c r="M17" s="13" t="s">
        <v>56</v>
      </c>
      <c r="N17" s="13" t="s">
        <v>57</v>
      </c>
      <c r="O17" s="14" t="s">
        <v>43</v>
      </c>
      <c r="P17" s="14" t="s">
        <v>44</v>
      </c>
      <c r="Q17" s="14" t="s">
        <v>45</v>
      </c>
    </row>
    <row r="18" spans="1:18" x14ac:dyDescent="0.3">
      <c r="A18" s="18"/>
      <c r="B18" s="13" t="s">
        <v>35</v>
      </c>
      <c r="C18" s="13" t="s">
        <v>41</v>
      </c>
      <c r="D18" s="17">
        <f>D9</f>
        <v>4.6081000000000003</v>
      </c>
      <c r="E18" s="17">
        <f>E9</f>
        <v>-4.1662999999999997</v>
      </c>
      <c r="F18" s="17">
        <f>F9</f>
        <v>0.1535</v>
      </c>
      <c r="G18" s="17">
        <f>G9</f>
        <v>1.1835</v>
      </c>
      <c r="I18" s="13" t="s">
        <v>19</v>
      </c>
      <c r="J18" s="13" t="s">
        <v>46</v>
      </c>
      <c r="K18" s="17">
        <f>K3*64*64*64*1.025/1000*9.8</f>
        <v>1365.859762176</v>
      </c>
      <c r="L18" s="17">
        <f>L3*64*64*64*1.025/1000*9.8</f>
        <v>-463.44962047999996</v>
      </c>
      <c r="M18" s="17">
        <f>M3*64*64*64*1.025/1000*9.8</f>
        <v>75.837210624000008</v>
      </c>
      <c r="N18" s="17">
        <f>N3*64*64*64*1.025/1000*9.8</f>
        <v>162.20736716799999</v>
      </c>
      <c r="O18" s="17">
        <f>O3*64*64*64*1.025/1000*9.8</f>
        <v>403.93847603199998</v>
      </c>
      <c r="P18" s="17">
        <f>P3*64*64*64*1.025/1000*9.8</f>
        <v>-322.83479244800003</v>
      </c>
      <c r="Q18" s="17">
        <f>Q3*64*64*64*1.025/1000*9.8</f>
        <v>702.02084556799991</v>
      </c>
    </row>
    <row r="19" spans="1:18" x14ac:dyDescent="0.3">
      <c r="A19" s="18"/>
      <c r="B19" s="13" t="s">
        <v>37</v>
      </c>
      <c r="C19" s="13" t="s">
        <v>41</v>
      </c>
      <c r="D19" s="17">
        <f>D10</f>
        <v>3.0072000000000001</v>
      </c>
      <c r="E19" s="17">
        <f>E10</f>
        <v>-3.7258</v>
      </c>
      <c r="F19" s="17">
        <f>F10</f>
        <v>-0.30570000000000003</v>
      </c>
      <c r="G19" s="17">
        <f>G10</f>
        <v>0.96860000000000002</v>
      </c>
      <c r="I19" s="13" t="s">
        <v>21</v>
      </c>
      <c r="J19" s="13" t="s">
        <v>46</v>
      </c>
      <c r="K19" s="17">
        <f>K4*64*64*64*1.025/1000*9.8</f>
        <v>940.85539430400001</v>
      </c>
      <c r="L19" s="17">
        <f>L4*64*64*64*1.025/1000*9.8</f>
        <v>-362.07001600000001</v>
      </c>
      <c r="M19" s="17">
        <f>M4*64*64*64*1.025/1000*9.8</f>
        <v>66.620882944000002</v>
      </c>
      <c r="N19" s="17">
        <f>N4*64*64*64*1.025/1000*9.8</f>
        <v>132.18847129599999</v>
      </c>
      <c r="O19" s="17">
        <f>O4*64*64*64*1.025/1000*9.8</f>
        <v>319.93823232</v>
      </c>
      <c r="P19" s="17">
        <f>P4*64*64*64*1.025/1000*9.8</f>
        <v>-263.85029529599996</v>
      </c>
      <c r="Q19" s="17">
        <f>Q4*64*64*64*1.025/1000*9.8</f>
        <v>560.87937023999996</v>
      </c>
    </row>
    <row r="20" spans="1:18" x14ac:dyDescent="0.3">
      <c r="A20" s="18"/>
      <c r="B20" s="13" t="s">
        <v>38</v>
      </c>
      <c r="C20" s="13" t="s">
        <v>41</v>
      </c>
      <c r="D20" s="17">
        <f>D11</f>
        <v>-2.8129</v>
      </c>
      <c r="E20" s="17">
        <f>E11</f>
        <v>-12.4458</v>
      </c>
      <c r="F20" s="17">
        <f>F11</f>
        <v>-7.7933000000000003</v>
      </c>
      <c r="G20" s="17">
        <f>G11</f>
        <v>1.9530000000000001</v>
      </c>
      <c r="I20" s="13" t="s">
        <v>22</v>
      </c>
      <c r="J20" s="13" t="s">
        <v>46</v>
      </c>
      <c r="K20" s="17">
        <f>K5*64*64*64*1.025/1000*9.8</f>
        <v>1291.3391697920001</v>
      </c>
      <c r="L20" s="17">
        <f>L5*64*64*64*1.025/1000*9.8</f>
        <v>-326.78464716799999</v>
      </c>
      <c r="M20" s="17">
        <f>M5*64*64*64*1.025/1000*9.8</f>
        <v>60.301115391999993</v>
      </c>
      <c r="N20" s="17">
        <f>N5*64*64*64*1.025/1000*9.8</f>
        <v>126.65867468799999</v>
      </c>
      <c r="O20" s="17">
        <f>O5*64*64*64*1.025/1000*9.8</f>
        <v>327.83794175999998</v>
      </c>
      <c r="P20" s="17">
        <f>P5*64*64*64*1.025/1000*9.8</f>
        <v>-238.57122508799998</v>
      </c>
      <c r="Q20" s="17">
        <f>Q5*64*64*64*1.025/1000*9.8</f>
        <v>541.39342028800002</v>
      </c>
    </row>
    <row r="21" spans="1:18" x14ac:dyDescent="0.3">
      <c r="I21" s="13" t="s">
        <v>23</v>
      </c>
      <c r="J21" s="13" t="s">
        <v>46</v>
      </c>
      <c r="K21" s="17">
        <f>K6*64*64*64*1.025/1000*9.8</f>
        <v>1142.8246323199999</v>
      </c>
      <c r="L21" s="17">
        <f>L6*64*64*64*1.025/1000*9.8</f>
        <v>-307.29869721599999</v>
      </c>
      <c r="M21" s="17">
        <f>M6*64*64*64*1.025/1000*9.8</f>
        <v>77.943799807999994</v>
      </c>
      <c r="N21" s="17">
        <f>N6*64*64*64*1.025/1000*9.8</f>
        <v>119.54893619200001</v>
      </c>
      <c r="O21" s="17">
        <f>O6*64*64*64*1.025/1000*9.8</f>
        <v>293.34254387200002</v>
      </c>
      <c r="P21" s="17">
        <f>P6*64*64*64*1.025/1000*9.8</f>
        <v>-219.34859878399999</v>
      </c>
      <c r="Q21" s="17">
        <f>Q6*64*64*64*1.025/1000*9.8</f>
        <v>474.77253734399989</v>
      </c>
    </row>
    <row r="22" spans="1:18" x14ac:dyDescent="0.3">
      <c r="I22" s="13" t="s">
        <v>24</v>
      </c>
      <c r="J22" s="13" t="s">
        <v>46</v>
      </c>
      <c r="K22" s="17">
        <f>K7*64*64*64*1.025/1000*9.8</f>
        <v>1109.1192053760001</v>
      </c>
      <c r="L22" s="17">
        <f>L7*64*64*64*1.025/1000*9.8</f>
        <v>-417.63130572799997</v>
      </c>
      <c r="M22" s="17">
        <f>M7*64*64*64*1.025/1000*9.8</f>
        <v>60.827762688</v>
      </c>
      <c r="N22" s="17">
        <f>N7*64*64*64*1.025/1000*9.8</f>
        <v>131.661824</v>
      </c>
      <c r="O22" s="17">
        <f>O7*64*64*64*1.025/1000*9.8</f>
        <v>326.25799987199997</v>
      </c>
      <c r="P22" s="17">
        <f>P7*64*64*64*1.025/1000*9.8</f>
        <v>-248.84084736</v>
      </c>
      <c r="Q22" s="17">
        <f>Q7*64*64*64*1.025/1000*9.8</f>
        <v>535.86362368000005</v>
      </c>
    </row>
    <row r="23" spans="1:18" x14ac:dyDescent="0.3">
      <c r="I23" s="13" t="s">
        <v>25</v>
      </c>
      <c r="J23" s="13" t="s">
        <v>46</v>
      </c>
      <c r="K23" s="17">
        <f>K8*64*64*64*1.025/1000*9.8</f>
        <v>712.8171151360001</v>
      </c>
      <c r="L23" s="17">
        <f>L8*64*64*64*1.025/1000*9.8</f>
        <v>-311.77519923199998</v>
      </c>
      <c r="M23" s="17">
        <f>M8*64*64*64*1.025/1000*9.8</f>
        <v>43.448401920000009</v>
      </c>
      <c r="N23" s="17">
        <f>N8*64*64*64*1.025/1000*9.8</f>
        <v>91.636629503999998</v>
      </c>
      <c r="O23" s="17">
        <f>O8*64*64*64*1.025/1000*9.8</f>
        <v>216.18871500800003</v>
      </c>
      <c r="P23" s="17">
        <f>P8*64*64*64*1.025/1000*9.8</f>
        <v>-178.27010969599999</v>
      </c>
      <c r="Q23" s="17">
        <f>Q8*64*64*64*1.025/1000*9.8</f>
        <v>375.49952204800002</v>
      </c>
    </row>
    <row r="24" spans="1:18" x14ac:dyDescent="0.3">
      <c r="I24" s="13" t="s">
        <v>26</v>
      </c>
      <c r="J24" s="13" t="s">
        <v>46</v>
      </c>
      <c r="K24" s="17">
        <f>K9*64*64*64*1.025/1000*9.8</f>
        <v>150.88445030399998</v>
      </c>
      <c r="L24" s="17">
        <f>L9*64*64*64*1.025/1000*9.8</f>
        <v>-474.77253734399989</v>
      </c>
      <c r="M24" s="17">
        <f>M9*64*64*64*1.025/1000*9.8</f>
        <v>-173.00363673599998</v>
      </c>
      <c r="N24" s="17">
        <f>N9*64*64*64*1.025/1000*9.8</f>
        <v>72.677326847999993</v>
      </c>
      <c r="O24" s="17">
        <f>O9*64*64*64*1.025/1000*9.8</f>
        <v>136.92829695999998</v>
      </c>
      <c r="P24" s="17">
        <f>P9*64*64*64*1.025/1000*9.8</f>
        <v>-150.88445030399998</v>
      </c>
      <c r="Q24" s="17">
        <f>Q9*64*64*64*1.025/1000*9.8</f>
        <v>253.054025728</v>
      </c>
    </row>
    <row r="25" spans="1:18" x14ac:dyDescent="0.3">
      <c r="I25" s="13" t="s">
        <v>27</v>
      </c>
      <c r="J25" s="13" t="s">
        <v>46</v>
      </c>
      <c r="K25" s="17">
        <f>K10*64*64*64*1.025/1000*9.8</f>
        <v>238.30790143999997</v>
      </c>
      <c r="L25" s="17">
        <f>L10*64*64*64*1.025/1000*9.8</f>
        <v>-444.49031782399993</v>
      </c>
      <c r="M25" s="17">
        <f>M10*64*64*64*1.025/1000*9.8</f>
        <v>-129.81855846399998</v>
      </c>
      <c r="N25" s="17">
        <f>N10*64*64*64*1.025/1000*9.8</f>
        <v>76.363857920000001</v>
      </c>
      <c r="O25" s="17">
        <f>O10*64*64*64*1.025/1000*9.8</f>
        <v>139.03488614400001</v>
      </c>
      <c r="P25" s="17">
        <f>P10*64*64*64*1.025/1000*9.8</f>
        <v>-148.51453747199997</v>
      </c>
      <c r="Q25" s="17">
        <f>Q10*64*64*64*1.025/1000*9.8</f>
        <v>255.160614912</v>
      </c>
      <c r="R25" s="1"/>
    </row>
    <row r="26" spans="1:18" x14ac:dyDescent="0.3">
      <c r="I26" s="13" t="s">
        <v>28</v>
      </c>
      <c r="J26" s="13" t="s">
        <v>46</v>
      </c>
      <c r="K26" s="17">
        <f>K11*64*64*64*1.025/1000*9.8</f>
        <v>404.99177062399997</v>
      </c>
      <c r="L26" s="17">
        <f>L11*64*64*64*1.025/1000*9.8</f>
        <v>-531.38712166400001</v>
      </c>
      <c r="M26" s="17">
        <f>M11*64*64*64*1.025/1000*9.8</f>
        <v>-199.59932518400001</v>
      </c>
      <c r="N26" s="17">
        <f>N11*64*64*64*1.025/1000*9.8</f>
        <v>110.33260851199999</v>
      </c>
      <c r="O26" s="17">
        <f>O11*64*64*64*1.025/1000*9.8</f>
        <v>229.35489740800003</v>
      </c>
      <c r="P26" s="17">
        <f>P11*64*64*64*1.025/1000*9.8</f>
        <v>-204.07582720000002</v>
      </c>
      <c r="Q26" s="17">
        <f>Q11*64*64*64*1.025/1000*9.8</f>
        <v>382.08261324799997</v>
      </c>
      <c r="R26" s="1"/>
    </row>
    <row r="27" spans="1:18" x14ac:dyDescent="0.3">
      <c r="R27" s="1"/>
    </row>
  </sheetData>
  <mergeCells count="2">
    <mergeCell ref="A2:A11"/>
    <mergeCell ref="A12:A2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3"/>
  <sheetViews>
    <sheetView tabSelected="1" workbookViewId="0">
      <selection activeCell="A2" sqref="A2:G20"/>
    </sheetView>
  </sheetViews>
  <sheetFormatPr defaultRowHeight="14" x14ac:dyDescent="0.3"/>
  <cols>
    <col min="4" max="4" width="9.08203125" bestFit="1" customWidth="1"/>
    <col min="5" max="5" width="10" bestFit="1" customWidth="1"/>
    <col min="6" max="7" width="9.08203125" bestFit="1" customWidth="1"/>
  </cols>
  <sheetData>
    <row r="2" spans="1:17" x14ac:dyDescent="0.3">
      <c r="A2" s="19" t="s">
        <v>60</v>
      </c>
      <c r="B2" s="17"/>
      <c r="C2" s="17" t="s">
        <v>54</v>
      </c>
      <c r="D2" s="17" t="s">
        <v>55</v>
      </c>
      <c r="E2" s="17" t="s">
        <v>48</v>
      </c>
      <c r="F2" s="17" t="s">
        <v>56</v>
      </c>
      <c r="G2" s="17" t="s">
        <v>57</v>
      </c>
      <c r="I2" s="15" t="s">
        <v>58</v>
      </c>
      <c r="J2" s="13" t="s">
        <v>54</v>
      </c>
      <c r="K2" s="13" t="s">
        <v>55</v>
      </c>
      <c r="L2" s="13" t="s">
        <v>48</v>
      </c>
      <c r="M2" s="13" t="s">
        <v>56</v>
      </c>
      <c r="N2" s="13" t="s">
        <v>57</v>
      </c>
      <c r="O2" s="14" t="s">
        <v>43</v>
      </c>
      <c r="P2" s="14" t="s">
        <v>44</v>
      </c>
      <c r="Q2" s="14" t="s">
        <v>45</v>
      </c>
    </row>
    <row r="3" spans="1:17" x14ac:dyDescent="0.3">
      <c r="A3" s="19"/>
      <c r="B3" s="17" t="s">
        <v>18</v>
      </c>
      <c r="C3" s="17" t="s">
        <v>20</v>
      </c>
      <c r="D3" s="16">
        <v>2.8289</v>
      </c>
      <c r="E3" s="16">
        <v>-1.2422</v>
      </c>
      <c r="F3" s="16">
        <v>0.52780000000000005</v>
      </c>
      <c r="G3" s="16">
        <v>0.40949999999999998</v>
      </c>
      <c r="I3" s="13" t="s">
        <v>19</v>
      </c>
      <c r="J3" s="13" t="s">
        <v>20</v>
      </c>
      <c r="K3" s="14">
        <v>1.1005</v>
      </c>
      <c r="L3" s="14">
        <v>-0.20849999999999999</v>
      </c>
      <c r="M3" s="14">
        <v>9.8500000000000004E-2</v>
      </c>
      <c r="N3" s="14">
        <v>0.2044</v>
      </c>
      <c r="O3" s="14">
        <v>0.50470000000000004</v>
      </c>
      <c r="P3" s="14">
        <v>-0.28210000000000002</v>
      </c>
      <c r="Q3" s="14">
        <v>0.76749999999999996</v>
      </c>
    </row>
    <row r="4" spans="1:17" x14ac:dyDescent="0.3">
      <c r="A4" s="19"/>
      <c r="B4" s="17" t="s">
        <v>29</v>
      </c>
      <c r="C4" s="17" t="s">
        <v>20</v>
      </c>
      <c r="D4" s="16">
        <v>1.2390000000000001</v>
      </c>
      <c r="E4" s="16">
        <v>-1.2703</v>
      </c>
      <c r="F4" s="16">
        <v>-8.2299999999999998E-2</v>
      </c>
      <c r="G4" s="16">
        <v>0.17280000000000001</v>
      </c>
      <c r="I4" s="13" t="s">
        <v>21</v>
      </c>
      <c r="J4" s="13" t="s">
        <v>20</v>
      </c>
      <c r="K4" s="14">
        <v>0.96360000000000001</v>
      </c>
      <c r="L4" s="14">
        <v>-0.17910000000000001</v>
      </c>
      <c r="M4" s="14">
        <v>8.1100000000000005E-2</v>
      </c>
      <c r="N4" s="14">
        <v>0.14460000000000001</v>
      </c>
      <c r="O4" s="14">
        <v>0.37130000000000002</v>
      </c>
      <c r="P4" s="14">
        <v>-0.22819999999999999</v>
      </c>
      <c r="Q4" s="14">
        <v>0.57599999999999996</v>
      </c>
    </row>
    <row r="5" spans="1:17" x14ac:dyDescent="0.3">
      <c r="A5" s="19"/>
      <c r="B5" s="17" t="s">
        <v>30</v>
      </c>
      <c r="C5" s="17" t="s">
        <v>20</v>
      </c>
      <c r="D5" s="16">
        <v>2.9775999999999998</v>
      </c>
      <c r="E5" s="16">
        <v>-1.8473999999999999</v>
      </c>
      <c r="F5" s="16">
        <v>6.0999999999999999E-2</v>
      </c>
      <c r="G5" s="16">
        <v>0.60929999999999995</v>
      </c>
      <c r="I5" s="13" t="s">
        <v>22</v>
      </c>
      <c r="J5" s="13" t="s">
        <v>20</v>
      </c>
      <c r="K5" s="14">
        <v>1.1613</v>
      </c>
      <c r="L5" s="14">
        <v>-0.16209999999999999</v>
      </c>
      <c r="M5" s="14">
        <v>9.4700000000000006E-2</v>
      </c>
      <c r="N5" s="14">
        <v>0.1857</v>
      </c>
      <c r="O5" s="14">
        <v>0.49559999999999998</v>
      </c>
      <c r="P5" s="14">
        <v>-0.22969999999999999</v>
      </c>
      <c r="Q5" s="14">
        <v>0.70130000000000003</v>
      </c>
    </row>
    <row r="6" spans="1:17" x14ac:dyDescent="0.3">
      <c r="A6" s="19"/>
      <c r="B6" s="17" t="s">
        <v>31</v>
      </c>
      <c r="C6" s="17" t="s">
        <v>32</v>
      </c>
      <c r="D6" s="17">
        <v>5.6353</v>
      </c>
      <c r="E6" s="17">
        <v>-28.446899999999999</v>
      </c>
      <c r="F6" s="17">
        <v>-8.7175999999999991</v>
      </c>
      <c r="G6" s="17">
        <v>5.5415999999999999</v>
      </c>
      <c r="I6" s="13" t="s">
        <v>23</v>
      </c>
      <c r="J6" s="13" t="s">
        <v>20</v>
      </c>
      <c r="K6" s="14">
        <v>1.2197</v>
      </c>
      <c r="L6" s="14">
        <v>-0.17730000000000001</v>
      </c>
      <c r="M6" s="14">
        <v>9.1999999999999998E-2</v>
      </c>
      <c r="N6" s="14">
        <v>0.1711</v>
      </c>
      <c r="O6" s="14">
        <v>0.47660000000000002</v>
      </c>
      <c r="P6" s="14">
        <v>-0.2205</v>
      </c>
      <c r="Q6" s="14">
        <v>0.66320000000000001</v>
      </c>
    </row>
    <row r="7" spans="1:17" x14ac:dyDescent="0.3">
      <c r="A7" s="19"/>
      <c r="B7" s="17" t="s">
        <v>33</v>
      </c>
      <c r="C7" s="17" t="s">
        <v>32</v>
      </c>
      <c r="D7" s="17">
        <v>17.500499999999999</v>
      </c>
      <c r="E7" s="17">
        <v>-3.0293000000000001</v>
      </c>
      <c r="F7" s="17">
        <v>3.3986000000000001</v>
      </c>
      <c r="G7" s="17">
        <v>2.1312000000000002</v>
      </c>
      <c r="I7" s="13" t="s">
        <v>24</v>
      </c>
      <c r="J7" s="13" t="s">
        <v>20</v>
      </c>
      <c r="K7" s="14">
        <v>1.1119000000000001</v>
      </c>
      <c r="L7" s="14">
        <v>-0.20499999999999999</v>
      </c>
      <c r="M7" s="14">
        <v>8.5900000000000004E-2</v>
      </c>
      <c r="N7" s="14">
        <v>0.17469999999999999</v>
      </c>
      <c r="O7" s="14">
        <v>0.44379999999999997</v>
      </c>
      <c r="P7" s="14">
        <v>-0.24329999999999999</v>
      </c>
      <c r="Q7" s="14">
        <v>0.64839999999999998</v>
      </c>
    </row>
    <row r="8" spans="1:17" x14ac:dyDescent="0.3">
      <c r="A8" s="19"/>
      <c r="B8" s="17" t="s">
        <v>34</v>
      </c>
      <c r="C8" s="17" t="s">
        <v>32</v>
      </c>
      <c r="D8" s="17">
        <v>17.858599999999999</v>
      </c>
      <c r="E8" s="17">
        <v>-20.164400000000001</v>
      </c>
      <c r="F8" s="17">
        <v>9.0700000000000003E-2</v>
      </c>
      <c r="G8" s="17">
        <v>5.8346999999999998</v>
      </c>
      <c r="I8" s="13" t="s">
        <v>25</v>
      </c>
      <c r="J8" s="13" t="s">
        <v>20</v>
      </c>
      <c r="K8" s="14">
        <v>0.93779999999999997</v>
      </c>
      <c r="L8" s="14">
        <v>-0.15340000000000001</v>
      </c>
      <c r="M8" s="14">
        <v>4.7199999999999999E-2</v>
      </c>
      <c r="N8" s="14">
        <v>0.1212</v>
      </c>
      <c r="O8" s="14">
        <v>0.3322</v>
      </c>
      <c r="P8" s="14">
        <v>-0.16650000000000001</v>
      </c>
      <c r="Q8" s="14">
        <v>0.48110000000000003</v>
      </c>
    </row>
    <row r="9" spans="1:17" x14ac:dyDescent="0.3">
      <c r="A9" s="19"/>
      <c r="B9" s="17" t="s">
        <v>35</v>
      </c>
      <c r="C9" s="17" t="s">
        <v>36</v>
      </c>
      <c r="D9" s="17">
        <v>6.3086000000000002</v>
      </c>
      <c r="E9" s="17">
        <v>-6.2218</v>
      </c>
      <c r="F9" s="17">
        <v>0.16309999999999999</v>
      </c>
      <c r="G9" s="17">
        <v>1.6292</v>
      </c>
      <c r="I9" s="13" t="s">
        <v>26</v>
      </c>
      <c r="J9" s="13" t="s">
        <v>20</v>
      </c>
      <c r="K9" s="14">
        <v>0.34079999999999999</v>
      </c>
      <c r="L9" s="14">
        <v>-0.20380000000000001</v>
      </c>
      <c r="M9" s="14">
        <v>-8.5900000000000004E-2</v>
      </c>
      <c r="N9" s="14">
        <v>6.9000000000000006E-2</v>
      </c>
      <c r="O9" s="14">
        <v>0.17050000000000001</v>
      </c>
      <c r="P9" s="14">
        <v>-9.6699999999999994E-2</v>
      </c>
      <c r="Q9" s="14">
        <v>0.24729999999999999</v>
      </c>
    </row>
    <row r="10" spans="1:17" x14ac:dyDescent="0.3">
      <c r="A10" s="19"/>
      <c r="B10" s="17" t="s">
        <v>37</v>
      </c>
      <c r="C10" s="17" t="s">
        <v>36</v>
      </c>
      <c r="D10" s="17">
        <v>8.3024000000000004</v>
      </c>
      <c r="E10" s="17">
        <v>-7.4447999999999999</v>
      </c>
      <c r="F10" s="17">
        <v>-0.19969999999999999</v>
      </c>
      <c r="G10" s="17">
        <v>2.3854000000000002</v>
      </c>
      <c r="I10" s="13" t="s">
        <v>27</v>
      </c>
      <c r="J10" s="13" t="s">
        <v>20</v>
      </c>
      <c r="K10" s="14">
        <v>0.4506</v>
      </c>
      <c r="L10" s="14">
        <v>-0.19819999999999999</v>
      </c>
      <c r="M10" s="14">
        <v>-7.0099999999999996E-2</v>
      </c>
      <c r="N10" s="14">
        <v>7.3300000000000004E-2</v>
      </c>
      <c r="O10" s="14">
        <v>0.18679999999999999</v>
      </c>
      <c r="P10" s="14">
        <v>-0.1053</v>
      </c>
      <c r="Q10" s="14">
        <v>0.2722</v>
      </c>
    </row>
    <row r="11" spans="1:17" x14ac:dyDescent="0.3">
      <c r="A11" s="19"/>
      <c r="B11" s="17" t="s">
        <v>38</v>
      </c>
      <c r="C11" s="17" t="s">
        <v>36</v>
      </c>
      <c r="D11" s="17">
        <v>0.7581</v>
      </c>
      <c r="E11" s="17">
        <v>-16.339099999999998</v>
      </c>
      <c r="F11" s="17">
        <v>-5.6116999999999999</v>
      </c>
      <c r="G11" s="17">
        <v>2.6202000000000001</v>
      </c>
      <c r="I11" s="13" t="s">
        <v>28</v>
      </c>
      <c r="J11" s="13" t="s">
        <v>20</v>
      </c>
      <c r="K11" s="14">
        <v>0.64200000000000002</v>
      </c>
      <c r="L11" s="14">
        <v>-0.23769999999999999</v>
      </c>
      <c r="M11" s="14">
        <v>-9.6199999999999994E-2</v>
      </c>
      <c r="N11" s="14">
        <v>9.9199999999999997E-2</v>
      </c>
      <c r="O11" s="14">
        <v>0.25940000000000002</v>
      </c>
      <c r="P11" s="14">
        <v>-0.114</v>
      </c>
      <c r="Q11" s="14">
        <v>0.35099999999999998</v>
      </c>
    </row>
    <row r="12" spans="1:17" x14ac:dyDescent="0.3">
      <c r="A12" s="19" t="s">
        <v>62</v>
      </c>
      <c r="B12" s="17" t="s">
        <v>18</v>
      </c>
      <c r="C12" s="17" t="s">
        <v>39</v>
      </c>
      <c r="D12" s="17">
        <f>D3*1.025*64*64*64/1000*9.8</f>
        <v>7449.1626782719995</v>
      </c>
      <c r="E12" s="17">
        <f>E3*1.025*64*64*64/1000*9.8</f>
        <v>-3271.0063554559997</v>
      </c>
      <c r="F12" s="17">
        <f>F3*1.025*64*64*64/1000*9.8</f>
        <v>1389.8222141439999</v>
      </c>
      <c r="G12" s="17">
        <f>G3*1.025*64*64*64/1000*9.8</f>
        <v>1078.31033856</v>
      </c>
    </row>
    <row r="13" spans="1:17" x14ac:dyDescent="0.3">
      <c r="A13" s="19"/>
      <c r="B13" s="17" t="s">
        <v>29</v>
      </c>
      <c r="C13" s="17" t="s">
        <v>39</v>
      </c>
      <c r="D13" s="17">
        <f>D4*1.025*64*64*64/1000*9.8</f>
        <v>3262.5799987200003</v>
      </c>
      <c r="E13" s="17">
        <f>E4*1.025*64*64*64/1000*9.8</f>
        <v>-3345.0003005439999</v>
      </c>
      <c r="F13" s="17">
        <f>F4*1.025*64*64*64/1000*9.8</f>
        <v>-216.71536230399997</v>
      </c>
      <c r="G13" s="17">
        <f>G4*1.025*64*64*64/1000*9.8</f>
        <v>455.02326374400008</v>
      </c>
    </row>
    <row r="14" spans="1:17" x14ac:dyDescent="0.3">
      <c r="A14" s="19"/>
      <c r="B14" s="17" t="s">
        <v>30</v>
      </c>
      <c r="C14" s="17" t="s">
        <v>39</v>
      </c>
      <c r="D14" s="17">
        <f>D5*1.025*64*64*64/1000*9.8</f>
        <v>7840.724942847999</v>
      </c>
      <c r="E14" s="17">
        <f>E5*1.025*64*64*64/1000*9.8</f>
        <v>-4864.641073152</v>
      </c>
      <c r="F14" s="17">
        <f>F5*1.025*64*64*64/1000*9.8</f>
        <v>160.62742528000001</v>
      </c>
      <c r="G14" s="17">
        <f>G5*1.025*64*64*64/1000*9.8</f>
        <v>1604.4309872640001</v>
      </c>
      <c r="I14" s="15" t="s">
        <v>59</v>
      </c>
      <c r="J14" s="13" t="s">
        <v>54</v>
      </c>
      <c r="K14" s="13" t="s">
        <v>55</v>
      </c>
      <c r="L14" s="13" t="s">
        <v>48</v>
      </c>
      <c r="M14" s="13" t="s">
        <v>56</v>
      </c>
      <c r="N14" s="13" t="s">
        <v>57</v>
      </c>
      <c r="O14" s="14" t="s">
        <v>43</v>
      </c>
      <c r="P14" s="14" t="s">
        <v>44</v>
      </c>
      <c r="Q14" s="14" t="s">
        <v>45</v>
      </c>
    </row>
    <row r="15" spans="1:17" x14ac:dyDescent="0.3">
      <c r="A15" s="19"/>
      <c r="B15" s="17" t="s">
        <v>31</v>
      </c>
      <c r="C15" s="17" t="s">
        <v>7</v>
      </c>
      <c r="D15" s="17">
        <f>D6*64/100</f>
        <v>3.606592</v>
      </c>
      <c r="E15" s="17">
        <f>E6*64/100</f>
        <v>-18.206015999999998</v>
      </c>
      <c r="F15" s="17">
        <f>F6*64/100</f>
        <v>-5.5792639999999993</v>
      </c>
      <c r="G15" s="17">
        <f>G6*64/100</f>
        <v>3.546624</v>
      </c>
      <c r="I15" s="13" t="s">
        <v>19</v>
      </c>
      <c r="J15" s="13" t="s">
        <v>47</v>
      </c>
      <c r="K15" s="13">
        <f>K3*64*64*64*1.025/1000*9.8</f>
        <v>2897.8767462399996</v>
      </c>
      <c r="L15" s="13">
        <f>L3*64*64*64*1.025/1000*9.8</f>
        <v>-549.02980607999996</v>
      </c>
      <c r="M15" s="13">
        <f>M3*64*64*64*1.025/1000*9.8</f>
        <v>259.37379328000003</v>
      </c>
      <c r="N15" s="13">
        <f>N3*64*64*64*1.025/1000*9.8</f>
        <v>538.233536512</v>
      </c>
      <c r="O15" s="13">
        <f>O3*64*64*64*1.025/1000*9.8</f>
        <v>1328.994451456</v>
      </c>
      <c r="P15" s="13">
        <f>P3*64*64*64*1.025/1000*9.8</f>
        <v>-742.83601100800001</v>
      </c>
      <c r="Q15" s="13">
        <f>Q3*64*64*64*1.025/1000*9.8</f>
        <v>2021.0089983999997</v>
      </c>
    </row>
    <row r="16" spans="1:17" x14ac:dyDescent="0.3">
      <c r="A16" s="19"/>
      <c r="B16" s="17" t="s">
        <v>33</v>
      </c>
      <c r="C16" s="17" t="s">
        <v>7</v>
      </c>
      <c r="D16" s="17">
        <f>D7*64/100</f>
        <v>11.20032</v>
      </c>
      <c r="E16" s="17">
        <f>E7*64/100</f>
        <v>-1.938752</v>
      </c>
      <c r="F16" s="17">
        <f>F7*64/100</f>
        <v>2.1751040000000001</v>
      </c>
      <c r="G16" s="17">
        <f>G7*64/100</f>
        <v>1.3639680000000001</v>
      </c>
      <c r="I16" s="13" t="s">
        <v>21</v>
      </c>
      <c r="J16" s="13" t="s">
        <v>47</v>
      </c>
      <c r="K16" s="13">
        <f>K4*64*64*64*1.025/1000*9.8</f>
        <v>2537.3866721280001</v>
      </c>
      <c r="L16" s="13">
        <f>L4*64*64*64*1.025/1000*9.8</f>
        <v>-471.6126535680001</v>
      </c>
      <c r="M16" s="13">
        <f>M4*64*64*64*1.025/1000*9.8</f>
        <v>213.55547852799998</v>
      </c>
      <c r="N16" s="13">
        <f>N4*64*64*64*1.025/1000*9.8</f>
        <v>380.765995008</v>
      </c>
      <c r="O16" s="13">
        <f>O4*64*64*64*1.025/1000*9.8</f>
        <v>977.72070502400004</v>
      </c>
      <c r="P16" s="13">
        <f>P4*64*64*64*1.025/1000*9.8</f>
        <v>-600.904564736</v>
      </c>
      <c r="Q16" s="13">
        <f>Q4*64*64*64*1.025/1000*9.8</f>
        <v>1516.74421248</v>
      </c>
    </row>
    <row r="17" spans="1:17" x14ac:dyDescent="0.3">
      <c r="A17" s="19"/>
      <c r="B17" s="17" t="s">
        <v>34</v>
      </c>
      <c r="C17" s="17" t="s">
        <v>7</v>
      </c>
      <c r="D17" s="17">
        <f>D8*64/100</f>
        <v>11.429504</v>
      </c>
      <c r="E17" s="17">
        <f>E8*64/100</f>
        <v>-12.905216000000001</v>
      </c>
      <c r="F17" s="17">
        <f>F8*64/100</f>
        <v>5.8048000000000002E-2</v>
      </c>
      <c r="G17" s="17">
        <f>G8*64/100</f>
        <v>3.7342079999999997</v>
      </c>
      <c r="I17" s="13" t="s">
        <v>22</v>
      </c>
      <c r="J17" s="13" t="s">
        <v>47</v>
      </c>
      <c r="K17" s="13">
        <f>K5*64*64*64*1.025/1000*9.8</f>
        <v>3057.9775242239998</v>
      </c>
      <c r="L17" s="13">
        <f>L5*64*64*64*1.025/1000*9.8</f>
        <v>-426.84763340799998</v>
      </c>
      <c r="M17" s="13">
        <f>M5*64*64*64*1.025/1000*9.8</f>
        <v>249.36749465600002</v>
      </c>
      <c r="N17" s="13">
        <f>N5*64*64*64*1.025/1000*9.8</f>
        <v>488.99201433600007</v>
      </c>
      <c r="O17" s="13">
        <f>O5*64*64*64*1.025/1000*9.8</f>
        <v>1305.0319994879999</v>
      </c>
      <c r="P17" s="13">
        <f>P5*64*64*64*1.025/1000*9.8</f>
        <v>-604.85441945599996</v>
      </c>
      <c r="Q17" s="13">
        <f>Q5*64*64*64*1.025/1000*9.8</f>
        <v>1846.688743424</v>
      </c>
    </row>
    <row r="18" spans="1:17" x14ac:dyDescent="0.3">
      <c r="A18" s="19"/>
      <c r="B18" s="17" t="s">
        <v>35</v>
      </c>
      <c r="C18" s="17" t="s">
        <v>42</v>
      </c>
      <c r="D18" s="17">
        <f>D9</f>
        <v>6.3086000000000002</v>
      </c>
      <c r="E18" s="17">
        <f>E9</f>
        <v>-6.2218</v>
      </c>
      <c r="F18" s="17">
        <f>F9</f>
        <v>0.16309999999999999</v>
      </c>
      <c r="G18" s="17">
        <f>G9</f>
        <v>1.6292</v>
      </c>
      <c r="I18" s="13" t="s">
        <v>23</v>
      </c>
      <c r="J18" s="13" t="s">
        <v>47</v>
      </c>
      <c r="K18" s="13">
        <f>K6*64*64*64*1.025/1000*9.8</f>
        <v>3211.7585346559995</v>
      </c>
      <c r="L18" s="13">
        <f>L6*64*64*64*1.025/1000*9.8</f>
        <v>-466.87282790400002</v>
      </c>
      <c r="M18" s="13">
        <f>M6*64*64*64*1.025/1000*9.8</f>
        <v>242.25775615999999</v>
      </c>
      <c r="N18" s="13">
        <f>N6*64*64*64*1.025/1000*9.8</f>
        <v>450.54676172799998</v>
      </c>
      <c r="O18" s="13">
        <f>O6*64*64*64*1.025/1000*9.8</f>
        <v>1255.0005063680001</v>
      </c>
      <c r="P18" s="13">
        <f>P6*64*64*64*1.025/1000*9.8</f>
        <v>-580.62864384</v>
      </c>
      <c r="Q18" s="13">
        <f>Q6*64*64*64*1.025/1000*9.8</f>
        <v>1746.362433536</v>
      </c>
    </row>
    <row r="19" spans="1:17" x14ac:dyDescent="0.3">
      <c r="A19" s="19"/>
      <c r="B19" s="17" t="s">
        <v>37</v>
      </c>
      <c r="C19" s="17" t="s">
        <v>42</v>
      </c>
      <c r="D19" s="17">
        <f>D10</f>
        <v>8.3024000000000004</v>
      </c>
      <c r="E19" s="17">
        <f>E10</f>
        <v>-7.4447999999999999</v>
      </c>
      <c r="F19" s="17">
        <f>F10</f>
        <v>-0.19969999999999999</v>
      </c>
      <c r="G19" s="17">
        <f>G10</f>
        <v>2.3854000000000002</v>
      </c>
      <c r="I19" s="13" t="s">
        <v>24</v>
      </c>
      <c r="J19" s="13" t="s">
        <v>47</v>
      </c>
      <c r="K19" s="13">
        <f>K7*64*64*64*1.025/1000*9.8</f>
        <v>2927.8956421120001</v>
      </c>
      <c r="L19" s="13">
        <f>L7*64*64*64*1.025/1000*9.8</f>
        <v>-539.81347840000001</v>
      </c>
      <c r="M19" s="13">
        <f>M7*64*64*64*1.025/1000*9.8</f>
        <v>226.19501363200001</v>
      </c>
      <c r="N19" s="13">
        <f>N7*64*64*64*1.025/1000*9.8</f>
        <v>460.02641305600002</v>
      </c>
      <c r="O19" s="13">
        <f>O7*64*64*64*1.025/1000*9.8</f>
        <v>1168.6303498239999</v>
      </c>
      <c r="P19" s="13">
        <f>P7*64*64*64*1.025/1000*9.8</f>
        <v>-640.66643558400006</v>
      </c>
      <c r="Q19" s="13">
        <f>Q7*64*64*64*1.025/1000*9.8</f>
        <v>1707.3905336319999</v>
      </c>
    </row>
    <row r="20" spans="1:17" x14ac:dyDescent="0.3">
      <c r="A20" s="19"/>
      <c r="B20" s="17" t="s">
        <v>38</v>
      </c>
      <c r="C20" s="17" t="s">
        <v>42</v>
      </c>
      <c r="D20" s="17">
        <f>D11</f>
        <v>0.7581</v>
      </c>
      <c r="E20" s="17">
        <f>E11</f>
        <v>-16.339099999999998</v>
      </c>
      <c r="F20" s="17">
        <f>F11</f>
        <v>-5.6116999999999999</v>
      </c>
      <c r="G20" s="17">
        <f>G11</f>
        <v>2.6202000000000001</v>
      </c>
      <c r="I20" s="13" t="s">
        <v>25</v>
      </c>
      <c r="J20" s="13" t="s">
        <v>47</v>
      </c>
      <c r="K20" s="13">
        <f>K8*64*64*64*1.025/1000*9.8</f>
        <v>2469.4491709439999</v>
      </c>
      <c r="L20" s="13">
        <f>L8*64*64*64*1.025/1000*9.8</f>
        <v>-403.93847603199998</v>
      </c>
      <c r="M20" s="13">
        <f>M8*64*64*64*1.025/1000*9.8</f>
        <v>124.28876185599999</v>
      </c>
      <c r="N20" s="13">
        <f>N8*64*64*64*1.025/1000*9.8</f>
        <v>319.14826137599999</v>
      </c>
      <c r="O20" s="13">
        <f>O8*64*64*64*1.025/1000*9.8</f>
        <v>874.76115865599991</v>
      </c>
      <c r="P20" s="13">
        <f>P8*64*64*64*1.025/1000*9.8</f>
        <v>-438.43387392000005</v>
      </c>
      <c r="Q20" s="13">
        <f>Q8*64*64*64*1.025/1000*9.8</f>
        <v>1266.8500705280001</v>
      </c>
    </row>
    <row r="21" spans="1:17" x14ac:dyDescent="0.3">
      <c r="I21" s="13" t="s">
        <v>26</v>
      </c>
      <c r="J21" s="13" t="s">
        <v>47</v>
      </c>
      <c r="K21" s="13">
        <f>K9*64*64*64*1.025/1000*9.8</f>
        <v>897.40699238399998</v>
      </c>
      <c r="L21" s="13">
        <f>L9*64*64*64*1.025/1000*9.8</f>
        <v>-536.65359462399999</v>
      </c>
      <c r="M21" s="13">
        <f>M9*64*64*64*1.025/1000*9.8</f>
        <v>-226.19501363200001</v>
      </c>
      <c r="N21" s="13">
        <f>N9*64*64*64*1.025/1000*9.8</f>
        <v>181.69331712000002</v>
      </c>
      <c r="O21" s="13">
        <f>O9*64*64*64*1.025/1000*9.8</f>
        <v>448.96681984000003</v>
      </c>
      <c r="P21" s="13">
        <f>P9*64*64*64*1.025/1000*9.8</f>
        <v>-254.63396761599998</v>
      </c>
      <c r="Q21" s="13">
        <f>Q9*64*64*64*1.025/1000*9.8</f>
        <v>651.1993815039998</v>
      </c>
    </row>
    <row r="22" spans="1:17" x14ac:dyDescent="0.3">
      <c r="I22" s="13" t="s">
        <v>27</v>
      </c>
      <c r="J22" s="13" t="s">
        <v>47</v>
      </c>
      <c r="K22" s="13">
        <f>K10*64*64*64*1.025/1000*9.8</f>
        <v>1186.5363578880001</v>
      </c>
      <c r="L22" s="13">
        <f>L10*64*64*64*1.025/1000*9.8</f>
        <v>-521.90747033599996</v>
      </c>
      <c r="M22" s="13">
        <f>M10*64*64*64*1.025/1000*9.8</f>
        <v>-184.58987724799996</v>
      </c>
      <c r="N22" s="13">
        <f>N10*64*64*64*1.025/1000*9.8</f>
        <v>193.016233984</v>
      </c>
      <c r="O22" s="13">
        <f>O10*64*64*64*1.025/1000*9.8</f>
        <v>491.88857446399999</v>
      </c>
      <c r="P22" s="13">
        <f>P10*64*64*64*1.025/1000*9.8</f>
        <v>-277.27980134400002</v>
      </c>
      <c r="Q22" s="13">
        <f>Q10*64*64*64*1.025/1000*9.8</f>
        <v>716.76696985599983</v>
      </c>
    </row>
    <row r="23" spans="1:17" x14ac:dyDescent="0.3">
      <c r="I23" s="13" t="s">
        <v>28</v>
      </c>
      <c r="J23" s="13" t="s">
        <v>47</v>
      </c>
      <c r="K23" s="13">
        <f>K11*64*64*64*1.025/1000*9.8</f>
        <v>1690.5378201599997</v>
      </c>
      <c r="L23" s="13">
        <f>L11*64*64*64*1.025/1000*9.8</f>
        <v>-625.92031129600002</v>
      </c>
      <c r="M23" s="13">
        <f>M11*64*64*64*1.025/1000*9.8</f>
        <v>-253.31734937599998</v>
      </c>
      <c r="N23" s="13">
        <f>N11*64*64*64*1.025/1000*9.8</f>
        <v>261.21705881599996</v>
      </c>
      <c r="O23" s="13">
        <f>O11*64*64*64*1.025/1000*9.8</f>
        <v>683.06154291200005</v>
      </c>
      <c r="P23" s="13">
        <f>P11*64*64*64*1.025/1000*9.8</f>
        <v>-300.18895872000002</v>
      </c>
      <c r="Q23" s="13">
        <f>Q11*64*64*64*1.025/1000*9.8</f>
        <v>924.26600447999999</v>
      </c>
    </row>
  </sheetData>
  <mergeCells count="2">
    <mergeCell ref="A2:A11"/>
    <mergeCell ref="A12:A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一年</vt:lpstr>
      <vt:lpstr>百年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Lzp</dc:creator>
  <cp:lastModifiedBy>简心语</cp:lastModifiedBy>
  <cp:lastPrinted>2018-06-16T21:03:10Z</cp:lastPrinted>
  <dcterms:created xsi:type="dcterms:W3CDTF">2018-06-16T17:09:34Z</dcterms:created>
  <dcterms:modified xsi:type="dcterms:W3CDTF">2018-06-17T10:32:06Z</dcterms:modified>
</cp:coreProperties>
</file>