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depingguo/Desktop/Hw2/submission/partB/src/"/>
    </mc:Choice>
  </mc:AlternateContent>
  <xr:revisionPtr revIDLastSave="0" documentId="13_ncr:1_{9D932DDE-232A-FD43-AC7D-F53B7009F355}" xr6:coauthVersionLast="47" xr6:coauthVersionMax="47" xr10:uidLastSave="{00000000-0000-0000-0000-000000000000}"/>
  <bookViews>
    <workbookView xWindow="5380" yWindow="1420" windowWidth="27860" windowHeight="1682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K62" i="1" l="1"/>
  <c r="K61" i="1"/>
  <c r="K60" i="1"/>
  <c r="K59" i="1"/>
  <c r="K58" i="1"/>
  <c r="K57" i="1"/>
  <c r="K56" i="1"/>
  <c r="K55" i="1"/>
  <c r="N27" i="1"/>
  <c r="L27" i="1"/>
  <c r="L31" i="1"/>
  <c r="E47" i="1"/>
  <c r="B62" i="1" s="1"/>
  <c r="D62" i="1" s="1"/>
  <c r="E46" i="1"/>
  <c r="B61" i="1" s="1"/>
  <c r="D61" i="1" s="1"/>
  <c r="E45" i="1"/>
  <c r="B60" i="1" s="1"/>
  <c r="D60" i="1" s="1"/>
  <c r="E44" i="1"/>
  <c r="B59" i="1" s="1"/>
  <c r="D59" i="1" s="1"/>
  <c r="B58" i="1"/>
  <c r="D58" i="1" s="1"/>
  <c r="E42" i="1"/>
  <c r="B57" i="1" s="1"/>
  <c r="D57" i="1" s="1"/>
  <c r="L57" i="1" s="1"/>
  <c r="E41" i="1"/>
  <c r="B56" i="1" s="1"/>
  <c r="D56" i="1" s="1"/>
  <c r="E40" i="1"/>
  <c r="B55" i="1" s="1"/>
  <c r="D55" i="1" s="1"/>
  <c r="K34" i="1"/>
  <c r="L34" i="1" s="1"/>
  <c r="D34" i="1"/>
  <c r="K33" i="1"/>
  <c r="L33" i="1" s="1"/>
  <c r="D33" i="1"/>
  <c r="K32" i="1"/>
  <c r="L32" i="1" s="1"/>
  <c r="D32" i="1"/>
  <c r="K31" i="1"/>
  <c r="D31" i="1"/>
  <c r="K30" i="1"/>
  <c r="L30" i="1" s="1"/>
  <c r="D30" i="1"/>
  <c r="K29" i="1"/>
  <c r="L29" i="1" s="1"/>
  <c r="D29" i="1"/>
  <c r="K28" i="1"/>
  <c r="L28" i="1" s="1"/>
  <c r="D28" i="1"/>
  <c r="K27" i="1"/>
  <c r="D27" i="1"/>
  <c r="L55" i="1" l="1"/>
  <c r="L59" i="1"/>
  <c r="L56" i="1"/>
  <c r="N59" i="1" s="1"/>
  <c r="L58" i="1"/>
  <c r="L60" i="1"/>
  <c r="L61" i="1"/>
  <c r="L62" i="1"/>
</calcChain>
</file>

<file path=xl/sharedStrings.xml><?xml version="1.0" encoding="utf-8"?>
<sst xmlns="http://schemas.openxmlformats.org/spreadsheetml/2006/main" count="93" uniqueCount="49">
  <si>
    <t>L2$ Bytes Read</t>
  </si>
  <si>
    <t>L2$ Bytes Written</t>
  </si>
  <si>
    <t>L2$ Read Accesses</t>
  </si>
  <si>
    <t>L2$ Write Accesses</t>
  </si>
  <si>
    <t>L2$ Read Misses</t>
  </si>
  <si>
    <t>L2$ Write Misses</t>
  </si>
  <si>
    <t>L2$ Writebacks</t>
  </si>
  <si>
    <t>L2$ Miss Rate</t>
  </si>
  <si>
    <t>D$ Bytes Read</t>
  </si>
  <si>
    <t>D$ Bytes Written</t>
  </si>
  <si>
    <t>D$ Read Accesses</t>
  </si>
  <si>
    <t>D$ Write Accesses</t>
  </si>
  <si>
    <t>D$ Read Misses</t>
  </si>
  <si>
    <t>D$ Write Misses</t>
  </si>
  <si>
    <t>D$ Writebacks</t>
  </si>
  <si>
    <t>D$ Miss Rate</t>
  </si>
  <si>
    <t>I$ Bytes Read</t>
  </si>
  <si>
    <t>I$ Bytes Written</t>
  </si>
  <si>
    <t>I$ Read Accesses</t>
  </si>
  <si>
    <t>I$ Write Accesses</t>
  </si>
  <si>
    <t>I$ Read Misses</t>
  </si>
  <si>
    <t>I$ Write Misses</t>
  </si>
  <si>
    <t>I$ Writebacks</t>
  </si>
  <si>
    <t>I$ Miss Rate</t>
  </si>
  <si>
    <t>MISS RATE</t>
    <phoneticPr fontId="18" type="noConversion"/>
  </si>
  <si>
    <t>Benchmark</t>
    <phoneticPr fontId="18" type="noConversion"/>
  </si>
  <si>
    <t>I$ Miss Rate</t>
    <phoneticPr fontId="18" type="noConversion"/>
  </si>
  <si>
    <t>D$ Miss Rate</t>
    <phoneticPr fontId="18" type="noConversion"/>
  </si>
  <si>
    <t>L2$ Miss Rate</t>
    <phoneticPr fontId="18" type="noConversion"/>
  </si>
  <si>
    <t>mm</t>
    <phoneticPr fontId="18" type="noConversion"/>
  </si>
  <si>
    <t>bfs_matrix</t>
    <phoneticPr fontId="18" type="noConversion"/>
  </si>
  <si>
    <t>quicksort</t>
    <phoneticPr fontId="18" type="noConversion"/>
  </si>
  <si>
    <t>fir</t>
    <phoneticPr fontId="18" type="noConversion"/>
  </si>
  <si>
    <t>sobel</t>
    <phoneticPr fontId="18" type="noConversion"/>
  </si>
  <si>
    <t>kmean</t>
    <phoneticPr fontId="18" type="noConversion"/>
  </si>
  <si>
    <t>conv2D</t>
    <phoneticPr fontId="18" type="noConversion"/>
  </si>
  <si>
    <t>bfs_pointer</t>
    <phoneticPr fontId="18" type="noConversion"/>
  </si>
  <si>
    <t>Avg CPI</t>
    <phoneticPr fontId="18" type="noConversion"/>
  </si>
  <si>
    <t>MP</t>
    <phoneticPr fontId="18" type="noConversion"/>
  </si>
  <si>
    <t>CT(ns)</t>
    <phoneticPr fontId="18" type="noConversion"/>
  </si>
  <si>
    <t>[MP/CT]</t>
    <phoneticPr fontId="18" type="noConversion"/>
  </si>
  <si>
    <t>CPI Base</t>
    <phoneticPr fontId="18" type="noConversion"/>
  </si>
  <si>
    <t>#instructions</t>
    <phoneticPr fontId="18" type="noConversion"/>
  </si>
  <si>
    <t>CPI</t>
    <phoneticPr fontId="18" type="noConversion"/>
  </si>
  <si>
    <t>AMAT</t>
    <phoneticPr fontId="18" type="noConversion"/>
  </si>
  <si>
    <t>HT</t>
    <phoneticPr fontId="18" type="noConversion"/>
  </si>
  <si>
    <t>MR</t>
    <phoneticPr fontId="18" type="noConversion"/>
  </si>
  <si>
    <t>Avg CPI L2</t>
    <phoneticPr fontId="18" type="noConversion"/>
  </si>
  <si>
    <t>[AMAT/CT]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</si>
</sst>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abSelected="1" topLeftCell="C36" workbookViewId="0">
      <selection activeCell="M44" sqref="M44"/>
    </sheetView>
  </sheetViews>
  <sheetFormatPr baseColWidth="10"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25861280</v>
      </c>
      <c r="B2">
        <v>339008</v>
      </c>
      <c r="C2">
        <v>808165</v>
      </c>
      <c r="D2">
        <v>10594</v>
      </c>
      <c r="E2">
        <v>2300</v>
      </c>
      <c r="F2">
        <v>7</v>
      </c>
      <c r="G2">
        <v>534</v>
      </c>
      <c r="H2" s="1">
        <v>2.82E-3</v>
      </c>
      <c r="I2">
        <v>8399484</v>
      </c>
      <c r="J2">
        <v>4416813</v>
      </c>
      <c r="K2">
        <v>2102412</v>
      </c>
      <c r="L2">
        <v>1104342</v>
      </c>
      <c r="M2">
        <v>794712</v>
      </c>
      <c r="N2">
        <v>10274</v>
      </c>
      <c r="O2">
        <v>10594</v>
      </c>
      <c r="P2" s="1">
        <v>0.25102999999999998</v>
      </c>
      <c r="Q2">
        <v>173557856</v>
      </c>
      <c r="R2">
        <v>0</v>
      </c>
      <c r="S2">
        <v>43389464</v>
      </c>
      <c r="T2">
        <v>0</v>
      </c>
      <c r="U2">
        <v>3179</v>
      </c>
      <c r="V2">
        <v>0</v>
      </c>
      <c r="W2">
        <v>0</v>
      </c>
      <c r="X2" s="1">
        <v>6.9999999999999994E-5</v>
      </c>
    </row>
    <row r="3" spans="1:24">
      <c r="A3">
        <v>9209568</v>
      </c>
      <c r="B3">
        <v>4443712</v>
      </c>
      <c r="C3">
        <v>287799</v>
      </c>
      <c r="D3">
        <v>138866</v>
      </c>
      <c r="E3">
        <v>64957</v>
      </c>
      <c r="F3">
        <v>251</v>
      </c>
      <c r="G3">
        <v>32404</v>
      </c>
      <c r="H3" s="1">
        <v>0.15282999999999999</v>
      </c>
      <c r="I3">
        <v>7639816</v>
      </c>
      <c r="J3">
        <v>4340297</v>
      </c>
      <c r="K3">
        <v>1912513</v>
      </c>
      <c r="L3">
        <v>1085222</v>
      </c>
      <c r="M3">
        <v>139465</v>
      </c>
      <c r="N3">
        <v>132512</v>
      </c>
      <c r="O3">
        <v>138866</v>
      </c>
      <c r="P3" s="1">
        <v>9.0730000000000005E-2</v>
      </c>
      <c r="Q3">
        <v>44804664</v>
      </c>
      <c r="R3">
        <v>0</v>
      </c>
      <c r="S3">
        <v>11201166</v>
      </c>
      <c r="T3">
        <v>0</v>
      </c>
      <c r="U3">
        <v>15822</v>
      </c>
      <c r="V3">
        <v>0</v>
      </c>
      <c r="W3">
        <v>0</v>
      </c>
      <c r="X3" s="1">
        <v>1.41E-3</v>
      </c>
    </row>
    <row r="4" spans="1:24">
      <c r="A4">
        <v>17711616</v>
      </c>
      <c r="B4">
        <v>4404064</v>
      </c>
      <c r="C4">
        <v>553488</v>
      </c>
      <c r="D4">
        <v>137627</v>
      </c>
      <c r="E4">
        <v>6136</v>
      </c>
      <c r="F4">
        <v>111</v>
      </c>
      <c r="G4">
        <v>3770</v>
      </c>
      <c r="H4" s="1">
        <v>9.0399999999999994E-3</v>
      </c>
      <c r="I4">
        <v>12497895</v>
      </c>
      <c r="J4">
        <v>12511641</v>
      </c>
      <c r="K4">
        <v>3128428</v>
      </c>
      <c r="L4">
        <v>3131421</v>
      </c>
      <c r="M4">
        <v>114679</v>
      </c>
      <c r="N4">
        <v>64850</v>
      </c>
      <c r="O4">
        <v>137627</v>
      </c>
      <c r="P4" s="1">
        <v>2.8680000000000001E-2</v>
      </c>
      <c r="Q4">
        <v>69681080</v>
      </c>
      <c r="R4">
        <v>0</v>
      </c>
      <c r="S4">
        <v>17420270</v>
      </c>
      <c r="T4">
        <v>0</v>
      </c>
      <c r="U4">
        <v>373959</v>
      </c>
      <c r="V4">
        <v>0</v>
      </c>
      <c r="W4">
        <v>0</v>
      </c>
      <c r="X4" s="1">
        <v>2.147E-2</v>
      </c>
    </row>
    <row r="5" spans="1:24">
      <c r="A5">
        <v>4971168</v>
      </c>
      <c r="B5">
        <v>2161888</v>
      </c>
      <c r="C5">
        <v>155349</v>
      </c>
      <c r="D5">
        <v>67559</v>
      </c>
      <c r="E5">
        <v>17714</v>
      </c>
      <c r="F5">
        <v>2218</v>
      </c>
      <c r="G5">
        <v>13771</v>
      </c>
      <c r="H5" s="1">
        <v>8.9419999999999999E-2</v>
      </c>
      <c r="I5">
        <v>27163103</v>
      </c>
      <c r="J5">
        <v>15053138</v>
      </c>
      <c r="K5">
        <v>6793338</v>
      </c>
      <c r="L5">
        <v>3763450</v>
      </c>
      <c r="M5">
        <v>81170</v>
      </c>
      <c r="N5">
        <v>65902</v>
      </c>
      <c r="O5">
        <v>67559</v>
      </c>
      <c r="P5" s="1">
        <v>1.393E-2</v>
      </c>
      <c r="Q5">
        <v>1559738828</v>
      </c>
      <c r="R5">
        <v>0</v>
      </c>
      <c r="S5">
        <v>389934707</v>
      </c>
      <c r="T5">
        <v>0</v>
      </c>
      <c r="U5">
        <v>8277</v>
      </c>
      <c r="V5">
        <v>0</v>
      </c>
      <c r="W5">
        <v>0</v>
      </c>
      <c r="X5" s="1">
        <v>2.0000000000000002E-5</v>
      </c>
    </row>
    <row r="6" spans="1:24">
      <c r="A6">
        <v>2123296</v>
      </c>
      <c r="B6">
        <v>1109120</v>
      </c>
      <c r="C6">
        <v>66353</v>
      </c>
      <c r="D6">
        <v>34660</v>
      </c>
      <c r="E6">
        <v>3421</v>
      </c>
      <c r="F6">
        <v>25</v>
      </c>
      <c r="G6">
        <v>1327</v>
      </c>
      <c r="H6" s="1">
        <v>3.4110000000000001E-2</v>
      </c>
      <c r="I6">
        <v>5781489</v>
      </c>
      <c r="J6">
        <v>2145004</v>
      </c>
      <c r="K6">
        <v>1818280</v>
      </c>
      <c r="L6">
        <v>538338</v>
      </c>
      <c r="M6">
        <v>28340</v>
      </c>
      <c r="N6">
        <v>33677</v>
      </c>
      <c r="O6">
        <v>34660</v>
      </c>
      <c r="P6" s="1">
        <v>2.632E-2</v>
      </c>
      <c r="Q6">
        <v>194235292</v>
      </c>
      <c r="R6">
        <v>0</v>
      </c>
      <c r="S6">
        <v>48558823</v>
      </c>
      <c r="T6">
        <v>0</v>
      </c>
      <c r="U6">
        <v>4336</v>
      </c>
      <c r="V6">
        <v>0</v>
      </c>
      <c r="W6">
        <v>0</v>
      </c>
      <c r="X6" s="1">
        <v>9.0000000000000006E-5</v>
      </c>
    </row>
    <row r="7" spans="1:24">
      <c r="A7">
        <v>7518368</v>
      </c>
      <c r="B7">
        <v>755936</v>
      </c>
      <c r="C7">
        <v>234949</v>
      </c>
      <c r="D7">
        <v>23623</v>
      </c>
      <c r="E7">
        <v>3732</v>
      </c>
      <c r="F7">
        <v>91</v>
      </c>
      <c r="G7">
        <v>1507</v>
      </c>
      <c r="H7" s="1">
        <v>1.4789999999999999E-2</v>
      </c>
      <c r="I7">
        <v>39450789</v>
      </c>
      <c r="J7">
        <v>8338598</v>
      </c>
      <c r="K7">
        <v>9865267</v>
      </c>
      <c r="L7">
        <v>2084818</v>
      </c>
      <c r="M7">
        <v>210643</v>
      </c>
      <c r="N7">
        <v>20079</v>
      </c>
      <c r="O7">
        <v>23623</v>
      </c>
      <c r="P7" s="1">
        <v>1.9310000000000001E-2</v>
      </c>
      <c r="Q7">
        <v>2503395192</v>
      </c>
      <c r="R7">
        <v>0</v>
      </c>
      <c r="S7">
        <v>625848798</v>
      </c>
      <c r="T7">
        <v>0</v>
      </c>
      <c r="U7">
        <v>4227</v>
      </c>
      <c r="V7">
        <v>0</v>
      </c>
      <c r="W7">
        <v>0</v>
      </c>
      <c r="X7" s="1">
        <v>1.0000000000000001E-5</v>
      </c>
    </row>
    <row r="8" spans="1:24">
      <c r="A8">
        <v>740704</v>
      </c>
      <c r="B8">
        <v>265216</v>
      </c>
      <c r="C8">
        <v>23147</v>
      </c>
      <c r="D8">
        <v>8288</v>
      </c>
      <c r="E8">
        <v>1458</v>
      </c>
      <c r="F8">
        <v>9</v>
      </c>
      <c r="G8">
        <v>146</v>
      </c>
      <c r="H8" s="1">
        <v>4.6670000000000003E-2</v>
      </c>
      <c r="I8">
        <v>3325508</v>
      </c>
      <c r="J8">
        <v>1220569</v>
      </c>
      <c r="K8">
        <v>833927</v>
      </c>
      <c r="L8">
        <v>305284</v>
      </c>
      <c r="M8">
        <v>12090</v>
      </c>
      <c r="N8">
        <v>7823</v>
      </c>
      <c r="O8">
        <v>8288</v>
      </c>
      <c r="P8" s="1">
        <v>1.7479999999999999E-2</v>
      </c>
      <c r="Q8">
        <v>20435236</v>
      </c>
      <c r="R8">
        <v>0</v>
      </c>
      <c r="S8">
        <v>5108809</v>
      </c>
      <c r="T8">
        <v>0</v>
      </c>
      <c r="U8">
        <v>3234</v>
      </c>
      <c r="V8">
        <v>0</v>
      </c>
      <c r="W8">
        <v>0</v>
      </c>
      <c r="X8" s="1">
        <v>6.3000000000000003E-4</v>
      </c>
    </row>
    <row r="9" spans="1:24">
      <c r="A9">
        <v>260288</v>
      </c>
      <c r="B9">
        <v>120032</v>
      </c>
      <c r="C9">
        <v>8134</v>
      </c>
      <c r="D9">
        <v>3751</v>
      </c>
      <c r="E9">
        <v>803</v>
      </c>
      <c r="F9">
        <v>3</v>
      </c>
      <c r="G9">
        <v>8</v>
      </c>
      <c r="H9" s="1">
        <v>6.7820000000000005E-2</v>
      </c>
      <c r="I9">
        <v>297407</v>
      </c>
      <c r="J9">
        <v>132166</v>
      </c>
      <c r="K9">
        <v>76913</v>
      </c>
      <c r="L9">
        <v>33178</v>
      </c>
      <c r="M9">
        <v>3113</v>
      </c>
      <c r="N9">
        <v>2813</v>
      </c>
      <c r="O9">
        <v>3751</v>
      </c>
      <c r="P9" s="1">
        <v>5.3830000000000003E-2</v>
      </c>
      <c r="Q9">
        <v>1283952</v>
      </c>
      <c r="R9">
        <v>0</v>
      </c>
      <c r="S9">
        <v>320988</v>
      </c>
      <c r="T9">
        <v>0</v>
      </c>
      <c r="U9">
        <v>2208</v>
      </c>
      <c r="V9">
        <v>0</v>
      </c>
      <c r="W9">
        <v>0</v>
      </c>
      <c r="X9" s="1">
        <v>6.8799999999999998E-3</v>
      </c>
    </row>
    <row r="13" spans="1:24">
      <c r="A13" s="2" t="s">
        <v>24</v>
      </c>
      <c r="B13" s="2"/>
      <c r="C13" s="2"/>
      <c r="D13" s="2"/>
    </row>
    <row r="14" spans="1:24">
      <c r="A14" s="2" t="s">
        <v>25</v>
      </c>
      <c r="B14" s="2" t="s">
        <v>26</v>
      </c>
      <c r="C14" s="2" t="s">
        <v>27</v>
      </c>
      <c r="D14" s="2" t="s">
        <v>28</v>
      </c>
    </row>
    <row r="15" spans="1:24">
      <c r="A15" t="s">
        <v>29</v>
      </c>
      <c r="B15" s="1">
        <v>6.9999999999999994E-5</v>
      </c>
      <c r="C15" s="1">
        <v>0.25102999999999998</v>
      </c>
      <c r="D15" s="1">
        <v>2.82E-3</v>
      </c>
    </row>
    <row r="16" spans="1:24">
      <c r="A16" t="s">
        <v>30</v>
      </c>
      <c r="B16" s="1">
        <v>1.41E-3</v>
      </c>
      <c r="C16" s="1">
        <v>9.0730000000000005E-2</v>
      </c>
      <c r="D16" s="1">
        <v>0.15282999999999999</v>
      </c>
    </row>
    <row r="17" spans="1:14">
      <c r="A17" t="s">
        <v>31</v>
      </c>
      <c r="B17" s="1">
        <v>2.147E-2</v>
      </c>
      <c r="C17" s="1">
        <v>2.8680000000000001E-2</v>
      </c>
      <c r="D17" s="1">
        <v>9.0399999999999994E-3</v>
      </c>
    </row>
    <row r="18" spans="1:14">
      <c r="A18" t="s">
        <v>32</v>
      </c>
      <c r="B18" s="1">
        <v>2.0000000000000002E-5</v>
      </c>
      <c r="C18" s="1">
        <v>1.393E-2</v>
      </c>
      <c r="D18" s="1">
        <v>8.9419999999999999E-2</v>
      </c>
    </row>
    <row r="19" spans="1:14">
      <c r="A19" t="s">
        <v>33</v>
      </c>
      <c r="B19" s="1">
        <v>9.0000000000000006E-5</v>
      </c>
      <c r="C19" s="1">
        <v>2.632E-2</v>
      </c>
      <c r="D19" s="1">
        <v>3.4110000000000001E-2</v>
      </c>
    </row>
    <row r="20" spans="1:14">
      <c r="A20" t="s">
        <v>34</v>
      </c>
      <c r="B20" s="1">
        <v>1.0000000000000001E-5</v>
      </c>
      <c r="C20" s="1">
        <v>1.9310000000000001E-2</v>
      </c>
      <c r="D20" s="1">
        <v>1.4789999999999999E-2</v>
      </c>
    </row>
    <row r="21" spans="1:14">
      <c r="A21" t="s">
        <v>35</v>
      </c>
      <c r="B21" s="1">
        <v>6.3000000000000003E-4</v>
      </c>
      <c r="C21" s="1">
        <v>1.7479999999999999E-2</v>
      </c>
      <c r="D21" s="1">
        <v>4.6670000000000003E-2</v>
      </c>
    </row>
    <row r="22" spans="1:14">
      <c r="A22" t="s">
        <v>36</v>
      </c>
      <c r="B22" s="1">
        <v>6.8799999999999998E-3</v>
      </c>
      <c r="C22" s="1">
        <v>5.3830000000000003E-2</v>
      </c>
      <c r="D22" s="1">
        <v>6.7820000000000005E-2</v>
      </c>
    </row>
    <row r="25" spans="1:14">
      <c r="A25" s="2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4">
      <c r="A26" s="2" t="s">
        <v>25</v>
      </c>
      <c r="B26" s="2" t="s">
        <v>38</v>
      </c>
      <c r="C26" s="2" t="s">
        <v>39</v>
      </c>
      <c r="D26" s="2" t="s">
        <v>40</v>
      </c>
      <c r="E26" s="2" t="s">
        <v>41</v>
      </c>
      <c r="F26" s="2" t="s">
        <v>12</v>
      </c>
      <c r="G26" s="2" t="s">
        <v>13</v>
      </c>
      <c r="H26" s="2" t="s">
        <v>20</v>
      </c>
      <c r="I26" s="2" t="s">
        <v>21</v>
      </c>
      <c r="J26" s="2" t="s">
        <v>42</v>
      </c>
      <c r="K26" s="2"/>
      <c r="L26" s="2" t="s">
        <v>43</v>
      </c>
      <c r="N26" s="2" t="s">
        <v>37</v>
      </c>
    </row>
    <row r="27" spans="1:14">
      <c r="A27" t="s">
        <v>29</v>
      </c>
      <c r="B27">
        <v>135</v>
      </c>
      <c r="C27" s="3">
        <v>0.6</v>
      </c>
      <c r="D27">
        <f>B27/C27</f>
        <v>225</v>
      </c>
      <c r="E27">
        <v>1.2</v>
      </c>
      <c r="F27">
        <v>794712</v>
      </c>
      <c r="G27">
        <v>10274</v>
      </c>
      <c r="H27">
        <v>3179</v>
      </c>
      <c r="I27">
        <v>0</v>
      </c>
      <c r="J27">
        <v>43389464</v>
      </c>
      <c r="K27">
        <f>(F27+G27+H27+I27)/J27</f>
        <v>1.8625835064475561E-2</v>
      </c>
      <c r="L27">
        <f>K27*D27+E27</f>
        <v>5.3908128895070009</v>
      </c>
      <c r="N27">
        <f>AVERAGE(L27:L34)</f>
        <v>4.2404167295650597</v>
      </c>
    </row>
    <row r="28" spans="1:14">
      <c r="A28" t="s">
        <v>30</v>
      </c>
      <c r="B28">
        <v>135</v>
      </c>
      <c r="C28" s="3">
        <v>0.6</v>
      </c>
      <c r="D28">
        <f t="shared" ref="D28:D34" si="0">B28/C28</f>
        <v>225</v>
      </c>
      <c r="E28">
        <v>1.2</v>
      </c>
      <c r="F28">
        <v>139465</v>
      </c>
      <c r="G28">
        <v>132512</v>
      </c>
      <c r="H28">
        <v>15822</v>
      </c>
      <c r="I28">
        <v>0</v>
      </c>
      <c r="J28">
        <v>11201166</v>
      </c>
      <c r="K28">
        <f t="shared" ref="K28:K34" si="1">(F28+G28+H28+I28)/J28</f>
        <v>2.5693664391724932E-2</v>
      </c>
      <c r="L28">
        <f t="shared" ref="L28:L34" si="2">K28*D28+E28</f>
        <v>6.9810744881381099</v>
      </c>
    </row>
    <row r="29" spans="1:14">
      <c r="A29" t="s">
        <v>31</v>
      </c>
      <c r="B29">
        <v>135</v>
      </c>
      <c r="C29" s="3">
        <v>0.6</v>
      </c>
      <c r="D29">
        <f t="shared" si="0"/>
        <v>225</v>
      </c>
      <c r="E29">
        <v>1.2</v>
      </c>
      <c r="F29">
        <v>114679</v>
      </c>
      <c r="G29">
        <v>64850</v>
      </c>
      <c r="H29">
        <v>373959</v>
      </c>
      <c r="I29">
        <v>0</v>
      </c>
      <c r="J29">
        <v>17420270</v>
      </c>
      <c r="K29">
        <f t="shared" si="1"/>
        <v>3.1772641870648391E-2</v>
      </c>
      <c r="L29">
        <f t="shared" si="2"/>
        <v>8.3488444208958885</v>
      </c>
    </row>
    <row r="30" spans="1:14">
      <c r="A30" t="s">
        <v>32</v>
      </c>
      <c r="B30">
        <v>135</v>
      </c>
      <c r="C30" s="3">
        <v>0.6</v>
      </c>
      <c r="D30">
        <f t="shared" si="0"/>
        <v>225</v>
      </c>
      <c r="E30">
        <v>1.2</v>
      </c>
      <c r="F30">
        <v>81170</v>
      </c>
      <c r="G30">
        <v>65902</v>
      </c>
      <c r="H30">
        <v>8277</v>
      </c>
      <c r="I30">
        <v>0</v>
      </c>
      <c r="J30">
        <v>389934707</v>
      </c>
      <c r="K30">
        <f t="shared" si="1"/>
        <v>3.983974681176559E-4</v>
      </c>
      <c r="L30">
        <f t="shared" si="2"/>
        <v>1.2896394303264724</v>
      </c>
    </row>
    <row r="31" spans="1:14">
      <c r="A31" t="s">
        <v>33</v>
      </c>
      <c r="B31">
        <v>135</v>
      </c>
      <c r="C31" s="3">
        <v>0.6</v>
      </c>
      <c r="D31">
        <f t="shared" si="0"/>
        <v>225</v>
      </c>
      <c r="E31">
        <v>1.2</v>
      </c>
      <c r="F31">
        <v>28340</v>
      </c>
      <c r="G31">
        <v>33677</v>
      </c>
      <c r="H31">
        <v>4336</v>
      </c>
      <c r="I31">
        <v>0</v>
      </c>
      <c r="J31">
        <v>48558823</v>
      </c>
      <c r="K31">
        <f t="shared" si="1"/>
        <v>1.3664458053276949E-3</v>
      </c>
      <c r="L31">
        <f t="shared" si="2"/>
        <v>1.5074503061987312</v>
      </c>
    </row>
    <row r="32" spans="1:14">
      <c r="A32" t="s">
        <v>34</v>
      </c>
      <c r="B32">
        <v>135</v>
      </c>
      <c r="C32" s="3">
        <v>0.6</v>
      </c>
      <c r="D32">
        <f t="shared" si="0"/>
        <v>225</v>
      </c>
      <c r="E32">
        <v>1.2</v>
      </c>
      <c r="F32">
        <v>210643</v>
      </c>
      <c r="G32">
        <v>20079</v>
      </c>
      <c r="H32">
        <v>4227</v>
      </c>
      <c r="I32">
        <v>0</v>
      </c>
      <c r="J32">
        <v>625848798</v>
      </c>
      <c r="K32">
        <f t="shared" si="1"/>
        <v>3.7540856633553845E-4</v>
      </c>
      <c r="L32">
        <f t="shared" si="2"/>
        <v>1.2844669274254961</v>
      </c>
    </row>
    <row r="33" spans="1:12">
      <c r="A33" t="s">
        <v>35</v>
      </c>
      <c r="B33">
        <v>135</v>
      </c>
      <c r="C33" s="3">
        <v>0.6</v>
      </c>
      <c r="D33">
        <f t="shared" si="0"/>
        <v>225</v>
      </c>
      <c r="E33">
        <v>1.2</v>
      </c>
      <c r="F33">
        <v>12090</v>
      </c>
      <c r="G33">
        <v>7823</v>
      </c>
      <c r="H33">
        <v>3234</v>
      </c>
      <c r="I33">
        <v>0</v>
      </c>
      <c r="J33">
        <v>5108809</v>
      </c>
      <c r="K33">
        <f t="shared" si="1"/>
        <v>4.5308016017040374E-3</v>
      </c>
      <c r="L33">
        <f t="shared" si="2"/>
        <v>2.2194303603834085</v>
      </c>
    </row>
    <row r="34" spans="1:12">
      <c r="A34" t="s">
        <v>36</v>
      </c>
      <c r="B34">
        <v>135</v>
      </c>
      <c r="C34" s="3">
        <v>0.6</v>
      </c>
      <c r="D34">
        <f t="shared" si="0"/>
        <v>225</v>
      </c>
      <c r="E34">
        <v>1.2</v>
      </c>
      <c r="F34">
        <v>3113</v>
      </c>
      <c r="G34">
        <v>2813</v>
      </c>
      <c r="H34">
        <v>2208</v>
      </c>
      <c r="I34">
        <v>0</v>
      </c>
      <c r="J34">
        <v>320988</v>
      </c>
      <c r="K34">
        <f t="shared" si="1"/>
        <v>2.5340511171757198E-2</v>
      </c>
      <c r="L34">
        <f t="shared" si="2"/>
        <v>6.9016150136453698</v>
      </c>
    </row>
    <row r="38" spans="1:12">
      <c r="A38" s="2" t="s">
        <v>44</v>
      </c>
      <c r="B38" s="2"/>
      <c r="C38" s="2"/>
      <c r="D38" s="2"/>
      <c r="E38" s="2"/>
    </row>
    <row r="39" spans="1:12">
      <c r="A39" s="2" t="s">
        <v>25</v>
      </c>
      <c r="B39" s="2" t="s">
        <v>45</v>
      </c>
      <c r="C39" s="2" t="s">
        <v>38</v>
      </c>
      <c r="D39" s="2" t="s">
        <v>46</v>
      </c>
      <c r="E39" s="2" t="s">
        <v>44</v>
      </c>
    </row>
    <row r="40" spans="1:12">
      <c r="A40" t="s">
        <v>29</v>
      </c>
      <c r="B40">
        <v>10</v>
      </c>
      <c r="C40">
        <v>205</v>
      </c>
      <c r="D40" s="1">
        <v>2.82E-3</v>
      </c>
      <c r="E40">
        <f>B40+(C40*D40)</f>
        <v>10.578099999999999</v>
      </c>
    </row>
    <row r="41" spans="1:12">
      <c r="A41" t="s">
        <v>30</v>
      </c>
      <c r="B41">
        <v>10</v>
      </c>
      <c r="C41">
        <v>205</v>
      </c>
      <c r="D41" s="1">
        <v>0.15282999999999999</v>
      </c>
      <c r="E41">
        <f t="shared" ref="E41:E47" si="3">B41+(C41*D41)</f>
        <v>41.330150000000003</v>
      </c>
    </row>
    <row r="42" spans="1:12">
      <c r="A42" t="s">
        <v>31</v>
      </c>
      <c r="B42">
        <v>10</v>
      </c>
      <c r="C42">
        <v>205</v>
      </c>
      <c r="D42" s="1">
        <v>9.0399999999999994E-3</v>
      </c>
      <c r="E42">
        <f t="shared" si="3"/>
        <v>11.853199999999999</v>
      </c>
    </row>
    <row r="43" spans="1:12">
      <c r="A43" t="s">
        <v>32</v>
      </c>
      <c r="B43">
        <v>10</v>
      </c>
      <c r="C43">
        <v>205</v>
      </c>
      <c r="D43" s="1">
        <v>8.9419999999999999E-2</v>
      </c>
      <c r="E43">
        <f>B43+(C43*D43)</f>
        <v>28.331099999999999</v>
      </c>
    </row>
    <row r="44" spans="1:12">
      <c r="A44" t="s">
        <v>33</v>
      </c>
      <c r="B44">
        <v>10</v>
      </c>
      <c r="C44">
        <v>205</v>
      </c>
      <c r="D44" s="1">
        <v>3.4110000000000001E-2</v>
      </c>
      <c r="E44">
        <f t="shared" si="3"/>
        <v>16.992550000000001</v>
      </c>
    </row>
    <row r="45" spans="1:12">
      <c r="A45" t="s">
        <v>34</v>
      </c>
      <c r="B45">
        <v>10</v>
      </c>
      <c r="C45">
        <v>205</v>
      </c>
      <c r="D45" s="1">
        <v>1.4789999999999999E-2</v>
      </c>
      <c r="E45">
        <f t="shared" si="3"/>
        <v>13.03195</v>
      </c>
    </row>
    <row r="46" spans="1:12">
      <c r="A46" t="s">
        <v>35</v>
      </c>
      <c r="B46">
        <v>10</v>
      </c>
      <c r="C46">
        <v>205</v>
      </c>
      <c r="D46" s="1">
        <v>4.6670000000000003E-2</v>
      </c>
      <c r="E46">
        <f t="shared" si="3"/>
        <v>19.567350000000001</v>
      </c>
    </row>
    <row r="47" spans="1:12">
      <c r="A47" t="s">
        <v>36</v>
      </c>
      <c r="B47">
        <v>10</v>
      </c>
      <c r="C47">
        <v>205</v>
      </c>
      <c r="D47" s="1">
        <v>6.7820000000000005E-2</v>
      </c>
      <c r="E47">
        <f t="shared" si="3"/>
        <v>23.903100000000002</v>
      </c>
    </row>
    <row r="53" spans="1:14">
      <c r="A53" s="2" t="s">
        <v>47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4">
      <c r="A54" s="2" t="s">
        <v>25</v>
      </c>
      <c r="B54" s="2" t="s">
        <v>44</v>
      </c>
      <c r="C54" s="2" t="s">
        <v>39</v>
      </c>
      <c r="D54" s="2" t="s">
        <v>48</v>
      </c>
      <c r="E54" s="2" t="s">
        <v>41</v>
      </c>
      <c r="F54" s="2" t="s">
        <v>12</v>
      </c>
      <c r="G54" s="2" t="s">
        <v>13</v>
      </c>
      <c r="H54" s="2" t="s">
        <v>20</v>
      </c>
      <c r="I54" s="2" t="s">
        <v>21</v>
      </c>
      <c r="J54" s="2" t="s">
        <v>42</v>
      </c>
      <c r="K54" s="2"/>
      <c r="L54" s="2" t="s">
        <v>43</v>
      </c>
    </row>
    <row r="55" spans="1:14">
      <c r="A55" t="s">
        <v>29</v>
      </c>
      <c r="B55">
        <f>E40</f>
        <v>10.578099999999999</v>
      </c>
      <c r="C55">
        <v>0.6</v>
      </c>
      <c r="D55">
        <f>B55/C55</f>
        <v>17.630166666666668</v>
      </c>
      <c r="E55">
        <v>1.2</v>
      </c>
      <c r="F55">
        <v>794712</v>
      </c>
      <c r="G55">
        <v>10274</v>
      </c>
      <c r="H55">
        <v>3179</v>
      </c>
      <c r="I55">
        <v>0</v>
      </c>
      <c r="J55">
        <v>43389464</v>
      </c>
      <c r="K55">
        <f>(F55+G55+H55+I55)/J55</f>
        <v>1.8625835064475561E-2</v>
      </c>
      <c r="L55">
        <f>K55*D55+E55</f>
        <v>1.5283765764925481</v>
      </c>
    </row>
    <row r="56" spans="1:14">
      <c r="A56" t="s">
        <v>30</v>
      </c>
      <c r="B56">
        <f t="shared" ref="B56:B62" si="4">E41</f>
        <v>41.330150000000003</v>
      </c>
      <c r="C56">
        <v>0.6</v>
      </c>
      <c r="D56">
        <f t="shared" ref="D56:D62" si="5">B56/C56</f>
        <v>68.883583333333348</v>
      </c>
      <c r="E56">
        <v>1.2</v>
      </c>
      <c r="F56">
        <v>139465</v>
      </c>
      <c r="G56">
        <v>132512</v>
      </c>
      <c r="H56">
        <v>15822</v>
      </c>
      <c r="I56">
        <v>0</v>
      </c>
      <c r="J56">
        <v>11201166</v>
      </c>
      <c r="K56">
        <f t="shared" ref="K56:K62" si="6">(F56+G56+H56+I56)/J56</f>
        <v>2.5693664391724932E-2</v>
      </c>
      <c r="L56">
        <f t="shared" ref="L56:L62" si="7">K56*D56+E56</f>
        <v>2.9698716722660841</v>
      </c>
    </row>
    <row r="57" spans="1:14">
      <c r="A57" t="s">
        <v>31</v>
      </c>
      <c r="B57">
        <f t="shared" si="4"/>
        <v>11.853199999999999</v>
      </c>
      <c r="C57">
        <v>0.6</v>
      </c>
      <c r="D57">
        <f t="shared" si="5"/>
        <v>19.755333333333333</v>
      </c>
      <c r="E57">
        <v>1.2</v>
      </c>
      <c r="F57">
        <v>114679</v>
      </c>
      <c r="G57">
        <v>64850</v>
      </c>
      <c r="H57">
        <v>373959</v>
      </c>
      <c r="I57">
        <v>0</v>
      </c>
      <c r="J57">
        <v>17420270</v>
      </c>
      <c r="K57">
        <f t="shared" si="6"/>
        <v>3.1772641870648391E-2</v>
      </c>
      <c r="L57">
        <f t="shared" si="7"/>
        <v>1.8276791310352825</v>
      </c>
    </row>
    <row r="58" spans="1:14">
      <c r="A58" t="s">
        <v>32</v>
      </c>
      <c r="B58">
        <f t="shared" si="4"/>
        <v>28.331099999999999</v>
      </c>
      <c r="C58">
        <v>0.6</v>
      </c>
      <c r="D58">
        <f t="shared" si="5"/>
        <v>47.218499999999999</v>
      </c>
      <c r="E58">
        <v>1.2</v>
      </c>
      <c r="F58">
        <v>81170</v>
      </c>
      <c r="G58">
        <v>65902</v>
      </c>
      <c r="H58">
        <v>8277</v>
      </c>
      <c r="I58">
        <v>0</v>
      </c>
      <c r="J58">
        <v>389934707</v>
      </c>
      <c r="K58">
        <f t="shared" si="6"/>
        <v>3.983974681176559E-4</v>
      </c>
      <c r="L58">
        <f t="shared" si="7"/>
        <v>1.2188117308483135</v>
      </c>
      <c r="N58" s="2" t="s">
        <v>37</v>
      </c>
    </row>
    <row r="59" spans="1:14">
      <c r="A59" t="s">
        <v>33</v>
      </c>
      <c r="B59">
        <f t="shared" si="4"/>
        <v>16.992550000000001</v>
      </c>
      <c r="C59">
        <v>0.6</v>
      </c>
      <c r="D59">
        <f t="shared" si="5"/>
        <v>28.320916666666669</v>
      </c>
      <c r="E59">
        <v>1.2</v>
      </c>
      <c r="F59">
        <v>28340</v>
      </c>
      <c r="G59">
        <v>33677</v>
      </c>
      <c r="H59">
        <v>4336</v>
      </c>
      <c r="I59">
        <v>0</v>
      </c>
      <c r="J59">
        <v>48558823</v>
      </c>
      <c r="K59">
        <f t="shared" si="6"/>
        <v>1.3664458053276949E-3</v>
      </c>
      <c r="L59">
        <f t="shared" si="7"/>
        <v>1.2386989977822018</v>
      </c>
      <c r="N59">
        <f>AVERAGE(L55:L62)</f>
        <v>1.6936099425065514</v>
      </c>
    </row>
    <row r="60" spans="1:14">
      <c r="A60" t="s">
        <v>34</v>
      </c>
      <c r="B60">
        <f t="shared" si="4"/>
        <v>13.03195</v>
      </c>
      <c r="C60">
        <v>0.6</v>
      </c>
      <c r="D60">
        <f t="shared" si="5"/>
        <v>21.719916666666666</v>
      </c>
      <c r="E60">
        <v>1.2</v>
      </c>
      <c r="F60">
        <v>210643</v>
      </c>
      <c r="G60">
        <v>20079</v>
      </c>
      <c r="H60">
        <v>4227</v>
      </c>
      <c r="I60">
        <v>0</v>
      </c>
      <c r="J60">
        <v>625848798</v>
      </c>
      <c r="K60">
        <f t="shared" si="6"/>
        <v>3.7540856633553845E-4</v>
      </c>
      <c r="L60">
        <f t="shared" si="7"/>
        <v>1.2081538427767606</v>
      </c>
    </row>
    <row r="61" spans="1:14">
      <c r="A61" t="s">
        <v>35</v>
      </c>
      <c r="B61">
        <f t="shared" si="4"/>
        <v>19.567350000000001</v>
      </c>
      <c r="C61">
        <v>0.6</v>
      </c>
      <c r="D61">
        <f t="shared" si="5"/>
        <v>32.612250000000003</v>
      </c>
      <c r="E61">
        <v>1.2</v>
      </c>
      <c r="F61">
        <v>12090</v>
      </c>
      <c r="G61">
        <v>7823</v>
      </c>
      <c r="H61">
        <v>3234</v>
      </c>
      <c r="I61">
        <v>0</v>
      </c>
      <c r="J61">
        <v>5108809</v>
      </c>
      <c r="K61">
        <f t="shared" si="6"/>
        <v>4.5308016017040374E-3</v>
      </c>
      <c r="L61">
        <f t="shared" si="7"/>
        <v>1.3477596345351726</v>
      </c>
    </row>
    <row r="62" spans="1:14">
      <c r="A62" t="s">
        <v>36</v>
      </c>
      <c r="B62">
        <f t="shared" si="4"/>
        <v>23.903100000000002</v>
      </c>
      <c r="C62">
        <v>0.6</v>
      </c>
      <c r="D62">
        <f t="shared" si="5"/>
        <v>39.838500000000003</v>
      </c>
      <c r="E62">
        <v>1.2</v>
      </c>
      <c r="F62">
        <v>3113</v>
      </c>
      <c r="G62">
        <v>2813</v>
      </c>
      <c r="H62">
        <v>2208</v>
      </c>
      <c r="I62">
        <v>0</v>
      </c>
      <c r="J62">
        <v>320988</v>
      </c>
      <c r="K62">
        <f t="shared" si="6"/>
        <v>2.5340511171757198E-2</v>
      </c>
      <c r="L62">
        <f t="shared" si="7"/>
        <v>2.2095279543160489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 jiang</dc:creator>
  <cp:lastModifiedBy>fey jiang</cp:lastModifiedBy>
  <dcterms:created xsi:type="dcterms:W3CDTF">2024-04-09T02:57:52Z</dcterms:created>
  <dcterms:modified xsi:type="dcterms:W3CDTF">2024-04-09T15:44:59Z</dcterms:modified>
</cp:coreProperties>
</file>