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jia/Desktop/"/>
    </mc:Choice>
  </mc:AlternateContent>
  <xr:revisionPtr revIDLastSave="0" documentId="13_ncr:1_{2A24C626-59D5-9B4F-8021-2B0E5AC71558}" xr6:coauthVersionLast="47" xr6:coauthVersionMax="47" xr10:uidLastSave="{00000000-0000-0000-0000-000000000000}"/>
  <bookViews>
    <workbookView xWindow="280" yWindow="1140" windowWidth="28040" windowHeight="16020" xr2:uid="{5BC74331-522D-0C4D-9167-975928759EC7}"/>
  </bookViews>
  <sheets>
    <sheet name="Sheet1" sheetId="1" r:id="rId1"/>
  </sheets>
  <definedNames>
    <definedName name="_xlnm._FilterDatabase" localSheetId="0" hidden="1">Sheet1!$A$1:$H$13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4" i="1"/>
  <c r="B23" i="1"/>
  <c r="B22" i="1"/>
  <c r="C21" i="1" s="1"/>
  <c r="E18" i="1"/>
  <c r="C18" i="1"/>
  <c r="E21" i="1"/>
  <c r="B16" i="1" a="1"/>
  <c r="B16" i="1" s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<sst xmlns="http://schemas.openxmlformats.org/spreadsheetml/2006/main" count="55" uniqueCount="42">
  <si>
    <t>category</t>
  </si>
  <si>
    <t>food item</t>
  </si>
  <si>
    <t>measure</t>
  </si>
  <si>
    <t>calories</t>
  </si>
  <si>
    <t>protein</t>
  </si>
  <si>
    <t>fat</t>
  </si>
  <si>
    <t>carbs</t>
  </si>
  <si>
    <t>fibre</t>
  </si>
  <si>
    <t>baked goods</t>
  </si>
  <si>
    <t>backed goods</t>
  </si>
  <si>
    <t>beverages</t>
  </si>
  <si>
    <t>dairy</t>
  </si>
  <si>
    <t>fast foods</t>
  </si>
  <si>
    <t>apple crisp,homemade</t>
  </si>
  <si>
    <t>biscuit plain or butter milk,frommix backed</t>
  </si>
  <si>
    <t>muffin,fruit,commercial</t>
  </si>
  <si>
    <t>cola</t>
  </si>
  <si>
    <t>sangria</t>
  </si>
  <si>
    <t>cola,aspartame sweetened</t>
  </si>
  <si>
    <t>cheese,brick</t>
  </si>
  <si>
    <t>cheese,brie</t>
  </si>
  <si>
    <t>cheese,cheddar</t>
  </si>
  <si>
    <t>breakfast english muffun with egg,cheese and bacon</t>
  </si>
  <si>
    <t>cheeseburger,double patty+condiments+vegetables</t>
  </si>
  <si>
    <t>chicken fried rice</t>
  </si>
  <si>
    <t>250ml</t>
  </si>
  <si>
    <t>125ml</t>
  </si>
  <si>
    <t>50g</t>
  </si>
  <si>
    <t>total calory</t>
  </si>
  <si>
    <t>total protein and fat</t>
  </si>
  <si>
    <t>q4</t>
  </si>
  <si>
    <t>q5</t>
  </si>
  <si>
    <t>q6</t>
  </si>
  <si>
    <t>max</t>
  </si>
  <si>
    <t>min</t>
  </si>
  <si>
    <t>q7</t>
  </si>
  <si>
    <t>q8</t>
  </si>
  <si>
    <t>q9</t>
  </si>
  <si>
    <t>q10</t>
  </si>
  <si>
    <t>q11</t>
  </si>
  <si>
    <t>q12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</si>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</sst>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35AD-E932-8E42-9C43-FB08717DC7A4}">
  <dimension ref="A1:J25"/>
  <sheetViews>
    <sheetView tabSelected="1" workbookViewId="0">
      <selection activeCell="K20" sqref="K20"/>
    </sheetView>
  </sheetViews>
  <sheetFormatPr baseColWidth="10" defaultRowHeight="16" x14ac:dyDescent="0.2"/>
  <cols>
    <col min="1" max="1" width="12.83203125" customWidth="1"/>
    <col min="2" max="2" width="45.33203125" customWidth="1"/>
    <col min="10" max="10" width="2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</row>
    <row r="2" spans="1:10" x14ac:dyDescent="0.2">
      <c r="A2" t="s">
        <v>8</v>
      </c>
      <c r="B2" t="s">
        <v>13</v>
      </c>
      <c r="C2" s="1">
        <v>44573</v>
      </c>
      <c r="D2">
        <v>73</v>
      </c>
      <c r="E2">
        <v>2</v>
      </c>
      <c r="F2">
        <v>0</v>
      </c>
      <c r="G2">
        <v>16</v>
      </c>
      <c r="H2">
        <v>0.4</v>
      </c>
      <c r="I2">
        <f>(D2*3)</f>
        <v>219</v>
      </c>
      <c r="J2">
        <f>(E2+F2)</f>
        <v>2</v>
      </c>
    </row>
    <row r="3" spans="1:10" x14ac:dyDescent="0.2">
      <c r="A3" t="s">
        <v>9</v>
      </c>
      <c r="B3" t="s">
        <v>14</v>
      </c>
      <c r="C3">
        <v>1</v>
      </c>
      <c r="D3">
        <v>97</v>
      </c>
      <c r="E3">
        <v>2</v>
      </c>
      <c r="F3">
        <v>4</v>
      </c>
      <c r="G3">
        <v>14</v>
      </c>
      <c r="H3">
        <v>0.4</v>
      </c>
      <c r="I3">
        <f t="shared" ref="I3:I13" si="0">(D3*3)</f>
        <v>291</v>
      </c>
      <c r="J3">
        <f t="shared" ref="J3:J13" si="1">(E3+F3)</f>
        <v>6</v>
      </c>
    </row>
    <row r="4" spans="1:10" x14ac:dyDescent="0.2">
      <c r="A4" t="s">
        <v>9</v>
      </c>
      <c r="B4" t="s">
        <v>15</v>
      </c>
      <c r="C4">
        <v>1</v>
      </c>
      <c r="D4">
        <v>313</v>
      </c>
      <c r="E4">
        <v>6</v>
      </c>
      <c r="F4">
        <v>7</v>
      </c>
      <c r="G4">
        <v>54</v>
      </c>
      <c r="H4">
        <v>2.9</v>
      </c>
      <c r="I4">
        <f t="shared" si="0"/>
        <v>939</v>
      </c>
      <c r="J4">
        <f t="shared" si="1"/>
        <v>13</v>
      </c>
    </row>
    <row r="5" spans="1:10" x14ac:dyDescent="0.2">
      <c r="A5" t="s">
        <v>10</v>
      </c>
      <c r="B5" t="s">
        <v>16</v>
      </c>
      <c r="C5" t="s">
        <v>25</v>
      </c>
      <c r="D5">
        <v>101</v>
      </c>
      <c r="E5">
        <v>5</v>
      </c>
      <c r="F5">
        <v>6</v>
      </c>
      <c r="G5">
        <v>7</v>
      </c>
      <c r="H5">
        <v>0</v>
      </c>
      <c r="I5">
        <f t="shared" si="0"/>
        <v>303</v>
      </c>
      <c r="J5">
        <f t="shared" si="1"/>
        <v>11</v>
      </c>
    </row>
    <row r="6" spans="1:10" x14ac:dyDescent="0.2">
      <c r="A6" t="s">
        <v>10</v>
      </c>
      <c r="B6" t="s">
        <v>17</v>
      </c>
      <c r="C6" t="s">
        <v>26</v>
      </c>
      <c r="D6">
        <v>87</v>
      </c>
      <c r="G6">
        <v>12</v>
      </c>
      <c r="H6">
        <v>0.1</v>
      </c>
      <c r="I6">
        <f t="shared" si="0"/>
        <v>261</v>
      </c>
      <c r="J6">
        <f t="shared" si="1"/>
        <v>0</v>
      </c>
    </row>
    <row r="7" spans="1:10" x14ac:dyDescent="0.2">
      <c r="A7" t="s">
        <v>10</v>
      </c>
      <c r="B7" t="s">
        <v>18</v>
      </c>
      <c r="C7" t="s">
        <v>25</v>
      </c>
      <c r="D7">
        <v>3</v>
      </c>
      <c r="E7">
        <v>5</v>
      </c>
      <c r="F7">
        <v>0</v>
      </c>
      <c r="G7">
        <v>25</v>
      </c>
      <c r="H7">
        <v>0</v>
      </c>
      <c r="I7">
        <f t="shared" si="0"/>
        <v>9</v>
      </c>
      <c r="J7">
        <f t="shared" si="1"/>
        <v>5</v>
      </c>
    </row>
    <row r="8" spans="1:10" x14ac:dyDescent="0.2">
      <c r="A8" t="s">
        <v>11</v>
      </c>
      <c r="B8" t="s">
        <v>19</v>
      </c>
      <c r="C8" t="s">
        <v>27</v>
      </c>
      <c r="D8">
        <v>186</v>
      </c>
      <c r="E8">
        <v>12</v>
      </c>
      <c r="F8">
        <v>9.4</v>
      </c>
      <c r="G8">
        <v>1</v>
      </c>
      <c r="H8">
        <v>15</v>
      </c>
      <c r="I8">
        <f t="shared" si="0"/>
        <v>558</v>
      </c>
      <c r="J8">
        <f t="shared" si="1"/>
        <v>21.4</v>
      </c>
    </row>
    <row r="9" spans="1:10" x14ac:dyDescent="0.2">
      <c r="A9" t="s">
        <v>11</v>
      </c>
      <c r="B9" t="s">
        <v>20</v>
      </c>
      <c r="C9" t="s">
        <v>27</v>
      </c>
      <c r="D9">
        <v>167</v>
      </c>
      <c r="E9">
        <v>10</v>
      </c>
      <c r="F9">
        <v>8.6999999999999993</v>
      </c>
      <c r="G9">
        <v>0</v>
      </c>
      <c r="H9">
        <v>14</v>
      </c>
      <c r="I9">
        <f t="shared" si="0"/>
        <v>501</v>
      </c>
      <c r="J9">
        <f t="shared" si="1"/>
        <v>18.7</v>
      </c>
    </row>
    <row r="10" spans="1:10" x14ac:dyDescent="0.2">
      <c r="A10" t="s">
        <v>11</v>
      </c>
      <c r="B10" t="s">
        <v>21</v>
      </c>
      <c r="C10" t="s">
        <v>27</v>
      </c>
      <c r="D10">
        <v>202</v>
      </c>
      <c r="E10">
        <v>12</v>
      </c>
      <c r="F10">
        <v>10.5</v>
      </c>
      <c r="G10">
        <v>1</v>
      </c>
      <c r="H10">
        <v>17</v>
      </c>
      <c r="I10">
        <f t="shared" si="0"/>
        <v>606</v>
      </c>
      <c r="J10">
        <f t="shared" si="1"/>
        <v>22.5</v>
      </c>
    </row>
    <row r="11" spans="1:10" x14ac:dyDescent="0.2">
      <c r="A11" t="s">
        <v>12</v>
      </c>
      <c r="B11" t="s">
        <v>22</v>
      </c>
      <c r="C11">
        <v>1</v>
      </c>
      <c r="D11">
        <v>289</v>
      </c>
      <c r="E11">
        <v>17</v>
      </c>
      <c r="F11">
        <v>13</v>
      </c>
      <c r="G11">
        <v>27</v>
      </c>
      <c r="H11">
        <v>1.5</v>
      </c>
      <c r="I11">
        <f t="shared" si="0"/>
        <v>867</v>
      </c>
      <c r="J11">
        <f t="shared" si="1"/>
        <v>30</v>
      </c>
    </row>
    <row r="12" spans="1:10" x14ac:dyDescent="0.2">
      <c r="A12" t="s">
        <v>12</v>
      </c>
      <c r="B12" t="s">
        <v>23</v>
      </c>
      <c r="C12">
        <v>1</v>
      </c>
      <c r="D12">
        <v>650</v>
      </c>
      <c r="E12">
        <v>30</v>
      </c>
      <c r="F12">
        <v>35</v>
      </c>
      <c r="G12">
        <v>53</v>
      </c>
      <c r="H12">
        <v>1.8</v>
      </c>
      <c r="I12">
        <f t="shared" si="0"/>
        <v>1950</v>
      </c>
      <c r="J12">
        <f t="shared" si="1"/>
        <v>65</v>
      </c>
    </row>
    <row r="13" spans="1:10" x14ac:dyDescent="0.2">
      <c r="A13" t="s">
        <v>12</v>
      </c>
      <c r="B13" t="s">
        <v>24</v>
      </c>
      <c r="C13" t="s">
        <v>25</v>
      </c>
      <c r="D13">
        <v>343</v>
      </c>
      <c r="E13">
        <v>12</v>
      </c>
      <c r="F13">
        <v>13</v>
      </c>
      <c r="G13">
        <v>44</v>
      </c>
      <c r="H13">
        <v>1.3</v>
      </c>
      <c r="I13">
        <f t="shared" si="0"/>
        <v>1029</v>
      </c>
      <c r="J13">
        <f t="shared" si="1"/>
        <v>25</v>
      </c>
    </row>
    <row r="16" spans="1:10" x14ac:dyDescent="0.2">
      <c r="A16" t="s">
        <v>30</v>
      </c>
      <c r="B16" t="e" cm="1" vm="1">
        <f t="array" aca="1" ref="B16" ca="1">VLOOKUP(B8:B12,D1,H1)</f>
        <v>#VALUE!</v>
      </c>
    </row>
    <row r="17" spans="1:5" x14ac:dyDescent="0.2">
      <c r="A17" t="s">
        <v>31</v>
      </c>
    </row>
    <row r="18" spans="1:5" x14ac:dyDescent="0.2">
      <c r="A18" t="s">
        <v>32</v>
      </c>
      <c r="B18" t="s">
        <v>33</v>
      </c>
      <c r="C18">
        <f>MAX(D2:D13)</f>
        <v>650</v>
      </c>
      <c r="D18" t="s">
        <v>34</v>
      </c>
      <c r="E18">
        <f>MIN(D2:D13)</f>
        <v>3</v>
      </c>
    </row>
    <row r="19" spans="1:5" x14ac:dyDescent="0.2">
      <c r="A19" t="s">
        <v>35</v>
      </c>
    </row>
    <row r="20" spans="1:5" x14ac:dyDescent="0.2">
      <c r="A20" t="s">
        <v>36</v>
      </c>
    </row>
    <row r="21" spans="1:5" x14ac:dyDescent="0.2">
      <c r="A21" t="s">
        <v>37</v>
      </c>
      <c r="B21" t="s">
        <v>5</v>
      </c>
      <c r="C21">
        <f>B22</f>
        <v>3</v>
      </c>
      <c r="D21" t="s">
        <v>4</v>
      </c>
      <c r="E21">
        <f>AVERAGE(E2:E13)</f>
        <v>10.272727272727273</v>
      </c>
    </row>
    <row r="22" spans="1:5" x14ac:dyDescent="0.2">
      <c r="A22" t="s">
        <v>38</v>
      </c>
      <c r="B22">
        <f>COUNT(H11:H13)</f>
        <v>3</v>
      </c>
    </row>
    <row r="23" spans="1:5" x14ac:dyDescent="0.2">
      <c r="A23" t="s">
        <v>39</v>
      </c>
      <c r="B23">
        <f>AVERAGE(F5:F7)</f>
        <v>3</v>
      </c>
    </row>
    <row r="24" spans="1:5" x14ac:dyDescent="0.2">
      <c r="A24" t="s">
        <v>40</v>
      </c>
      <c r="B24">
        <f>COUNTIFS(A2:A13,"da*",F2:F13,"&lt;10")</f>
        <v>2</v>
      </c>
    </row>
    <row r="25" spans="1:5" x14ac:dyDescent="0.2">
      <c r="A25" t="s">
        <v>41</v>
      </c>
      <c r="B25">
        <f>SUMIFS(J2:J13,A2:A13,"ba*",G2:G13,"&gt;0")</f>
        <v>21</v>
      </c>
    </row>
  </sheetData>
  <autoFilter ref="A1:H13" xr:uid="{919A35AD-E932-8E42-9C43-FB08717DC7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2022-12-09T18:13:39Z</dcterms:created>
  <dcterms:modified xsi:type="dcterms:W3CDTF">2022-12-09T19:23:20Z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2022-12-09T18:50:27Z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f499cf1c-7b32-42df-b7ac-781e602259f9</vt:lpwstr>
  </property>
  <property fmtid="{D5CDD505-2E9C-101B-9397-08002B2CF9AE}" pid="8" name="MSIP_Label_cdde0556-1f76-452e-9e94-03158f226e4e_ContentBits">
    <vt:lpwstr>0</vt:lpwstr>
  </property>
</Properties>
</file>