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jiali/Desktop/data hw/Final presentation/"/>
    </mc:Choice>
  </mc:AlternateContent>
  <xr:revisionPtr revIDLastSave="0" documentId="13_ncr:1_{F0B7EA03-E529-BD47-B47E-37D4A2CBD4DF}" xr6:coauthVersionLast="47" xr6:coauthVersionMax="47" xr10:uidLastSave="{00000000-0000-0000-0000-000000000000}"/>
  <bookViews>
    <workbookView xWindow="0" yWindow="720" windowWidth="29400" windowHeight="18400" activeTab="2" xr2:uid="{4A617C43-29D9-9948-A097-E58E197E0E19}"/>
  </bookViews>
  <sheets>
    <sheet name="Audience Demographics" sheetId="5" r:id="rId1"/>
    <sheet name="Broadway Revenue" sheetId="6" r:id="rId2"/>
    <sheet name="Streaming 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6" l="1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3" i="6"/>
  <c r="B4" i="6" l="1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3" i="6"/>
  <c r="Q1" i="6" l="1" a="1"/>
  <c r="T24" i="6" l="1"/>
  <c r="T34" i="6"/>
  <c r="T25" i="6"/>
  <c r="T35" i="6"/>
  <c r="T45" i="6"/>
  <c r="T55" i="6"/>
  <c r="T65" i="6"/>
  <c r="T75" i="6"/>
  <c r="T85" i="6"/>
  <c r="T95" i="6"/>
  <c r="T105" i="6"/>
  <c r="T8" i="6"/>
  <c r="T50" i="6"/>
  <c r="T100" i="6"/>
  <c r="T41" i="6"/>
  <c r="T71" i="6"/>
  <c r="T101" i="6"/>
  <c r="T32" i="6"/>
  <c r="T62" i="6"/>
  <c r="T92" i="6"/>
  <c r="T5" i="6"/>
  <c r="T43" i="6"/>
  <c r="T83" i="6"/>
  <c r="T6" i="6"/>
  <c r="T54" i="6"/>
  <c r="T74" i="6"/>
  <c r="T104" i="6"/>
  <c r="T16" i="6"/>
  <c r="T26" i="6"/>
  <c r="T36" i="6"/>
  <c r="T46" i="6"/>
  <c r="T56" i="6"/>
  <c r="T66" i="6"/>
  <c r="T76" i="6"/>
  <c r="T86" i="6"/>
  <c r="T96" i="6"/>
  <c r="T106" i="6"/>
  <c r="T9" i="6"/>
  <c r="T27" i="6"/>
  <c r="T37" i="6"/>
  <c r="T47" i="6"/>
  <c r="T57" i="6"/>
  <c r="T67" i="6"/>
  <c r="T77" i="6"/>
  <c r="T87" i="6"/>
  <c r="T97" i="6"/>
  <c r="T107" i="6"/>
  <c r="T10" i="6"/>
  <c r="T12" i="6"/>
  <c r="T40" i="6"/>
  <c r="T70" i="6"/>
  <c r="T90" i="6"/>
  <c r="T13" i="6"/>
  <c r="T31" i="6"/>
  <c r="T61" i="6"/>
  <c r="T91" i="6"/>
  <c r="T4" i="6"/>
  <c r="T52" i="6"/>
  <c r="T72" i="6"/>
  <c r="T102" i="6"/>
  <c r="T33" i="6"/>
  <c r="T73" i="6"/>
  <c r="T103" i="6"/>
  <c r="T44" i="6"/>
  <c r="T94" i="6"/>
  <c r="T7" i="6"/>
  <c r="T17" i="6"/>
  <c r="T18" i="6"/>
  <c r="T28" i="6"/>
  <c r="T38" i="6"/>
  <c r="T48" i="6"/>
  <c r="T58" i="6"/>
  <c r="T68" i="6"/>
  <c r="T78" i="6"/>
  <c r="T88" i="6"/>
  <c r="T98" i="6"/>
  <c r="T108" i="6"/>
  <c r="T11" i="6"/>
  <c r="T29" i="6"/>
  <c r="T39" i="6"/>
  <c r="T49" i="6"/>
  <c r="T59" i="6"/>
  <c r="T69" i="6"/>
  <c r="T79" i="6"/>
  <c r="T89" i="6"/>
  <c r="T99" i="6"/>
  <c r="T109" i="6"/>
  <c r="T30" i="6"/>
  <c r="T60" i="6"/>
  <c r="T80" i="6"/>
  <c r="T3" i="6"/>
  <c r="T51" i="6"/>
  <c r="T81" i="6"/>
  <c r="T14" i="6"/>
  <c r="T42" i="6"/>
  <c r="T82" i="6"/>
  <c r="T15" i="6"/>
  <c r="T53" i="6"/>
  <c r="T63" i="6"/>
  <c r="T93" i="6"/>
  <c r="T2" i="6"/>
  <c r="T64" i="6"/>
  <c r="T84" i="6"/>
  <c r="T19" i="6"/>
  <c r="T20" i="6"/>
  <c r="T21" i="6"/>
  <c r="T22" i="6"/>
  <c r="T23" i="6"/>
  <c r="U3" i="6"/>
  <c r="U13" i="6"/>
  <c r="U23" i="6"/>
  <c r="U33" i="6"/>
  <c r="U43" i="6"/>
  <c r="U53" i="6"/>
  <c r="U63" i="6"/>
  <c r="U73" i="6"/>
  <c r="U83" i="6"/>
  <c r="U93" i="6"/>
  <c r="U103" i="6"/>
  <c r="U15" i="6"/>
  <c r="U45" i="6"/>
  <c r="U65" i="6"/>
  <c r="U95" i="6"/>
  <c r="U6" i="6"/>
  <c r="U26" i="6"/>
  <c r="U46" i="6"/>
  <c r="U66" i="6"/>
  <c r="U76" i="6"/>
  <c r="U86" i="6"/>
  <c r="U96" i="6"/>
  <c r="U7" i="6"/>
  <c r="U27" i="6"/>
  <c r="U47" i="6"/>
  <c r="U57" i="6"/>
  <c r="U77" i="6"/>
  <c r="U97" i="6"/>
  <c r="U18" i="6"/>
  <c r="U38" i="6"/>
  <c r="U58" i="6"/>
  <c r="U78" i="6"/>
  <c r="U98" i="6"/>
  <c r="U19" i="6"/>
  <c r="U49" i="6"/>
  <c r="U69" i="6"/>
  <c r="U79" i="6"/>
  <c r="U99" i="6"/>
  <c r="U109" i="6"/>
  <c r="U20" i="6"/>
  <c r="U40" i="6"/>
  <c r="U60" i="6"/>
  <c r="U80" i="6"/>
  <c r="U2" i="6"/>
  <c r="U21" i="6"/>
  <c r="U51" i="6"/>
  <c r="U81" i="6"/>
  <c r="U12" i="6"/>
  <c r="U32" i="6"/>
  <c r="U52" i="6"/>
  <c r="U72" i="6"/>
  <c r="U92" i="6"/>
  <c r="U4" i="6"/>
  <c r="U14" i="6"/>
  <c r="U24" i="6"/>
  <c r="U34" i="6"/>
  <c r="U44" i="6"/>
  <c r="U54" i="6"/>
  <c r="U64" i="6"/>
  <c r="U74" i="6"/>
  <c r="U84" i="6"/>
  <c r="U94" i="6"/>
  <c r="U104" i="6"/>
  <c r="U5" i="6"/>
  <c r="U25" i="6"/>
  <c r="U35" i="6"/>
  <c r="U55" i="6"/>
  <c r="U75" i="6"/>
  <c r="U85" i="6"/>
  <c r="U105" i="6"/>
  <c r="U16" i="6"/>
  <c r="U36" i="6"/>
  <c r="U56" i="6"/>
  <c r="U106" i="6"/>
  <c r="U17" i="6"/>
  <c r="U37" i="6"/>
  <c r="U67" i="6"/>
  <c r="U87" i="6"/>
  <c r="U107" i="6"/>
  <c r="U8" i="6"/>
  <c r="U28" i="6"/>
  <c r="U48" i="6"/>
  <c r="U68" i="6"/>
  <c r="U88" i="6"/>
  <c r="U9" i="6"/>
  <c r="U29" i="6"/>
  <c r="U39" i="6"/>
  <c r="U59" i="6"/>
  <c r="U89" i="6"/>
  <c r="U10" i="6"/>
  <c r="U30" i="6"/>
  <c r="U50" i="6"/>
  <c r="U70" i="6"/>
  <c r="U100" i="6"/>
  <c r="U11" i="6"/>
  <c r="U31" i="6"/>
  <c r="U41" i="6"/>
  <c r="U61" i="6"/>
  <c r="U91" i="6"/>
  <c r="U101" i="6"/>
  <c r="U22" i="6"/>
  <c r="U42" i="6"/>
  <c r="U62" i="6"/>
  <c r="U82" i="6"/>
  <c r="U102" i="6"/>
  <c r="U90" i="6"/>
  <c r="U71" i="6"/>
  <c r="U108" i="6"/>
  <c r="V5" i="6"/>
  <c r="V15" i="6"/>
  <c r="V25" i="6"/>
  <c r="V35" i="6"/>
  <c r="V45" i="6"/>
  <c r="V55" i="6"/>
  <c r="V65" i="6"/>
  <c r="V75" i="6"/>
  <c r="V85" i="6"/>
  <c r="V95" i="6"/>
  <c r="V105" i="6"/>
  <c r="W8" i="6"/>
  <c r="W18" i="6"/>
  <c r="W28" i="6"/>
  <c r="W38" i="6"/>
  <c r="W48" i="6"/>
  <c r="W58" i="6"/>
  <c r="W68" i="6"/>
  <c r="W78" i="6"/>
  <c r="W88" i="6"/>
  <c r="W98" i="6"/>
  <c r="W108" i="6"/>
  <c r="S9" i="6"/>
  <c r="S19" i="6"/>
  <c r="S29" i="6"/>
  <c r="S39" i="6"/>
  <c r="S49" i="6"/>
  <c r="S59" i="6"/>
  <c r="S69" i="6"/>
  <c r="S79" i="6"/>
  <c r="S89" i="6"/>
  <c r="S99" i="6"/>
  <c r="S109" i="6"/>
  <c r="R11" i="6"/>
  <c r="R21" i="6"/>
  <c r="R31" i="6"/>
  <c r="R41" i="6"/>
  <c r="R51" i="6"/>
  <c r="R61" i="6"/>
  <c r="R71" i="6"/>
  <c r="R81" i="6"/>
  <c r="R91" i="6"/>
  <c r="R101" i="6"/>
  <c r="V7" i="6"/>
  <c r="V27" i="6"/>
  <c r="V47" i="6"/>
  <c r="V77" i="6"/>
  <c r="V97" i="6"/>
  <c r="W30" i="6"/>
  <c r="W80" i="6"/>
  <c r="S31" i="6"/>
  <c r="S61" i="6"/>
  <c r="S81" i="6"/>
  <c r="S101" i="6"/>
  <c r="R13" i="6"/>
  <c r="R33" i="6"/>
  <c r="R53" i="6"/>
  <c r="R73" i="6"/>
  <c r="R93" i="6"/>
  <c r="V6" i="6"/>
  <c r="V16" i="6"/>
  <c r="V26" i="6"/>
  <c r="V36" i="6"/>
  <c r="V46" i="6"/>
  <c r="V56" i="6"/>
  <c r="V66" i="6"/>
  <c r="V76" i="6"/>
  <c r="V86" i="6"/>
  <c r="V96" i="6"/>
  <c r="V106" i="6"/>
  <c r="W9" i="6"/>
  <c r="W19" i="6"/>
  <c r="W29" i="6"/>
  <c r="W39" i="6"/>
  <c r="W49" i="6"/>
  <c r="W59" i="6"/>
  <c r="W69" i="6"/>
  <c r="W79" i="6"/>
  <c r="W89" i="6"/>
  <c r="W99" i="6"/>
  <c r="W109" i="6"/>
  <c r="S10" i="6"/>
  <c r="S20" i="6"/>
  <c r="S30" i="6"/>
  <c r="S40" i="6"/>
  <c r="S50" i="6"/>
  <c r="S60" i="6"/>
  <c r="S70" i="6"/>
  <c r="S80" i="6"/>
  <c r="S90" i="6"/>
  <c r="S100" i="6"/>
  <c r="S2" i="6"/>
  <c r="R12" i="6"/>
  <c r="R22" i="6"/>
  <c r="R32" i="6"/>
  <c r="R42" i="6"/>
  <c r="R52" i="6"/>
  <c r="R62" i="6"/>
  <c r="R72" i="6"/>
  <c r="R82" i="6"/>
  <c r="R92" i="6"/>
  <c r="R102" i="6"/>
  <c r="V17" i="6"/>
  <c r="V37" i="6"/>
  <c r="V57" i="6"/>
  <c r="V67" i="6"/>
  <c r="V87" i="6"/>
  <c r="V107" i="6"/>
  <c r="W10" i="6"/>
  <c r="W20" i="6"/>
  <c r="W40" i="6"/>
  <c r="W50" i="6"/>
  <c r="W60" i="6"/>
  <c r="W70" i="6"/>
  <c r="W90" i="6"/>
  <c r="W100" i="6"/>
  <c r="V2" i="6"/>
  <c r="S11" i="6"/>
  <c r="S21" i="6"/>
  <c r="S41" i="6"/>
  <c r="S51" i="6"/>
  <c r="S71" i="6"/>
  <c r="S91" i="6"/>
  <c r="R3" i="6"/>
  <c r="R23" i="6"/>
  <c r="R43" i="6"/>
  <c r="R63" i="6"/>
  <c r="R83" i="6"/>
  <c r="R103" i="6"/>
  <c r="V3" i="6"/>
  <c r="V13" i="6"/>
  <c r="V23" i="6"/>
  <c r="V33" i="6"/>
  <c r="V43" i="6"/>
  <c r="V53" i="6"/>
  <c r="V63" i="6"/>
  <c r="V73" i="6"/>
  <c r="V83" i="6"/>
  <c r="V93" i="6"/>
  <c r="V103" i="6"/>
  <c r="W6" i="6"/>
  <c r="W16" i="6"/>
  <c r="W26" i="6"/>
  <c r="W36" i="6"/>
  <c r="W46" i="6"/>
  <c r="W56" i="6"/>
  <c r="W66" i="6"/>
  <c r="W76" i="6"/>
  <c r="W86" i="6"/>
  <c r="W96" i="6"/>
  <c r="W106" i="6"/>
  <c r="S7" i="6"/>
  <c r="S17" i="6"/>
  <c r="S27" i="6"/>
  <c r="S37" i="6"/>
  <c r="S47" i="6"/>
  <c r="S57" i="6"/>
  <c r="S67" i="6"/>
  <c r="S77" i="6"/>
  <c r="S87" i="6"/>
  <c r="S97" i="6"/>
  <c r="S107" i="6"/>
  <c r="R9" i="6"/>
  <c r="R19" i="6"/>
  <c r="R29" i="6"/>
  <c r="R39" i="6"/>
  <c r="R49" i="6"/>
  <c r="R59" i="6"/>
  <c r="R69" i="6"/>
  <c r="R79" i="6"/>
  <c r="R89" i="6"/>
  <c r="R99" i="6"/>
  <c r="R109" i="6"/>
  <c r="V20" i="6"/>
  <c r="X20" i="6" s="1"/>
  <c r="V38" i="6"/>
  <c r="X38" i="6" s="1"/>
  <c r="V52" i="6"/>
  <c r="V70" i="6"/>
  <c r="X70" i="6" s="1"/>
  <c r="V88" i="6"/>
  <c r="X88" i="6" s="1"/>
  <c r="V102" i="6"/>
  <c r="W13" i="6"/>
  <c r="W31" i="6"/>
  <c r="W45" i="6"/>
  <c r="W63" i="6"/>
  <c r="W81" i="6"/>
  <c r="W95" i="6"/>
  <c r="S4" i="6"/>
  <c r="S22" i="6"/>
  <c r="S36" i="6"/>
  <c r="S54" i="6"/>
  <c r="S72" i="6"/>
  <c r="S86" i="6"/>
  <c r="S104" i="6"/>
  <c r="R14" i="6"/>
  <c r="R28" i="6"/>
  <c r="R46" i="6"/>
  <c r="R64" i="6"/>
  <c r="R78" i="6"/>
  <c r="R96" i="6"/>
  <c r="S23" i="6"/>
  <c r="S55" i="6"/>
  <c r="S88" i="6"/>
  <c r="R15" i="6"/>
  <c r="R47" i="6"/>
  <c r="R65" i="6"/>
  <c r="R80" i="6"/>
  <c r="S24" i="6"/>
  <c r="S42" i="6"/>
  <c r="S74" i="6"/>
  <c r="S92" i="6"/>
  <c r="R16" i="6"/>
  <c r="R48" i="6"/>
  <c r="R84" i="6"/>
  <c r="R98" i="6"/>
  <c r="V9" i="6"/>
  <c r="X9" i="6" s="1"/>
  <c r="V59" i="6"/>
  <c r="X59" i="6" s="1"/>
  <c r="V109" i="6"/>
  <c r="X109" i="6" s="1"/>
  <c r="W52" i="6"/>
  <c r="S8" i="6"/>
  <c r="S58" i="6"/>
  <c r="S108" i="6"/>
  <c r="R67" i="6"/>
  <c r="V28" i="6"/>
  <c r="X28" i="6" s="1"/>
  <c r="V78" i="6"/>
  <c r="X78" i="6" s="1"/>
  <c r="W21" i="6"/>
  <c r="W71" i="6"/>
  <c r="S26" i="6"/>
  <c r="S76" i="6"/>
  <c r="R18" i="6"/>
  <c r="R68" i="6"/>
  <c r="V44" i="6"/>
  <c r="W22" i="6"/>
  <c r="W87" i="6"/>
  <c r="S45" i="6"/>
  <c r="R5" i="6"/>
  <c r="R70" i="6"/>
  <c r="V62" i="6"/>
  <c r="W23" i="6"/>
  <c r="W91" i="6"/>
  <c r="S32" i="6"/>
  <c r="S82" i="6"/>
  <c r="R38" i="6"/>
  <c r="R106" i="6"/>
  <c r="V14" i="6"/>
  <c r="V4" i="6"/>
  <c r="V21" i="6"/>
  <c r="X21" i="6" s="1"/>
  <c r="V39" i="6"/>
  <c r="X39" i="6" s="1"/>
  <c r="V54" i="6"/>
  <c r="V71" i="6"/>
  <c r="V89" i="6"/>
  <c r="X89" i="6" s="1"/>
  <c r="V104" i="6"/>
  <c r="W14" i="6"/>
  <c r="W32" i="6"/>
  <c r="W47" i="6"/>
  <c r="W64" i="6"/>
  <c r="W82" i="6"/>
  <c r="W97" i="6"/>
  <c r="S5" i="6"/>
  <c r="S38" i="6"/>
  <c r="S73" i="6"/>
  <c r="S105" i="6"/>
  <c r="R30" i="6"/>
  <c r="R97" i="6"/>
  <c r="S56" i="6"/>
  <c r="S106" i="6"/>
  <c r="R66" i="6"/>
  <c r="V24" i="6"/>
  <c r="V91" i="6"/>
  <c r="X91" i="6" s="1"/>
  <c r="W34" i="6"/>
  <c r="W67" i="6"/>
  <c r="W102" i="6"/>
  <c r="S43" i="6"/>
  <c r="S75" i="6"/>
  <c r="R35" i="6"/>
  <c r="R100" i="6"/>
  <c r="V42" i="6"/>
  <c r="V92" i="6"/>
  <c r="W35" i="6"/>
  <c r="W103" i="6"/>
  <c r="S62" i="6"/>
  <c r="R4" i="6"/>
  <c r="R54" i="6"/>
  <c r="R104" i="6"/>
  <c r="V11" i="6"/>
  <c r="V61" i="6"/>
  <c r="W4" i="6"/>
  <c r="W54" i="6"/>
  <c r="S13" i="6"/>
  <c r="S95" i="6"/>
  <c r="R55" i="6"/>
  <c r="V12" i="6"/>
  <c r="V80" i="6"/>
  <c r="X80" i="6" s="1"/>
  <c r="W41" i="6"/>
  <c r="W105" i="6"/>
  <c r="S64" i="6"/>
  <c r="R24" i="6"/>
  <c r="R88" i="6"/>
  <c r="V31" i="6"/>
  <c r="X31" i="6" s="1"/>
  <c r="V8" i="6"/>
  <c r="X8" i="6" s="1"/>
  <c r="V22" i="6"/>
  <c r="X22" i="6" s="1"/>
  <c r="V40" i="6"/>
  <c r="X40" i="6" s="1"/>
  <c r="V58" i="6"/>
  <c r="X58" i="6" s="1"/>
  <c r="V72" i="6"/>
  <c r="V90" i="6"/>
  <c r="X90" i="6" s="1"/>
  <c r="V108" i="6"/>
  <c r="X108" i="6" s="1"/>
  <c r="W15" i="6"/>
  <c r="W33" i="6"/>
  <c r="W51" i="6"/>
  <c r="W65" i="6"/>
  <c r="W83" i="6"/>
  <c r="W101" i="6"/>
  <c r="S6" i="6"/>
  <c r="R34" i="6"/>
  <c r="V41" i="6"/>
  <c r="V74" i="6"/>
  <c r="W17" i="6"/>
  <c r="W84" i="6"/>
  <c r="S25" i="6"/>
  <c r="S93" i="6"/>
  <c r="R17" i="6"/>
  <c r="R50" i="6"/>
  <c r="R85" i="6"/>
  <c r="V10" i="6"/>
  <c r="X10" i="6" s="1"/>
  <c r="V60" i="6"/>
  <c r="X60" i="6" s="1"/>
  <c r="W3" i="6"/>
  <c r="W53" i="6"/>
  <c r="W85" i="6"/>
  <c r="S12" i="6"/>
  <c r="S44" i="6"/>
  <c r="S94" i="6"/>
  <c r="R36" i="6"/>
  <c r="R86" i="6"/>
  <c r="V29" i="6"/>
  <c r="X29" i="6" s="1"/>
  <c r="V79" i="6"/>
  <c r="X79" i="6" s="1"/>
  <c r="W37" i="6"/>
  <c r="W72" i="6"/>
  <c r="S28" i="6"/>
  <c r="S78" i="6"/>
  <c r="R37" i="6"/>
  <c r="V48" i="6"/>
  <c r="X48" i="6" s="1"/>
  <c r="W5" i="6"/>
  <c r="W73" i="6"/>
  <c r="S46" i="6"/>
  <c r="R6" i="6"/>
  <c r="R74" i="6"/>
  <c r="V18" i="6"/>
  <c r="X18" i="6" s="1"/>
  <c r="V32" i="6"/>
  <c r="X32" i="6" s="1"/>
  <c r="V50" i="6"/>
  <c r="X50" i="6" s="1"/>
  <c r="V68" i="6"/>
  <c r="X68" i="6" s="1"/>
  <c r="V82" i="6"/>
  <c r="X82" i="6" s="1"/>
  <c r="V100" i="6"/>
  <c r="X100" i="6" s="1"/>
  <c r="W11" i="6"/>
  <c r="W25" i="6"/>
  <c r="W43" i="6"/>
  <c r="W61" i="6"/>
  <c r="W75" i="6"/>
  <c r="W93" i="6"/>
  <c r="W2" i="6"/>
  <c r="S16" i="6"/>
  <c r="S34" i="6"/>
  <c r="S52" i="6"/>
  <c r="S66" i="6"/>
  <c r="S84" i="6"/>
  <c r="S102" i="6"/>
  <c r="R8" i="6"/>
  <c r="R26" i="6"/>
  <c r="R44" i="6"/>
  <c r="R58" i="6"/>
  <c r="R76" i="6"/>
  <c r="R94" i="6"/>
  <c r="R108" i="6"/>
  <c r="V19" i="6"/>
  <c r="X19" i="6" s="1"/>
  <c r="V34" i="6"/>
  <c r="X34" i="6" s="1"/>
  <c r="V51" i="6"/>
  <c r="X51" i="6" s="1"/>
  <c r="V69" i="6"/>
  <c r="X69" i="6" s="1"/>
  <c r="V84" i="6"/>
  <c r="X84" i="6" s="1"/>
  <c r="V101" i="6"/>
  <c r="X101" i="6" s="1"/>
  <c r="W12" i="6"/>
  <c r="W27" i="6"/>
  <c r="W44" i="6"/>
  <c r="W62" i="6"/>
  <c r="W77" i="6"/>
  <c r="W94" i="6"/>
  <c r="S3" i="6"/>
  <c r="S18" i="6"/>
  <c r="S35" i="6"/>
  <c r="S53" i="6"/>
  <c r="S68" i="6"/>
  <c r="S85" i="6"/>
  <c r="S103" i="6"/>
  <c r="R10" i="6"/>
  <c r="R27" i="6"/>
  <c r="R45" i="6"/>
  <c r="R60" i="6"/>
  <c r="R77" i="6"/>
  <c r="R95" i="6"/>
  <c r="V94" i="6"/>
  <c r="W104" i="6"/>
  <c r="S63" i="6"/>
  <c r="R20" i="6"/>
  <c r="R87" i="6"/>
  <c r="R105" i="6"/>
  <c r="V30" i="6"/>
  <c r="X30" i="6" s="1"/>
  <c r="V98" i="6"/>
  <c r="X98" i="6" s="1"/>
  <c r="W55" i="6"/>
  <c r="S14" i="6"/>
  <c r="S96" i="6"/>
  <c r="R56" i="6"/>
  <c r="V49" i="6"/>
  <c r="X49" i="6" s="1"/>
  <c r="V64" i="6"/>
  <c r="X64" i="6" s="1"/>
  <c r="S15" i="6"/>
  <c r="R75" i="6"/>
  <c r="R90" i="6"/>
  <c r="V99" i="6"/>
  <c r="X99" i="6" s="1"/>
  <c r="S48" i="6"/>
  <c r="R107" i="6"/>
  <c r="W7" i="6"/>
  <c r="W24" i="6"/>
  <c r="W42" i="6"/>
  <c r="W57" i="6"/>
  <c r="W74" i="6"/>
  <c r="W92" i="6"/>
  <c r="W107" i="6"/>
  <c r="V81" i="6"/>
  <c r="X81" i="6" s="1"/>
  <c r="S33" i="6"/>
  <c r="S65" i="6"/>
  <c r="S83" i="6"/>
  <c r="S98" i="6"/>
  <c r="R7" i="6"/>
  <c r="R25" i="6"/>
  <c r="R40" i="6"/>
  <c r="R57" i="6"/>
  <c r="Q1" i="6"/>
  <c r="R2" i="6"/>
  <c r="AN38" i="6" l="1"/>
  <c r="X41" i="6"/>
  <c r="X12" i="6"/>
  <c r="X104" i="6"/>
  <c r="X44" i="6"/>
  <c r="X103" i="6"/>
  <c r="X3" i="6"/>
  <c r="X106" i="6"/>
  <c r="X6" i="6"/>
  <c r="X95" i="6"/>
  <c r="X102" i="6"/>
  <c r="X93" i="6"/>
  <c r="X96" i="6"/>
  <c r="X85" i="6"/>
  <c r="X71" i="6"/>
  <c r="X83" i="6"/>
  <c r="X107" i="6"/>
  <c r="X86" i="6"/>
  <c r="X97" i="6"/>
  <c r="X75" i="6"/>
  <c r="X54" i="6"/>
  <c r="X73" i="6"/>
  <c r="X2" i="6"/>
  <c r="X87" i="6"/>
  <c r="X76" i="6"/>
  <c r="X77" i="6"/>
  <c r="X65" i="6"/>
  <c r="X94" i="6"/>
  <c r="X92" i="6"/>
  <c r="X24" i="6"/>
  <c r="X62" i="6"/>
  <c r="X52" i="6"/>
  <c r="X63" i="6"/>
  <c r="X67" i="6"/>
  <c r="X66" i="6"/>
  <c r="X47" i="6"/>
  <c r="X55" i="6"/>
  <c r="X42" i="6"/>
  <c r="X53" i="6"/>
  <c r="X57" i="6"/>
  <c r="X56" i="6"/>
  <c r="X27" i="6"/>
  <c r="X45" i="6"/>
  <c r="X74" i="6"/>
  <c r="X61" i="6"/>
  <c r="X4" i="6"/>
  <c r="X43" i="6"/>
  <c r="X37" i="6"/>
  <c r="X46" i="6"/>
  <c r="X7" i="6"/>
  <c r="X35" i="6"/>
  <c r="X11" i="6"/>
  <c r="X14" i="6"/>
  <c r="X33" i="6"/>
  <c r="X17" i="6"/>
  <c r="X36" i="6"/>
  <c r="X25" i="6"/>
  <c r="X72" i="6"/>
  <c r="X23" i="6"/>
  <c r="X26" i="6"/>
  <c r="X15" i="6"/>
  <c r="X13" i="6"/>
  <c r="X16" i="6"/>
  <c r="X105" i="6"/>
  <c r="X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<sst xmlns="http://schemas.openxmlformats.org/spreadsheetml/2006/main" count="82" uniqueCount="75">
  <si>
    <t xml:space="preserve">Actor	</t>
  </si>
  <si>
    <t xml:space="preserve">	Instagram Followers</t>
  </si>
  <si>
    <t>TikTok Followers</t>
  </si>
  <si>
    <t xml:space="preserve">Leslie Odom Jr.	</t>
  </si>
  <si>
    <t>Video Title</t>
  </si>
  <si>
    <t>Platform / Channel</t>
  </si>
  <si>
    <t>Year</t>
  </si>
  <si>
    <t>Views (approx.)</t>
  </si>
  <si>
    <t>Hamilton cast performs “Alexander Hamilton” at White House</t>
  </si>
  <si>
    <t>YouTube – CBS News</t>
  </si>
  <si>
    <t>Relevance to Hamilton IP</t>
  </si>
  <si>
    <t>21M</t>
  </si>
  <si>
    <t>Original Broadway cast performs for Obama at the White House, turning the show into a national cultural event.</t>
  </si>
  <si>
    <t>Leslie Odom Jr.: NPR Music Tiny Desk Concert</t>
  </si>
  <si>
    <t>YouTube – NPR Music</t>
  </si>
  <si>
    <t>Solo concert by the original Aaron Burr, demonstrating strong individual fanbase and ongoing music career.</t>
  </si>
  <si>
    <t>459K</t>
  </si>
  <si>
    <t>Lin-Manuel Miranda &amp; Jimmy Fallon Classroom Instruments Hamilton Medley</t>
  </si>
  <si>
    <t>YouTube – The Tonight Show</t>
  </si>
  <si>
    <t>Late-night TV medley shows how Hamilton songs and cast have become part of pop culture beyond Broadway.​​</t>
  </si>
  <si>
    <t>715K</t>
  </si>
  <si>
    <t>Lin-Manuel Miranda</t>
  </si>
  <si>
    <t>Youtube subscribers</t>
  </si>
  <si>
    <t>Spotify followers</t>
  </si>
  <si>
    <t>Spotify Monthly listener</t>
  </si>
  <si>
    <t>Youtube Channel Views</t>
  </si>
  <si>
    <t>Youtube Monthly Audiences</t>
  </si>
  <si>
    <t>Youtube Video Views</t>
  </si>
  <si>
    <t>Tiktok Likes</t>
  </si>
  <si>
    <t>Tiktok Sound Rates</t>
  </si>
  <si>
    <t>Twitter Follower</t>
  </si>
  <si>
    <t>Original Hamilton Cast</t>
  </si>
  <si>
    <t>Renée Elise Goldsberry</t>
  </si>
  <si>
    <t>Instagram hashtag 参与量</t>
  </si>
  <si>
    <t>#hamilton</t>
  </si>
  <si>
    <t>#hamiltonmusical</t>
  </si>
  <si>
    <t>#hamiltonedit</t>
  </si>
  <si>
    <t>#hamiltonthemusical</t>
  </si>
  <si>
    <t>Week</t>
  </si>
  <si>
    <t>This Week's Gross</t>
  </si>
  <si>
    <t>Last Week's Gross</t>
  </si>
  <si>
    <t>Diff $</t>
  </si>
  <si>
    <t>Potential Gross</t>
  </si>
  <si>
    <t>Gross % of Potential</t>
  </si>
  <si>
    <t>Average Ticket</t>
  </si>
  <si>
    <t>Top Ticket</t>
  </si>
  <si>
    <t>Seats</t>
  </si>
  <si>
    <t>Total</t>
  </si>
  <si>
    <t>Per</t>
  </si>
  <si>
    <t>This Week %</t>
  </si>
  <si>
    <t>Last Week %</t>
  </si>
  <si>
    <t>Diff %</t>
  </si>
  <si>
    <t>Sold</t>
  </si>
  <si>
    <t>Month</t>
  </si>
  <si>
    <t>Month's Gross</t>
  </si>
  <si>
    <t>Seats Sold</t>
  </si>
  <si>
    <t>Total Seats</t>
  </si>
  <si>
    <t>Moth's percentage</t>
  </si>
  <si>
    <t>Top Tickets</t>
  </si>
  <si>
    <t>Youtube hashtag</t>
  </si>
  <si>
    <t>Age</t>
  </si>
  <si>
    <t>Percentage</t>
  </si>
  <si>
    <t>Completed HS or less</t>
  </si>
  <si>
    <t>Some College</t>
  </si>
  <si>
    <t>Completed College</t>
  </si>
  <si>
    <t>Some Grad School</t>
  </si>
  <si>
    <t>Completed Grad School</t>
  </si>
  <si>
    <t>Vocational School</t>
  </si>
  <si>
    <t>Gender Identity</t>
  </si>
  <si>
    <t>Female</t>
  </si>
  <si>
    <t>Male</t>
  </si>
  <si>
    <t>Non-Binary, Transgender, or other identification</t>
  </si>
  <si>
    <t>Average of Monthly Gross Revenue</t>
  </si>
  <si>
    <t>]</t>
  </si>
  <si>
    <t xml:space="preserve">TikTok hashtag #hamilton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</si>
</sst>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;[Red]&quot;$&quot;#,##0"/>
  </numFmts>
  <fonts count="10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Times New Roman"/>
      <family val="1"/>
    </font>
    <font>
      <b/>
      <sz val="12"/>
      <color rgb="FFB20223"/>
      <name val="Aptos Narrow"/>
      <family val="2"/>
      <scheme val="minor"/>
    </font>
    <font>
      <b/>
      <u/>
      <sz val="12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7.5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wrapText="1"/>
    </xf>
    <xf numFmtId="14" fontId="5" fillId="2" borderId="0" xfId="0" applyNumberFormat="1" applyFont="1" applyFill="1" applyAlignment="1">
      <alignment wrapText="1"/>
    </xf>
    <xf numFmtId="6" fontId="6" fillId="2" borderId="0" xfId="0" applyNumberFormat="1" applyFont="1" applyFill="1" applyAlignment="1">
      <alignment wrapText="1"/>
    </xf>
    <xf numFmtId="6" fontId="7" fillId="2" borderId="0" xfId="0" applyNumberFormat="1" applyFont="1" applyFill="1" applyAlignment="1">
      <alignment wrapText="1"/>
    </xf>
    <xf numFmtId="10" fontId="6" fillId="2" borderId="0" xfId="0" applyNumberFormat="1" applyFont="1" applyFill="1" applyAlignment="1">
      <alignment wrapText="1"/>
    </xf>
    <xf numFmtId="8" fontId="6" fillId="2" borderId="0" xfId="0" applyNumberFormat="1" applyFont="1" applyFill="1" applyAlignment="1">
      <alignment wrapText="1"/>
    </xf>
    <xf numFmtId="3" fontId="6" fillId="2" borderId="0" xfId="0" applyNumberFormat="1" applyFont="1" applyFill="1" applyAlignment="1">
      <alignment wrapText="1"/>
    </xf>
    <xf numFmtId="0" fontId="6" fillId="2" borderId="0" xfId="0" applyFont="1" applyFill="1" applyAlignment="1">
      <alignment wrapText="1"/>
    </xf>
    <xf numFmtId="9" fontId="6" fillId="2" borderId="0" xfId="0" applyNumberFormat="1" applyFont="1" applyFill="1" applyAlignment="1">
      <alignment wrapText="1"/>
    </xf>
    <xf numFmtId="9" fontId="7" fillId="2" borderId="0" xfId="0" applyNumberFormat="1" applyFont="1" applyFill="1" applyAlignment="1">
      <alignment wrapText="1"/>
    </xf>
    <xf numFmtId="14" fontId="8" fillId="3" borderId="0" xfId="0" applyNumberFormat="1" applyFont="1" applyFill="1" applyAlignment="1">
      <alignment wrapText="1"/>
    </xf>
    <xf numFmtId="6" fontId="6" fillId="3" borderId="0" xfId="0" applyNumberFormat="1" applyFont="1" applyFill="1" applyAlignment="1">
      <alignment wrapText="1"/>
    </xf>
    <xf numFmtId="6" fontId="7" fillId="3" borderId="0" xfId="0" applyNumberFormat="1" applyFont="1" applyFill="1" applyAlignment="1">
      <alignment wrapText="1"/>
    </xf>
    <xf numFmtId="10" fontId="6" fillId="3" borderId="0" xfId="0" applyNumberFormat="1" applyFont="1" applyFill="1" applyAlignment="1">
      <alignment wrapText="1"/>
    </xf>
    <xf numFmtId="8" fontId="6" fillId="3" borderId="0" xfId="0" applyNumberFormat="1" applyFont="1" applyFill="1" applyAlignment="1">
      <alignment wrapText="1"/>
    </xf>
    <xf numFmtId="3" fontId="6" fillId="3" borderId="0" xfId="0" applyNumberFormat="1" applyFont="1" applyFill="1" applyAlignment="1">
      <alignment wrapText="1"/>
    </xf>
    <xf numFmtId="0" fontId="6" fillId="3" borderId="0" xfId="0" applyFont="1" applyFill="1" applyAlignment="1">
      <alignment wrapText="1"/>
    </xf>
    <xf numFmtId="9" fontId="6" fillId="3" borderId="0" xfId="0" applyNumberFormat="1" applyFont="1" applyFill="1" applyAlignment="1">
      <alignment wrapText="1"/>
    </xf>
    <xf numFmtId="10" fontId="7" fillId="3" borderId="0" xfId="0" applyNumberFormat="1" applyFont="1" applyFill="1" applyAlignment="1">
      <alignment wrapText="1"/>
    </xf>
    <xf numFmtId="14" fontId="8" fillId="2" borderId="0" xfId="0" applyNumberFormat="1" applyFont="1" applyFill="1" applyAlignment="1">
      <alignment wrapText="1"/>
    </xf>
    <xf numFmtId="6" fontId="3" fillId="3" borderId="0" xfId="0" applyNumberFormat="1" applyFont="1" applyFill="1" applyAlignment="1">
      <alignment wrapText="1"/>
    </xf>
    <xf numFmtId="10" fontId="7" fillId="2" borderId="0" xfId="0" applyNumberFormat="1" applyFont="1" applyFill="1" applyAlignment="1">
      <alignment wrapText="1"/>
    </xf>
    <xf numFmtId="9" fontId="7" fillId="3" borderId="0" xfId="0" applyNumberFormat="1" applyFont="1" applyFill="1" applyAlignment="1">
      <alignment wrapText="1"/>
    </xf>
    <xf numFmtId="6" fontId="3" fillId="2" borderId="0" xfId="0" applyNumberFormat="1" applyFont="1" applyFill="1" applyAlignment="1">
      <alignment wrapText="1"/>
    </xf>
    <xf numFmtId="10" fontId="3" fillId="3" borderId="0" xfId="0" applyNumberFormat="1" applyFont="1" applyFill="1" applyAlignment="1">
      <alignment wrapText="1"/>
    </xf>
    <xf numFmtId="10" fontId="3" fillId="2" borderId="0" xfId="0" applyNumberFormat="1" applyFont="1" applyFill="1" applyAlignment="1">
      <alignment wrapText="1"/>
    </xf>
    <xf numFmtId="9" fontId="3" fillId="3" borderId="0" xfId="0" applyNumberFormat="1" applyFont="1" applyFill="1" applyAlignment="1">
      <alignment wrapText="1"/>
    </xf>
    <xf numFmtId="9" fontId="3" fillId="2" borderId="0" xfId="0" applyNumberFormat="1" applyFont="1" applyFill="1" applyAlignment="1">
      <alignment wrapText="1"/>
    </xf>
    <xf numFmtId="6" fontId="0" fillId="0" borderId="0" xfId="0" applyNumberFormat="1"/>
    <xf numFmtId="164" fontId="0" fillId="0" borderId="0" xfId="0" applyNumberFormat="1"/>
    <xf numFmtId="10" fontId="0" fillId="0" borderId="0" xfId="0" applyNumberFormat="1"/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9" fontId="0" fillId="0" borderId="0" xfId="0" applyNumberFormat="1"/>
    <xf numFmtId="10" fontId="0" fillId="0" borderId="0" xfId="1" applyNumberFormat="1" applyFont="1"/>
    <xf numFmtId="0" fontId="4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'Audience Demographics'!$B$43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AC-AA46-8A57-4CC1B0E6F6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AC-AA46-8A57-4CC1B0E6F6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AC-AA46-8A57-4CC1B0E6F6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AC-AA46-8A57-4CC1B0E6F6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2AC-AA46-8A57-4CC1B0E6F62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2AC-AA46-8A57-4CC1B0E6F6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'Audience Demographics'!$A$44:$A$49</c:f>
              <c:strCache>
                <c:ptCount val="6"/>
                <c:pt idx="0">
                  <c:v>Completed HS or less</c:v>
                </c:pt>
                <c:pt idx="1">
                  <c:v>Some College</c:v>
                </c:pt>
                <c:pt idx="2">
                  <c:v>Completed College</c:v>
                </c:pt>
                <c:pt idx="3">
                  <c:v>Some Grad School</c:v>
                </c:pt>
                <c:pt idx="4">
                  <c:v>Completed Grad School</c:v>
                </c:pt>
                <c:pt idx="5">
                  <c:v>Vocational School</c:v>
                </c:pt>
              </c:strCache>
            </c:strRef>
          </c:cat>
          <c:val>
            <c:numRef>
              <c:f>'Audience Demographics'!$B$44:$B$49</c:f>
              <c:numCache>
                <c:formatCode>0.00%</c:formatCode>
                <c:ptCount val="6"/>
                <c:pt idx="0">
                  <c:v>3.3000000000000002E-2</c:v>
                </c:pt>
                <c:pt idx="1">
                  <c:v>6.8000000000000005E-2</c:v>
                </c:pt>
                <c:pt idx="2" formatCode="0%">
                  <c:v>0.36899999999999999</c:v>
                </c:pt>
                <c:pt idx="3">
                  <c:v>5.8999999999999997E-2</c:v>
                </c:pt>
                <c:pt idx="4">
                  <c:v>0.43</c:v>
                </c:pt>
                <c:pt idx="5">
                  <c:v>4.1000000000000002E-2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9-704B-91A6-6B30DB316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AA-6B4B-8944-42B5E3F315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AA-6B4B-8944-42B5E3F315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AA-6B4B-8944-42B5E3F315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'Audience Demographics'!$A$60:$A$62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Non-Binary, Transgender, or other identification</c:v>
                </c:pt>
              </c:strCache>
            </c:strRef>
          </c:cat>
          <c:val>
            <c:numRef>
              <c:f>'Audience Demographics'!$B$60:$B$62</c:f>
              <c:numCache>
                <c:formatCode>0.00%</c:formatCode>
                <c:ptCount val="3"/>
                <c:pt idx="0">
                  <c:v>0.65400000000000003</c:v>
                </c:pt>
                <c:pt idx="1">
                  <c:v>0.313</c:v>
                </c:pt>
                <c:pt idx="2">
                  <c:v>3.5000000000000003E-2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4-964E-A872-2BF4CD70D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'Broadway Revenue'!$R$1</c:f>
              <c:strCache>
                <c:ptCount val="1"/>
                <c:pt idx="0">
                  <c:v>Month's Gross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'Broadway Revenue'!$Q$2:$Q$109</c:f>
              <c:strCache>
                <c:ptCount val="108"/>
                <c:pt idx="0">
                  <c:v>July 15</c:v>
                </c:pt>
                <c:pt idx="1">
                  <c:v>August 15</c:v>
                </c:pt>
                <c:pt idx="2">
                  <c:v>September 15</c:v>
                </c:pt>
                <c:pt idx="3">
                  <c:v>October 15</c:v>
                </c:pt>
                <c:pt idx="4">
                  <c:v>November 15</c:v>
                </c:pt>
                <c:pt idx="5">
                  <c:v>December 15</c:v>
                </c:pt>
                <c:pt idx="6">
                  <c:v>January 16</c:v>
                </c:pt>
                <c:pt idx="7">
                  <c:v>February 16</c:v>
                </c:pt>
                <c:pt idx="8">
                  <c:v>March 16</c:v>
                </c:pt>
                <c:pt idx="9">
                  <c:v>April 16</c:v>
                </c:pt>
                <c:pt idx="10">
                  <c:v>May 16</c:v>
                </c:pt>
                <c:pt idx="11">
                  <c:v>June 16</c:v>
                </c:pt>
                <c:pt idx="12">
                  <c:v>July 16</c:v>
                </c:pt>
                <c:pt idx="13">
                  <c:v>August 16</c:v>
                </c:pt>
                <c:pt idx="14">
                  <c:v>September 16</c:v>
                </c:pt>
                <c:pt idx="15">
                  <c:v>October 16</c:v>
                </c:pt>
                <c:pt idx="16">
                  <c:v>November 16</c:v>
                </c:pt>
                <c:pt idx="17">
                  <c:v>December 16</c:v>
                </c:pt>
                <c:pt idx="18">
                  <c:v>January 17</c:v>
                </c:pt>
                <c:pt idx="19">
                  <c:v>February 17</c:v>
                </c:pt>
                <c:pt idx="20">
                  <c:v>March 17</c:v>
                </c:pt>
                <c:pt idx="21">
                  <c:v>April 17</c:v>
                </c:pt>
                <c:pt idx="22">
                  <c:v>May 17</c:v>
                </c:pt>
                <c:pt idx="23">
                  <c:v>June 17</c:v>
                </c:pt>
                <c:pt idx="24">
                  <c:v>July 17</c:v>
                </c:pt>
                <c:pt idx="25">
                  <c:v>August 17</c:v>
                </c:pt>
                <c:pt idx="26">
                  <c:v>September 17</c:v>
                </c:pt>
                <c:pt idx="27">
                  <c:v>October 17</c:v>
                </c:pt>
                <c:pt idx="28">
                  <c:v>November 17</c:v>
                </c:pt>
                <c:pt idx="29">
                  <c:v>December 17</c:v>
                </c:pt>
                <c:pt idx="30">
                  <c:v>January 18</c:v>
                </c:pt>
                <c:pt idx="31">
                  <c:v>February 18</c:v>
                </c:pt>
                <c:pt idx="32">
                  <c:v>March 18</c:v>
                </c:pt>
                <c:pt idx="33">
                  <c:v>April 18</c:v>
                </c:pt>
                <c:pt idx="34">
                  <c:v>May 18</c:v>
                </c:pt>
                <c:pt idx="35">
                  <c:v>June 18</c:v>
                </c:pt>
                <c:pt idx="36">
                  <c:v>July 18</c:v>
                </c:pt>
                <c:pt idx="37">
                  <c:v>August 18</c:v>
                </c:pt>
                <c:pt idx="38">
                  <c:v>September 18</c:v>
                </c:pt>
                <c:pt idx="39">
                  <c:v>October 18</c:v>
                </c:pt>
                <c:pt idx="40">
                  <c:v>November 18</c:v>
                </c:pt>
                <c:pt idx="41">
                  <c:v>December 18</c:v>
                </c:pt>
                <c:pt idx="42">
                  <c:v>January 19</c:v>
                </c:pt>
                <c:pt idx="43">
                  <c:v>February 19</c:v>
                </c:pt>
                <c:pt idx="44">
                  <c:v>March 19</c:v>
                </c:pt>
                <c:pt idx="45">
                  <c:v>April 19</c:v>
                </c:pt>
                <c:pt idx="46">
                  <c:v>May 19</c:v>
                </c:pt>
                <c:pt idx="47">
                  <c:v>June 19</c:v>
                </c:pt>
                <c:pt idx="48">
                  <c:v>July 19</c:v>
                </c:pt>
                <c:pt idx="49">
                  <c:v>August 19</c:v>
                </c:pt>
                <c:pt idx="50">
                  <c:v>September 19</c:v>
                </c:pt>
                <c:pt idx="51">
                  <c:v>October 19</c:v>
                </c:pt>
                <c:pt idx="52">
                  <c:v>November 19</c:v>
                </c:pt>
                <c:pt idx="53">
                  <c:v>December 19</c:v>
                </c:pt>
                <c:pt idx="54">
                  <c:v>January 20</c:v>
                </c:pt>
                <c:pt idx="55">
                  <c:v>February 20</c:v>
                </c:pt>
                <c:pt idx="56">
                  <c:v>March 20</c:v>
                </c:pt>
                <c:pt idx="57">
                  <c:v>September 21</c:v>
                </c:pt>
                <c:pt idx="58">
                  <c:v>October 21</c:v>
                </c:pt>
                <c:pt idx="59">
                  <c:v>November 21</c:v>
                </c:pt>
                <c:pt idx="60">
                  <c:v>December 21</c:v>
                </c:pt>
                <c:pt idx="61">
                  <c:v>January 22</c:v>
                </c:pt>
                <c:pt idx="62">
                  <c:v>February 22</c:v>
                </c:pt>
                <c:pt idx="63">
                  <c:v>March 22</c:v>
                </c:pt>
                <c:pt idx="64">
                  <c:v>April 22</c:v>
                </c:pt>
                <c:pt idx="65">
                  <c:v>May 22</c:v>
                </c:pt>
                <c:pt idx="66">
                  <c:v>June 22</c:v>
                </c:pt>
                <c:pt idx="67">
                  <c:v>July 22</c:v>
                </c:pt>
                <c:pt idx="68">
                  <c:v>August 22</c:v>
                </c:pt>
                <c:pt idx="69">
                  <c:v>September 22</c:v>
                </c:pt>
                <c:pt idx="70">
                  <c:v>October 22</c:v>
                </c:pt>
                <c:pt idx="71">
                  <c:v>November 22</c:v>
                </c:pt>
                <c:pt idx="72">
                  <c:v>December 22</c:v>
                </c:pt>
                <c:pt idx="73">
                  <c:v>January 23</c:v>
                </c:pt>
                <c:pt idx="74">
                  <c:v>February 23</c:v>
                </c:pt>
                <c:pt idx="75">
                  <c:v>March 23</c:v>
                </c:pt>
                <c:pt idx="76">
                  <c:v>April 23</c:v>
                </c:pt>
                <c:pt idx="77">
                  <c:v>May 23</c:v>
                </c:pt>
                <c:pt idx="78">
                  <c:v>June 23</c:v>
                </c:pt>
                <c:pt idx="79">
                  <c:v>July 23</c:v>
                </c:pt>
                <c:pt idx="80">
                  <c:v>August 23</c:v>
                </c:pt>
                <c:pt idx="81">
                  <c:v>September 23</c:v>
                </c:pt>
                <c:pt idx="82">
                  <c:v>October 23</c:v>
                </c:pt>
                <c:pt idx="83">
                  <c:v>November 23</c:v>
                </c:pt>
                <c:pt idx="84">
                  <c:v>December 23</c:v>
                </c:pt>
                <c:pt idx="85">
                  <c:v>January 24</c:v>
                </c:pt>
                <c:pt idx="86">
                  <c:v>February 24</c:v>
                </c:pt>
                <c:pt idx="87">
                  <c:v>March 24</c:v>
                </c:pt>
                <c:pt idx="88">
                  <c:v>April 24</c:v>
                </c:pt>
                <c:pt idx="89">
                  <c:v>May 24</c:v>
                </c:pt>
                <c:pt idx="90">
                  <c:v>June 24</c:v>
                </c:pt>
                <c:pt idx="91">
                  <c:v>July 24</c:v>
                </c:pt>
                <c:pt idx="92">
                  <c:v>August 24</c:v>
                </c:pt>
                <c:pt idx="93">
                  <c:v>September 24</c:v>
                </c:pt>
                <c:pt idx="94">
                  <c:v>October 24</c:v>
                </c:pt>
                <c:pt idx="95">
                  <c:v>November 24</c:v>
                </c:pt>
                <c:pt idx="96">
                  <c:v>December 24</c:v>
                </c:pt>
                <c:pt idx="97">
                  <c:v>January 25</c:v>
                </c:pt>
                <c:pt idx="98">
                  <c:v>February 25</c:v>
                </c:pt>
                <c:pt idx="99">
                  <c:v>March 25</c:v>
                </c:pt>
                <c:pt idx="100">
                  <c:v>April 25</c:v>
                </c:pt>
                <c:pt idx="101">
                  <c:v>May 25</c:v>
                </c:pt>
                <c:pt idx="102">
                  <c:v>June 25</c:v>
                </c:pt>
                <c:pt idx="103">
                  <c:v>July 25</c:v>
                </c:pt>
                <c:pt idx="104">
                  <c:v>August 25</c:v>
                </c:pt>
                <c:pt idx="105">
                  <c:v>September 25</c:v>
                </c:pt>
                <c:pt idx="106">
                  <c:v>October 25</c:v>
                </c:pt>
                <c:pt idx="107">
                  <c:v>November 25</c:v>
                </c:pt>
              </c:strCache>
            </c:strRef>
          </c:cat>
          <c:val>
            <c:numRef>
              <c:f>'Broadway Revenue'!$R$2:$R$109</c:f>
              <c:numCache>
                <c:formatCode>"$"#,##0;[Red]"$"#,##0</c:formatCode>
                <c:ptCount val="108"/>
                <c:pt idx="0">
                  <c:v>2590947</c:v>
                </c:pt>
                <c:pt idx="1">
                  <c:v>7210974</c:v>
                </c:pt>
                <c:pt idx="2">
                  <c:v>6371507</c:v>
                </c:pt>
                <c:pt idx="3">
                  <c:v>6127373</c:v>
                </c:pt>
                <c:pt idx="4">
                  <c:v>8248302</c:v>
                </c:pt>
                <c:pt idx="5">
                  <c:v>6756760</c:v>
                </c:pt>
                <c:pt idx="6">
                  <c:v>8479383</c:v>
                </c:pt>
                <c:pt idx="7">
                  <c:v>7069119</c:v>
                </c:pt>
                <c:pt idx="8">
                  <c:v>6984452</c:v>
                </c:pt>
                <c:pt idx="9">
                  <c:v>7127893</c:v>
                </c:pt>
                <c:pt idx="10">
                  <c:v>9021130</c:v>
                </c:pt>
                <c:pt idx="11">
                  <c:v>7917257</c:v>
                </c:pt>
                <c:pt idx="12">
                  <c:v>10446836</c:v>
                </c:pt>
                <c:pt idx="13">
                  <c:v>8227392</c:v>
                </c:pt>
                <c:pt idx="14">
                  <c:v>8820500</c:v>
                </c:pt>
                <c:pt idx="15">
                  <c:v>10761452</c:v>
                </c:pt>
                <c:pt idx="16">
                  <c:v>10395037</c:v>
                </c:pt>
                <c:pt idx="17">
                  <c:v>10220723</c:v>
                </c:pt>
                <c:pt idx="18">
                  <c:v>13160271</c:v>
                </c:pt>
                <c:pt idx="19">
                  <c:v>12118811</c:v>
                </c:pt>
                <c:pt idx="20">
                  <c:v>11941775</c:v>
                </c:pt>
                <c:pt idx="21">
                  <c:v>14828206</c:v>
                </c:pt>
                <c:pt idx="22">
                  <c:v>11858088</c:v>
                </c:pt>
                <c:pt idx="23">
                  <c:v>11879061</c:v>
                </c:pt>
                <c:pt idx="24">
                  <c:v>15187896</c:v>
                </c:pt>
                <c:pt idx="25">
                  <c:v>12020214</c:v>
                </c:pt>
                <c:pt idx="26">
                  <c:v>11806415</c:v>
                </c:pt>
                <c:pt idx="27">
                  <c:v>14383287</c:v>
                </c:pt>
                <c:pt idx="28">
                  <c:v>12352444</c:v>
                </c:pt>
                <c:pt idx="29">
                  <c:v>16226427</c:v>
                </c:pt>
                <c:pt idx="30">
                  <c:v>12420362</c:v>
                </c:pt>
                <c:pt idx="31">
                  <c:v>12036730</c:v>
                </c:pt>
                <c:pt idx="32">
                  <c:v>12452994</c:v>
                </c:pt>
                <c:pt idx="33">
                  <c:v>15069526</c:v>
                </c:pt>
                <c:pt idx="34">
                  <c:v>12026559</c:v>
                </c:pt>
                <c:pt idx="35">
                  <c:v>12234953</c:v>
                </c:pt>
                <c:pt idx="36">
                  <c:v>15699043</c:v>
                </c:pt>
                <c:pt idx="37">
                  <c:v>12658479</c:v>
                </c:pt>
                <c:pt idx="38">
                  <c:v>16145390</c:v>
                </c:pt>
                <c:pt idx="39">
                  <c:v>12666516</c:v>
                </c:pt>
                <c:pt idx="40">
                  <c:v>12511011</c:v>
                </c:pt>
                <c:pt idx="41">
                  <c:v>16803145</c:v>
                </c:pt>
                <c:pt idx="42">
                  <c:v>12867069</c:v>
                </c:pt>
                <c:pt idx="43">
                  <c:v>12333553</c:v>
                </c:pt>
                <c:pt idx="44">
                  <c:v>15657248</c:v>
                </c:pt>
                <c:pt idx="45">
                  <c:v>12674339</c:v>
                </c:pt>
                <c:pt idx="46">
                  <c:v>12475065</c:v>
                </c:pt>
                <c:pt idx="47">
                  <c:v>15601877</c:v>
                </c:pt>
                <c:pt idx="48">
                  <c:v>11938043</c:v>
                </c:pt>
                <c:pt idx="49">
                  <c:v>12018216</c:v>
                </c:pt>
                <c:pt idx="50">
                  <c:v>14794926</c:v>
                </c:pt>
                <c:pt idx="51">
                  <c:v>11838299</c:v>
                </c:pt>
                <c:pt idx="52">
                  <c:v>10917166</c:v>
                </c:pt>
                <c:pt idx="53">
                  <c:v>16060202</c:v>
                </c:pt>
                <c:pt idx="54">
                  <c:v>11356889</c:v>
                </c:pt>
                <c:pt idx="55">
                  <c:v>10686240</c:v>
                </c:pt>
                <c:pt idx="56">
                  <c:v>5384910</c:v>
                </c:pt>
                <c:pt idx="57">
                  <c:v>4688677</c:v>
                </c:pt>
                <c:pt idx="58">
                  <c:v>13403069</c:v>
                </c:pt>
                <c:pt idx="59">
                  <c:v>11220103</c:v>
                </c:pt>
                <c:pt idx="60">
                  <c:v>6039907</c:v>
                </c:pt>
                <c:pt idx="61">
                  <c:v>10553195</c:v>
                </c:pt>
                <c:pt idx="62">
                  <c:v>7823166</c:v>
                </c:pt>
                <c:pt idx="63">
                  <c:v>8587192</c:v>
                </c:pt>
                <c:pt idx="64">
                  <c:v>9408520</c:v>
                </c:pt>
                <c:pt idx="65">
                  <c:v>10837319</c:v>
                </c:pt>
                <c:pt idx="66">
                  <c:v>8886748</c:v>
                </c:pt>
                <c:pt idx="67">
                  <c:v>11130042</c:v>
                </c:pt>
                <c:pt idx="68">
                  <c:v>8684782</c:v>
                </c:pt>
                <c:pt idx="69">
                  <c:v>7813623</c:v>
                </c:pt>
                <c:pt idx="70">
                  <c:v>10112494</c:v>
                </c:pt>
                <c:pt idx="71">
                  <c:v>8542717</c:v>
                </c:pt>
                <c:pt idx="72">
                  <c:v>9072699</c:v>
                </c:pt>
                <c:pt idx="73">
                  <c:v>10758752</c:v>
                </c:pt>
                <c:pt idx="74">
                  <c:v>7363279</c:v>
                </c:pt>
                <c:pt idx="75">
                  <c:v>7590454</c:v>
                </c:pt>
                <c:pt idx="76">
                  <c:v>9788987</c:v>
                </c:pt>
                <c:pt idx="77">
                  <c:v>7468573</c:v>
                </c:pt>
                <c:pt idx="78">
                  <c:v>7578721</c:v>
                </c:pt>
                <c:pt idx="79">
                  <c:v>9360569</c:v>
                </c:pt>
                <c:pt idx="80">
                  <c:v>7571820</c:v>
                </c:pt>
                <c:pt idx="81">
                  <c:v>7095698</c:v>
                </c:pt>
                <c:pt idx="82">
                  <c:v>9157638</c:v>
                </c:pt>
                <c:pt idx="83">
                  <c:v>7754978</c:v>
                </c:pt>
                <c:pt idx="84">
                  <c:v>10506786</c:v>
                </c:pt>
                <c:pt idx="85">
                  <c:v>7378551</c:v>
                </c:pt>
                <c:pt idx="86">
                  <c:v>7059689</c:v>
                </c:pt>
                <c:pt idx="87">
                  <c:v>9331220</c:v>
                </c:pt>
                <c:pt idx="88">
                  <c:v>7772038</c:v>
                </c:pt>
                <c:pt idx="89">
                  <c:v>7119107</c:v>
                </c:pt>
                <c:pt idx="90">
                  <c:v>9623490</c:v>
                </c:pt>
                <c:pt idx="91">
                  <c:v>7856999</c:v>
                </c:pt>
                <c:pt idx="92">
                  <c:v>7331301</c:v>
                </c:pt>
                <c:pt idx="93">
                  <c:v>8226335</c:v>
                </c:pt>
                <c:pt idx="94">
                  <c:v>7270409</c:v>
                </c:pt>
                <c:pt idx="95">
                  <c:v>7100604</c:v>
                </c:pt>
                <c:pt idx="96">
                  <c:v>12217273</c:v>
                </c:pt>
                <c:pt idx="97">
                  <c:v>7745399</c:v>
                </c:pt>
                <c:pt idx="98">
                  <c:v>7009768</c:v>
                </c:pt>
                <c:pt idx="99">
                  <c:v>9443095</c:v>
                </c:pt>
                <c:pt idx="100">
                  <c:v>8066776</c:v>
                </c:pt>
                <c:pt idx="101">
                  <c:v>7087032</c:v>
                </c:pt>
                <c:pt idx="102">
                  <c:v>10084605</c:v>
                </c:pt>
                <c:pt idx="103">
                  <c:v>8671937</c:v>
                </c:pt>
                <c:pt idx="104">
                  <c:v>10504854</c:v>
                </c:pt>
                <c:pt idx="105">
                  <c:v>13300848</c:v>
                </c:pt>
                <c:pt idx="106">
                  <c:v>14997971</c:v>
                </c:pt>
                <c:pt idx="107">
                  <c:v>14856956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48-C940-A1F5-5B87F7623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593535"/>
        <c:axId val="601592191"/>
      </c:lineChart>
      <c:catAx>
        <c:axId val="60159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92191"/>
        <c:crosses val="autoZero"/>
        <c:auto val="1"/>
        <c:lblAlgn val="ctr"/>
        <c:lblOffset val="100"/>
        <c:noMultiLvlLbl val="0"/>
      </c:catAx>
      <c:valAx>
        <c:axId val="60159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[Red]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9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'Broadway Revenue'!$S$1</c:f>
              <c:strCache>
                <c:ptCount val="1"/>
                <c:pt idx="0">
                  <c:v>Average Ticket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'Broadway Revenue'!$Q$2:$Q$109</c:f>
              <c:strCache>
                <c:ptCount val="108"/>
                <c:pt idx="0">
                  <c:v>July 15</c:v>
                </c:pt>
                <c:pt idx="1">
                  <c:v>August 15</c:v>
                </c:pt>
                <c:pt idx="2">
                  <c:v>September 15</c:v>
                </c:pt>
                <c:pt idx="3">
                  <c:v>October 15</c:v>
                </c:pt>
                <c:pt idx="4">
                  <c:v>November 15</c:v>
                </c:pt>
                <c:pt idx="5">
                  <c:v>December 15</c:v>
                </c:pt>
                <c:pt idx="6">
                  <c:v>January 16</c:v>
                </c:pt>
                <c:pt idx="7">
                  <c:v>February 16</c:v>
                </c:pt>
                <c:pt idx="8">
                  <c:v>March 16</c:v>
                </c:pt>
                <c:pt idx="9">
                  <c:v>April 16</c:v>
                </c:pt>
                <c:pt idx="10">
                  <c:v>May 16</c:v>
                </c:pt>
                <c:pt idx="11">
                  <c:v>June 16</c:v>
                </c:pt>
                <c:pt idx="12">
                  <c:v>July 16</c:v>
                </c:pt>
                <c:pt idx="13">
                  <c:v>August 16</c:v>
                </c:pt>
                <c:pt idx="14">
                  <c:v>September 16</c:v>
                </c:pt>
                <c:pt idx="15">
                  <c:v>October 16</c:v>
                </c:pt>
                <c:pt idx="16">
                  <c:v>November 16</c:v>
                </c:pt>
                <c:pt idx="17">
                  <c:v>December 16</c:v>
                </c:pt>
                <c:pt idx="18">
                  <c:v>January 17</c:v>
                </c:pt>
                <c:pt idx="19">
                  <c:v>February 17</c:v>
                </c:pt>
                <c:pt idx="20">
                  <c:v>March 17</c:v>
                </c:pt>
                <c:pt idx="21">
                  <c:v>April 17</c:v>
                </c:pt>
                <c:pt idx="22">
                  <c:v>May 17</c:v>
                </c:pt>
                <c:pt idx="23">
                  <c:v>June 17</c:v>
                </c:pt>
                <c:pt idx="24">
                  <c:v>July 17</c:v>
                </c:pt>
                <c:pt idx="25">
                  <c:v>August 17</c:v>
                </c:pt>
                <c:pt idx="26">
                  <c:v>September 17</c:v>
                </c:pt>
                <c:pt idx="27">
                  <c:v>October 17</c:v>
                </c:pt>
                <c:pt idx="28">
                  <c:v>November 17</c:v>
                </c:pt>
                <c:pt idx="29">
                  <c:v>December 17</c:v>
                </c:pt>
                <c:pt idx="30">
                  <c:v>January 18</c:v>
                </c:pt>
                <c:pt idx="31">
                  <c:v>February 18</c:v>
                </c:pt>
                <c:pt idx="32">
                  <c:v>March 18</c:v>
                </c:pt>
                <c:pt idx="33">
                  <c:v>April 18</c:v>
                </c:pt>
                <c:pt idx="34">
                  <c:v>May 18</c:v>
                </c:pt>
                <c:pt idx="35">
                  <c:v>June 18</c:v>
                </c:pt>
                <c:pt idx="36">
                  <c:v>July 18</c:v>
                </c:pt>
                <c:pt idx="37">
                  <c:v>August 18</c:v>
                </c:pt>
                <c:pt idx="38">
                  <c:v>September 18</c:v>
                </c:pt>
                <c:pt idx="39">
                  <c:v>October 18</c:v>
                </c:pt>
                <c:pt idx="40">
                  <c:v>November 18</c:v>
                </c:pt>
                <c:pt idx="41">
                  <c:v>December 18</c:v>
                </c:pt>
                <c:pt idx="42">
                  <c:v>January 19</c:v>
                </c:pt>
                <c:pt idx="43">
                  <c:v>February 19</c:v>
                </c:pt>
                <c:pt idx="44">
                  <c:v>March 19</c:v>
                </c:pt>
                <c:pt idx="45">
                  <c:v>April 19</c:v>
                </c:pt>
                <c:pt idx="46">
                  <c:v>May 19</c:v>
                </c:pt>
                <c:pt idx="47">
                  <c:v>June 19</c:v>
                </c:pt>
                <c:pt idx="48">
                  <c:v>July 19</c:v>
                </c:pt>
                <c:pt idx="49">
                  <c:v>August 19</c:v>
                </c:pt>
                <c:pt idx="50">
                  <c:v>September 19</c:v>
                </c:pt>
                <c:pt idx="51">
                  <c:v>October 19</c:v>
                </c:pt>
                <c:pt idx="52">
                  <c:v>November 19</c:v>
                </c:pt>
                <c:pt idx="53">
                  <c:v>December 19</c:v>
                </c:pt>
                <c:pt idx="54">
                  <c:v>January 20</c:v>
                </c:pt>
                <c:pt idx="55">
                  <c:v>February 20</c:v>
                </c:pt>
                <c:pt idx="56">
                  <c:v>March 20</c:v>
                </c:pt>
                <c:pt idx="57">
                  <c:v>September 21</c:v>
                </c:pt>
                <c:pt idx="58">
                  <c:v>October 21</c:v>
                </c:pt>
                <c:pt idx="59">
                  <c:v>November 21</c:v>
                </c:pt>
                <c:pt idx="60">
                  <c:v>December 21</c:v>
                </c:pt>
                <c:pt idx="61">
                  <c:v>January 22</c:v>
                </c:pt>
                <c:pt idx="62">
                  <c:v>February 22</c:v>
                </c:pt>
                <c:pt idx="63">
                  <c:v>March 22</c:v>
                </c:pt>
                <c:pt idx="64">
                  <c:v>April 22</c:v>
                </c:pt>
                <c:pt idx="65">
                  <c:v>May 22</c:v>
                </c:pt>
                <c:pt idx="66">
                  <c:v>June 22</c:v>
                </c:pt>
                <c:pt idx="67">
                  <c:v>July 22</c:v>
                </c:pt>
                <c:pt idx="68">
                  <c:v>August 22</c:v>
                </c:pt>
                <c:pt idx="69">
                  <c:v>September 22</c:v>
                </c:pt>
                <c:pt idx="70">
                  <c:v>October 22</c:v>
                </c:pt>
                <c:pt idx="71">
                  <c:v>November 22</c:v>
                </c:pt>
                <c:pt idx="72">
                  <c:v>December 22</c:v>
                </c:pt>
                <c:pt idx="73">
                  <c:v>January 23</c:v>
                </c:pt>
                <c:pt idx="74">
                  <c:v>February 23</c:v>
                </c:pt>
                <c:pt idx="75">
                  <c:v>March 23</c:v>
                </c:pt>
                <c:pt idx="76">
                  <c:v>April 23</c:v>
                </c:pt>
                <c:pt idx="77">
                  <c:v>May 23</c:v>
                </c:pt>
                <c:pt idx="78">
                  <c:v>June 23</c:v>
                </c:pt>
                <c:pt idx="79">
                  <c:v>July 23</c:v>
                </c:pt>
                <c:pt idx="80">
                  <c:v>August 23</c:v>
                </c:pt>
                <c:pt idx="81">
                  <c:v>September 23</c:v>
                </c:pt>
                <c:pt idx="82">
                  <c:v>October 23</c:v>
                </c:pt>
                <c:pt idx="83">
                  <c:v>November 23</c:v>
                </c:pt>
                <c:pt idx="84">
                  <c:v>December 23</c:v>
                </c:pt>
                <c:pt idx="85">
                  <c:v>January 24</c:v>
                </c:pt>
                <c:pt idx="86">
                  <c:v>February 24</c:v>
                </c:pt>
                <c:pt idx="87">
                  <c:v>March 24</c:v>
                </c:pt>
                <c:pt idx="88">
                  <c:v>April 24</c:v>
                </c:pt>
                <c:pt idx="89">
                  <c:v>May 24</c:v>
                </c:pt>
                <c:pt idx="90">
                  <c:v>June 24</c:v>
                </c:pt>
                <c:pt idx="91">
                  <c:v>July 24</c:v>
                </c:pt>
                <c:pt idx="92">
                  <c:v>August 24</c:v>
                </c:pt>
                <c:pt idx="93">
                  <c:v>September 24</c:v>
                </c:pt>
                <c:pt idx="94">
                  <c:v>October 24</c:v>
                </c:pt>
                <c:pt idx="95">
                  <c:v>November 24</c:v>
                </c:pt>
                <c:pt idx="96">
                  <c:v>December 24</c:v>
                </c:pt>
                <c:pt idx="97">
                  <c:v>January 25</c:v>
                </c:pt>
                <c:pt idx="98">
                  <c:v>February 25</c:v>
                </c:pt>
                <c:pt idx="99">
                  <c:v>March 25</c:v>
                </c:pt>
                <c:pt idx="100">
                  <c:v>April 25</c:v>
                </c:pt>
                <c:pt idx="101">
                  <c:v>May 25</c:v>
                </c:pt>
                <c:pt idx="102">
                  <c:v>June 25</c:v>
                </c:pt>
                <c:pt idx="103">
                  <c:v>July 25</c:v>
                </c:pt>
                <c:pt idx="104">
                  <c:v>August 25</c:v>
                </c:pt>
                <c:pt idx="105">
                  <c:v>September 25</c:v>
                </c:pt>
                <c:pt idx="106">
                  <c:v>October 25</c:v>
                </c:pt>
                <c:pt idx="107">
                  <c:v>November 25</c:v>
                </c:pt>
              </c:strCache>
            </c:strRef>
          </c:cat>
          <c:val>
            <c:numRef>
              <c:f>'Broadway Revenue'!$S$2:$S$109</c:f>
              <c:numCache>
                <c:formatCode>"$"#,##0_);[Red]\("$"#,##0\)</c:formatCode>
                <c:ptCount val="108"/>
                <c:pt idx="0">
                  <c:v>139.57499999999999</c:v>
                </c:pt>
                <c:pt idx="1">
                  <c:v>135.07</c:v>
                </c:pt>
                <c:pt idx="2">
                  <c:v>148.83750000000001</c:v>
                </c:pt>
                <c:pt idx="3">
                  <c:v>142.99</c:v>
                </c:pt>
                <c:pt idx="4">
                  <c:v>150.07</c:v>
                </c:pt>
                <c:pt idx="5">
                  <c:v>157.36750000000001</c:v>
                </c:pt>
                <c:pt idx="6">
                  <c:v>165.84399999999999</c:v>
                </c:pt>
                <c:pt idx="7">
                  <c:v>164.36499999999998</c:v>
                </c:pt>
                <c:pt idx="8">
                  <c:v>162.3725</c:v>
                </c:pt>
                <c:pt idx="9">
                  <c:v>165.79499999999999</c:v>
                </c:pt>
                <c:pt idx="10">
                  <c:v>167.828</c:v>
                </c:pt>
                <c:pt idx="11">
                  <c:v>184.14999999999998</c:v>
                </c:pt>
                <c:pt idx="12">
                  <c:v>189.76600000000002</c:v>
                </c:pt>
                <c:pt idx="13">
                  <c:v>191.255</c:v>
                </c:pt>
                <c:pt idx="14">
                  <c:v>198.80500000000001</c:v>
                </c:pt>
                <c:pt idx="15">
                  <c:v>200.208</c:v>
                </c:pt>
                <c:pt idx="16">
                  <c:v>241.77750000000003</c:v>
                </c:pt>
                <c:pt idx="17">
                  <c:v>237.78250000000003</c:v>
                </c:pt>
                <c:pt idx="18">
                  <c:v>244.72199999999998</c:v>
                </c:pt>
                <c:pt idx="19">
                  <c:v>281.98250000000002</c:v>
                </c:pt>
                <c:pt idx="20">
                  <c:v>277.83249999999998</c:v>
                </c:pt>
                <c:pt idx="21">
                  <c:v>275.952</c:v>
                </c:pt>
                <c:pt idx="22">
                  <c:v>275.89</c:v>
                </c:pt>
                <c:pt idx="23">
                  <c:v>276.26499999999999</c:v>
                </c:pt>
                <c:pt idx="24">
                  <c:v>282.43799999999999</c:v>
                </c:pt>
                <c:pt idx="25">
                  <c:v>279.40249999999997</c:v>
                </c:pt>
                <c:pt idx="26">
                  <c:v>274.44749999999999</c:v>
                </c:pt>
                <c:pt idx="27">
                  <c:v>267.55799999999999</c:v>
                </c:pt>
                <c:pt idx="28">
                  <c:v>287.24249999999995</c:v>
                </c:pt>
                <c:pt idx="29">
                  <c:v>302.05200000000002</c:v>
                </c:pt>
                <c:pt idx="30">
                  <c:v>288.6925</c:v>
                </c:pt>
                <c:pt idx="31">
                  <c:v>279.92750000000001</c:v>
                </c:pt>
                <c:pt idx="32">
                  <c:v>289.48500000000001</c:v>
                </c:pt>
                <c:pt idx="33">
                  <c:v>280.37599999999998</c:v>
                </c:pt>
                <c:pt idx="34">
                  <c:v>279.78999999999996</c:v>
                </c:pt>
                <c:pt idx="35">
                  <c:v>284.54500000000002</c:v>
                </c:pt>
                <c:pt idx="36">
                  <c:v>291.93400000000003</c:v>
                </c:pt>
                <c:pt idx="37">
                  <c:v>294.23250000000002</c:v>
                </c:pt>
                <c:pt idx="38">
                  <c:v>300.23199999999997</c:v>
                </c:pt>
                <c:pt idx="39">
                  <c:v>294.52</c:v>
                </c:pt>
                <c:pt idx="40">
                  <c:v>291.19500000000005</c:v>
                </c:pt>
                <c:pt idx="41">
                  <c:v>312.58000000000004</c:v>
                </c:pt>
                <c:pt idx="42">
                  <c:v>299.11249999999995</c:v>
                </c:pt>
                <c:pt idx="43">
                  <c:v>286.77499999999998</c:v>
                </c:pt>
                <c:pt idx="44">
                  <c:v>291.24200000000002</c:v>
                </c:pt>
                <c:pt idx="45">
                  <c:v>294.8</c:v>
                </c:pt>
                <c:pt idx="46">
                  <c:v>290.12</c:v>
                </c:pt>
                <c:pt idx="47">
                  <c:v>290.19400000000002</c:v>
                </c:pt>
                <c:pt idx="48">
                  <c:v>286.32749999999999</c:v>
                </c:pt>
                <c:pt idx="49">
                  <c:v>279.37</c:v>
                </c:pt>
                <c:pt idx="50">
                  <c:v>275.12199999999996</c:v>
                </c:pt>
                <c:pt idx="51">
                  <c:v>275.34750000000003</c:v>
                </c:pt>
                <c:pt idx="52">
                  <c:v>254.08750000000001</c:v>
                </c:pt>
                <c:pt idx="53">
                  <c:v>298.74</c:v>
                </c:pt>
                <c:pt idx="54">
                  <c:v>263.97750000000002</c:v>
                </c:pt>
                <c:pt idx="55">
                  <c:v>248.51</c:v>
                </c:pt>
                <c:pt idx="56">
                  <c:v>250.37</c:v>
                </c:pt>
                <c:pt idx="57">
                  <c:v>251.2</c:v>
                </c:pt>
                <c:pt idx="58">
                  <c:v>251.64800000000005</c:v>
                </c:pt>
                <c:pt idx="59">
                  <c:v>262.6825</c:v>
                </c:pt>
                <c:pt idx="60">
                  <c:v>246.79666666666665</c:v>
                </c:pt>
                <c:pt idx="61">
                  <c:v>231.17600000000002</c:v>
                </c:pt>
                <c:pt idx="62">
                  <c:v>205.07750000000004</c:v>
                </c:pt>
                <c:pt idx="63">
                  <c:v>207.7525</c:v>
                </c:pt>
                <c:pt idx="64">
                  <c:v>221.54500000000002</c:v>
                </c:pt>
                <c:pt idx="65">
                  <c:v>214.59800000000001</c:v>
                </c:pt>
                <c:pt idx="66">
                  <c:v>212.32</c:v>
                </c:pt>
                <c:pt idx="67">
                  <c:v>209.37999999999997</c:v>
                </c:pt>
                <c:pt idx="68">
                  <c:v>207.24749999999997</c:v>
                </c:pt>
                <c:pt idx="69">
                  <c:v>202.55</c:v>
                </c:pt>
                <c:pt idx="70">
                  <c:v>199.45599999999999</c:v>
                </c:pt>
                <c:pt idx="71">
                  <c:v>210.10750000000002</c:v>
                </c:pt>
                <c:pt idx="72">
                  <c:v>215.33999999999997</c:v>
                </c:pt>
                <c:pt idx="73">
                  <c:v>201.81199999999998</c:v>
                </c:pt>
                <c:pt idx="74">
                  <c:v>173.73000000000002</c:v>
                </c:pt>
                <c:pt idx="75">
                  <c:v>177.41749999999999</c:v>
                </c:pt>
                <c:pt idx="76">
                  <c:v>183.03400000000002</c:v>
                </c:pt>
                <c:pt idx="77">
                  <c:v>176.21249999999998</c:v>
                </c:pt>
                <c:pt idx="78">
                  <c:v>183.34500000000003</c:v>
                </c:pt>
                <c:pt idx="79">
                  <c:v>174.51000000000002</c:v>
                </c:pt>
                <c:pt idx="80">
                  <c:v>177.45249999999999</c:v>
                </c:pt>
                <c:pt idx="81">
                  <c:v>167.655</c:v>
                </c:pt>
                <c:pt idx="82">
                  <c:v>172.654</c:v>
                </c:pt>
                <c:pt idx="83">
                  <c:v>182.65999999999997</c:v>
                </c:pt>
                <c:pt idx="84">
                  <c:v>196.46599999999998</c:v>
                </c:pt>
                <c:pt idx="85">
                  <c:v>174.215</c:v>
                </c:pt>
                <c:pt idx="86">
                  <c:v>167.79750000000001</c:v>
                </c:pt>
                <c:pt idx="87">
                  <c:v>177.18799999999999</c:v>
                </c:pt>
                <c:pt idx="88">
                  <c:v>184.065</c:v>
                </c:pt>
                <c:pt idx="89">
                  <c:v>169.96249999999998</c:v>
                </c:pt>
                <c:pt idx="90">
                  <c:v>182.11799999999999</c:v>
                </c:pt>
                <c:pt idx="91">
                  <c:v>183.67749999999998</c:v>
                </c:pt>
                <c:pt idx="92">
                  <c:v>181.09</c:v>
                </c:pt>
                <c:pt idx="93">
                  <c:v>164.39400000000001</c:v>
                </c:pt>
                <c:pt idx="94">
                  <c:v>178.53250000000003</c:v>
                </c:pt>
                <c:pt idx="95">
                  <c:v>175.51249999999999</c:v>
                </c:pt>
                <c:pt idx="96">
                  <c:v>232.72400000000002</c:v>
                </c:pt>
                <c:pt idx="97">
                  <c:v>187.76</c:v>
                </c:pt>
                <c:pt idx="98">
                  <c:v>171.92750000000001</c:v>
                </c:pt>
                <c:pt idx="99">
                  <c:v>177.93</c:v>
                </c:pt>
                <c:pt idx="100">
                  <c:v>191.64000000000001</c:v>
                </c:pt>
                <c:pt idx="101">
                  <c:v>170.09750000000003</c:v>
                </c:pt>
                <c:pt idx="102">
                  <c:v>189.68799999999999</c:v>
                </c:pt>
                <c:pt idx="103">
                  <c:v>201.9725</c:v>
                </c:pt>
                <c:pt idx="104">
                  <c:v>195.63200000000001</c:v>
                </c:pt>
                <c:pt idx="105">
                  <c:v>309.77499999999998</c:v>
                </c:pt>
                <c:pt idx="106">
                  <c:v>348.875</c:v>
                </c:pt>
                <c:pt idx="107">
                  <c:v>345.7525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2-4B44-94E3-C51375B52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967935"/>
        <c:axId val="599978687"/>
      </c:lineChart>
      <c:catAx>
        <c:axId val="59996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978687"/>
        <c:crosses val="autoZero"/>
        <c:auto val="1"/>
        <c:lblAlgn val="ctr"/>
        <c:lblOffset val="100"/>
        <c:noMultiLvlLbl val="0"/>
      </c:catAx>
      <c:valAx>
        <c:axId val="59997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96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'Broadway Revenue'!$T$1</c:f>
              <c:strCache>
                <c:ptCount val="1"/>
                <c:pt idx="0">
                  <c:v>Top Tickets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'Broadway Revenue'!$Q$2:$Q$109</c:f>
              <c:strCache>
                <c:ptCount val="108"/>
                <c:pt idx="0">
                  <c:v>July 15</c:v>
                </c:pt>
                <c:pt idx="1">
                  <c:v>August 15</c:v>
                </c:pt>
                <c:pt idx="2">
                  <c:v>September 15</c:v>
                </c:pt>
                <c:pt idx="3">
                  <c:v>October 15</c:v>
                </c:pt>
                <c:pt idx="4">
                  <c:v>November 15</c:v>
                </c:pt>
                <c:pt idx="5">
                  <c:v>December 15</c:v>
                </c:pt>
                <c:pt idx="6">
                  <c:v>January 16</c:v>
                </c:pt>
                <c:pt idx="7">
                  <c:v>February 16</c:v>
                </c:pt>
                <c:pt idx="8">
                  <c:v>March 16</c:v>
                </c:pt>
                <c:pt idx="9">
                  <c:v>April 16</c:v>
                </c:pt>
                <c:pt idx="10">
                  <c:v>May 16</c:v>
                </c:pt>
                <c:pt idx="11">
                  <c:v>June 16</c:v>
                </c:pt>
                <c:pt idx="12">
                  <c:v>July 16</c:v>
                </c:pt>
                <c:pt idx="13">
                  <c:v>August 16</c:v>
                </c:pt>
                <c:pt idx="14">
                  <c:v>September 16</c:v>
                </c:pt>
                <c:pt idx="15">
                  <c:v>October 16</c:v>
                </c:pt>
                <c:pt idx="16">
                  <c:v>November 16</c:v>
                </c:pt>
                <c:pt idx="17">
                  <c:v>December 16</c:v>
                </c:pt>
                <c:pt idx="18">
                  <c:v>January 17</c:v>
                </c:pt>
                <c:pt idx="19">
                  <c:v>February 17</c:v>
                </c:pt>
                <c:pt idx="20">
                  <c:v>March 17</c:v>
                </c:pt>
                <c:pt idx="21">
                  <c:v>April 17</c:v>
                </c:pt>
                <c:pt idx="22">
                  <c:v>May 17</c:v>
                </c:pt>
                <c:pt idx="23">
                  <c:v>June 17</c:v>
                </c:pt>
                <c:pt idx="24">
                  <c:v>July 17</c:v>
                </c:pt>
                <c:pt idx="25">
                  <c:v>August 17</c:v>
                </c:pt>
                <c:pt idx="26">
                  <c:v>September 17</c:v>
                </c:pt>
                <c:pt idx="27">
                  <c:v>October 17</c:v>
                </c:pt>
                <c:pt idx="28">
                  <c:v>November 17</c:v>
                </c:pt>
                <c:pt idx="29">
                  <c:v>December 17</c:v>
                </c:pt>
                <c:pt idx="30">
                  <c:v>January 18</c:v>
                </c:pt>
                <c:pt idx="31">
                  <c:v>February 18</c:v>
                </c:pt>
                <c:pt idx="32">
                  <c:v>March 18</c:v>
                </c:pt>
                <c:pt idx="33">
                  <c:v>April 18</c:v>
                </c:pt>
                <c:pt idx="34">
                  <c:v>May 18</c:v>
                </c:pt>
                <c:pt idx="35">
                  <c:v>June 18</c:v>
                </c:pt>
                <c:pt idx="36">
                  <c:v>July 18</c:v>
                </c:pt>
                <c:pt idx="37">
                  <c:v>August 18</c:v>
                </c:pt>
                <c:pt idx="38">
                  <c:v>September 18</c:v>
                </c:pt>
                <c:pt idx="39">
                  <c:v>October 18</c:v>
                </c:pt>
                <c:pt idx="40">
                  <c:v>November 18</c:v>
                </c:pt>
                <c:pt idx="41">
                  <c:v>December 18</c:v>
                </c:pt>
                <c:pt idx="42">
                  <c:v>January 19</c:v>
                </c:pt>
                <c:pt idx="43">
                  <c:v>February 19</c:v>
                </c:pt>
                <c:pt idx="44">
                  <c:v>March 19</c:v>
                </c:pt>
                <c:pt idx="45">
                  <c:v>April 19</c:v>
                </c:pt>
                <c:pt idx="46">
                  <c:v>May 19</c:v>
                </c:pt>
                <c:pt idx="47">
                  <c:v>June 19</c:v>
                </c:pt>
                <c:pt idx="48">
                  <c:v>July 19</c:v>
                </c:pt>
                <c:pt idx="49">
                  <c:v>August 19</c:v>
                </c:pt>
                <c:pt idx="50">
                  <c:v>September 19</c:v>
                </c:pt>
                <c:pt idx="51">
                  <c:v>October 19</c:v>
                </c:pt>
                <c:pt idx="52">
                  <c:v>November 19</c:v>
                </c:pt>
                <c:pt idx="53">
                  <c:v>December 19</c:v>
                </c:pt>
                <c:pt idx="54">
                  <c:v>January 20</c:v>
                </c:pt>
                <c:pt idx="55">
                  <c:v>February 20</c:v>
                </c:pt>
                <c:pt idx="56">
                  <c:v>March 20</c:v>
                </c:pt>
                <c:pt idx="57">
                  <c:v>September 21</c:v>
                </c:pt>
                <c:pt idx="58">
                  <c:v>October 21</c:v>
                </c:pt>
                <c:pt idx="59">
                  <c:v>November 21</c:v>
                </c:pt>
                <c:pt idx="60">
                  <c:v>December 21</c:v>
                </c:pt>
                <c:pt idx="61">
                  <c:v>January 22</c:v>
                </c:pt>
                <c:pt idx="62">
                  <c:v>February 22</c:v>
                </c:pt>
                <c:pt idx="63">
                  <c:v>March 22</c:v>
                </c:pt>
                <c:pt idx="64">
                  <c:v>April 22</c:v>
                </c:pt>
                <c:pt idx="65">
                  <c:v>May 22</c:v>
                </c:pt>
                <c:pt idx="66">
                  <c:v>June 22</c:v>
                </c:pt>
                <c:pt idx="67">
                  <c:v>July 22</c:v>
                </c:pt>
                <c:pt idx="68">
                  <c:v>August 22</c:v>
                </c:pt>
                <c:pt idx="69">
                  <c:v>September 22</c:v>
                </c:pt>
                <c:pt idx="70">
                  <c:v>October 22</c:v>
                </c:pt>
                <c:pt idx="71">
                  <c:v>November 22</c:v>
                </c:pt>
                <c:pt idx="72">
                  <c:v>December 22</c:v>
                </c:pt>
                <c:pt idx="73">
                  <c:v>January 23</c:v>
                </c:pt>
                <c:pt idx="74">
                  <c:v>February 23</c:v>
                </c:pt>
                <c:pt idx="75">
                  <c:v>March 23</c:v>
                </c:pt>
                <c:pt idx="76">
                  <c:v>April 23</c:v>
                </c:pt>
                <c:pt idx="77">
                  <c:v>May 23</c:v>
                </c:pt>
                <c:pt idx="78">
                  <c:v>June 23</c:v>
                </c:pt>
                <c:pt idx="79">
                  <c:v>July 23</c:v>
                </c:pt>
                <c:pt idx="80">
                  <c:v>August 23</c:v>
                </c:pt>
                <c:pt idx="81">
                  <c:v>September 23</c:v>
                </c:pt>
                <c:pt idx="82">
                  <c:v>October 23</c:v>
                </c:pt>
                <c:pt idx="83">
                  <c:v>November 23</c:v>
                </c:pt>
                <c:pt idx="84">
                  <c:v>December 23</c:v>
                </c:pt>
                <c:pt idx="85">
                  <c:v>January 24</c:v>
                </c:pt>
                <c:pt idx="86">
                  <c:v>February 24</c:v>
                </c:pt>
                <c:pt idx="87">
                  <c:v>March 24</c:v>
                </c:pt>
                <c:pt idx="88">
                  <c:v>April 24</c:v>
                </c:pt>
                <c:pt idx="89">
                  <c:v>May 24</c:v>
                </c:pt>
                <c:pt idx="90">
                  <c:v>June 24</c:v>
                </c:pt>
                <c:pt idx="91">
                  <c:v>July 24</c:v>
                </c:pt>
                <c:pt idx="92">
                  <c:v>August 24</c:v>
                </c:pt>
                <c:pt idx="93">
                  <c:v>September 24</c:v>
                </c:pt>
                <c:pt idx="94">
                  <c:v>October 24</c:v>
                </c:pt>
                <c:pt idx="95">
                  <c:v>November 24</c:v>
                </c:pt>
                <c:pt idx="96">
                  <c:v>December 24</c:v>
                </c:pt>
                <c:pt idx="97">
                  <c:v>January 25</c:v>
                </c:pt>
                <c:pt idx="98">
                  <c:v>February 25</c:v>
                </c:pt>
                <c:pt idx="99">
                  <c:v>March 25</c:v>
                </c:pt>
                <c:pt idx="100">
                  <c:v>April 25</c:v>
                </c:pt>
                <c:pt idx="101">
                  <c:v>May 25</c:v>
                </c:pt>
                <c:pt idx="102">
                  <c:v>June 25</c:v>
                </c:pt>
                <c:pt idx="103">
                  <c:v>July 25</c:v>
                </c:pt>
                <c:pt idx="104">
                  <c:v>August 25</c:v>
                </c:pt>
                <c:pt idx="105">
                  <c:v>September 25</c:v>
                </c:pt>
                <c:pt idx="106">
                  <c:v>October 25</c:v>
                </c:pt>
                <c:pt idx="107">
                  <c:v>November 25</c:v>
                </c:pt>
              </c:strCache>
            </c:strRef>
          </c:cat>
          <c:val>
            <c:numRef>
              <c:f>'Broadway Revenue'!$T$2:$T$109</c:f>
              <c:numCache>
                <c:formatCode>"$"#,##0_);[Red]\("$"#,##0\)</c:formatCode>
                <c:ptCount val="108"/>
                <c:pt idx="0">
                  <c:v>275</c:v>
                </c:pt>
                <c:pt idx="1">
                  <c:v>275</c:v>
                </c:pt>
                <c:pt idx="2">
                  <c:v>275</c:v>
                </c:pt>
                <c:pt idx="3">
                  <c:v>475</c:v>
                </c:pt>
                <c:pt idx="4">
                  <c:v>475</c:v>
                </c:pt>
                <c:pt idx="5">
                  <c:v>475</c:v>
                </c:pt>
                <c:pt idx="6">
                  <c:v>475</c:v>
                </c:pt>
                <c:pt idx="7">
                  <c:v>475</c:v>
                </c:pt>
                <c:pt idx="8">
                  <c:v>475</c:v>
                </c:pt>
                <c:pt idx="9">
                  <c:v>475</c:v>
                </c:pt>
                <c:pt idx="10">
                  <c:v>475</c:v>
                </c:pt>
                <c:pt idx="11">
                  <c:v>475</c:v>
                </c:pt>
                <c:pt idx="12">
                  <c:v>475</c:v>
                </c:pt>
                <c:pt idx="13">
                  <c:v>475</c:v>
                </c:pt>
                <c:pt idx="14">
                  <c:v>549</c:v>
                </c:pt>
                <c:pt idx="15">
                  <c:v>549</c:v>
                </c:pt>
                <c:pt idx="16">
                  <c:v>998</c:v>
                </c:pt>
                <c:pt idx="17">
                  <c:v>998</c:v>
                </c:pt>
                <c:pt idx="18">
                  <c:v>998</c:v>
                </c:pt>
                <c:pt idx="19">
                  <c:v>849</c:v>
                </c:pt>
                <c:pt idx="20">
                  <c:v>849</c:v>
                </c:pt>
                <c:pt idx="21">
                  <c:v>849</c:v>
                </c:pt>
                <c:pt idx="22">
                  <c:v>849</c:v>
                </c:pt>
                <c:pt idx="23">
                  <c:v>849</c:v>
                </c:pt>
                <c:pt idx="24">
                  <c:v>849</c:v>
                </c:pt>
                <c:pt idx="25">
                  <c:v>849</c:v>
                </c:pt>
                <c:pt idx="26">
                  <c:v>849</c:v>
                </c:pt>
                <c:pt idx="27">
                  <c:v>849</c:v>
                </c:pt>
                <c:pt idx="28">
                  <c:v>849</c:v>
                </c:pt>
                <c:pt idx="29">
                  <c:v>849</c:v>
                </c:pt>
                <c:pt idx="30">
                  <c:v>849</c:v>
                </c:pt>
                <c:pt idx="31">
                  <c:v>849</c:v>
                </c:pt>
                <c:pt idx="32">
                  <c:v>849</c:v>
                </c:pt>
                <c:pt idx="33">
                  <c:v>849</c:v>
                </c:pt>
                <c:pt idx="34">
                  <c:v>849</c:v>
                </c:pt>
                <c:pt idx="35">
                  <c:v>849</c:v>
                </c:pt>
                <c:pt idx="36">
                  <c:v>849</c:v>
                </c:pt>
                <c:pt idx="37">
                  <c:v>849</c:v>
                </c:pt>
                <c:pt idx="38">
                  <c:v>849</c:v>
                </c:pt>
                <c:pt idx="39">
                  <c:v>849</c:v>
                </c:pt>
                <c:pt idx="40">
                  <c:v>849</c:v>
                </c:pt>
                <c:pt idx="41">
                  <c:v>849</c:v>
                </c:pt>
                <c:pt idx="42">
                  <c:v>849</c:v>
                </c:pt>
                <c:pt idx="43">
                  <c:v>849</c:v>
                </c:pt>
                <c:pt idx="44">
                  <c:v>849</c:v>
                </c:pt>
                <c:pt idx="45">
                  <c:v>849</c:v>
                </c:pt>
                <c:pt idx="46">
                  <c:v>849</c:v>
                </c:pt>
                <c:pt idx="47">
                  <c:v>849</c:v>
                </c:pt>
                <c:pt idx="48">
                  <c:v>849</c:v>
                </c:pt>
                <c:pt idx="49">
                  <c:v>849</c:v>
                </c:pt>
                <c:pt idx="50">
                  <c:v>849</c:v>
                </c:pt>
                <c:pt idx="51">
                  <c:v>847</c:v>
                </c:pt>
                <c:pt idx="52">
                  <c:v>847</c:v>
                </c:pt>
                <c:pt idx="53">
                  <c:v>996</c:v>
                </c:pt>
                <c:pt idx="54">
                  <c:v>996</c:v>
                </c:pt>
                <c:pt idx="55">
                  <c:v>847</c:v>
                </c:pt>
                <c:pt idx="56">
                  <c:v>847</c:v>
                </c:pt>
                <c:pt idx="57">
                  <c:v>449</c:v>
                </c:pt>
                <c:pt idx="58">
                  <c:v>449</c:v>
                </c:pt>
                <c:pt idx="59">
                  <c:v>449</c:v>
                </c:pt>
                <c:pt idx="60">
                  <c:v>449</c:v>
                </c:pt>
                <c:pt idx="61">
                  <c:v>449</c:v>
                </c:pt>
                <c:pt idx="62">
                  <c:v>449</c:v>
                </c:pt>
                <c:pt idx="63">
                  <c:v>449</c:v>
                </c:pt>
                <c:pt idx="64">
                  <c:v>449</c:v>
                </c:pt>
                <c:pt idx="65">
                  <c:v>449</c:v>
                </c:pt>
                <c:pt idx="66">
                  <c:v>449</c:v>
                </c:pt>
                <c:pt idx="67">
                  <c:v>449</c:v>
                </c:pt>
                <c:pt idx="68">
                  <c:v>449</c:v>
                </c:pt>
                <c:pt idx="69">
                  <c:v>449</c:v>
                </c:pt>
                <c:pt idx="70">
                  <c:v>449</c:v>
                </c:pt>
                <c:pt idx="71">
                  <c:v>449</c:v>
                </c:pt>
                <c:pt idx="72">
                  <c:v>449</c:v>
                </c:pt>
                <c:pt idx="73">
                  <c:v>449</c:v>
                </c:pt>
                <c:pt idx="74">
                  <c:v>449</c:v>
                </c:pt>
                <c:pt idx="75">
                  <c:v>449</c:v>
                </c:pt>
                <c:pt idx="76">
                  <c:v>449</c:v>
                </c:pt>
                <c:pt idx="77">
                  <c:v>449</c:v>
                </c:pt>
                <c:pt idx="78">
                  <c:v>449</c:v>
                </c:pt>
                <c:pt idx="79">
                  <c:v>449</c:v>
                </c:pt>
                <c:pt idx="80">
                  <c:v>449</c:v>
                </c:pt>
                <c:pt idx="81">
                  <c:v>449</c:v>
                </c:pt>
                <c:pt idx="82">
                  <c:v>449</c:v>
                </c:pt>
                <c:pt idx="83">
                  <c:v>449</c:v>
                </c:pt>
                <c:pt idx="84">
                  <c:v>549</c:v>
                </c:pt>
                <c:pt idx="85">
                  <c:v>549</c:v>
                </c:pt>
                <c:pt idx="86">
                  <c:v>399</c:v>
                </c:pt>
                <c:pt idx="87">
                  <c:v>399</c:v>
                </c:pt>
                <c:pt idx="88">
                  <c:v>399</c:v>
                </c:pt>
                <c:pt idx="89">
                  <c:v>399</c:v>
                </c:pt>
                <c:pt idx="90">
                  <c:v>399</c:v>
                </c:pt>
                <c:pt idx="91">
                  <c:v>399</c:v>
                </c:pt>
                <c:pt idx="92">
                  <c:v>399</c:v>
                </c:pt>
                <c:pt idx="93">
                  <c:v>399</c:v>
                </c:pt>
                <c:pt idx="94">
                  <c:v>299</c:v>
                </c:pt>
                <c:pt idx="95">
                  <c:v>299</c:v>
                </c:pt>
                <c:pt idx="96">
                  <c:v>599</c:v>
                </c:pt>
                <c:pt idx="97">
                  <c:v>599</c:v>
                </c:pt>
                <c:pt idx="98">
                  <c:v>369</c:v>
                </c:pt>
                <c:pt idx="99">
                  <c:v>375</c:v>
                </c:pt>
                <c:pt idx="100">
                  <c:v>399</c:v>
                </c:pt>
                <c:pt idx="101">
                  <c:v>349</c:v>
                </c:pt>
                <c:pt idx="102">
                  <c:v>349</c:v>
                </c:pt>
                <c:pt idx="103">
                  <c:v>369</c:v>
                </c:pt>
                <c:pt idx="104">
                  <c:v>369</c:v>
                </c:pt>
                <c:pt idx="105">
                  <c:v>1500</c:v>
                </c:pt>
                <c:pt idx="106">
                  <c:v>1500</c:v>
                </c:pt>
                <c:pt idx="107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7-1C40-A89C-B0270FA66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585663"/>
        <c:axId val="599909567"/>
      </c:lineChart>
      <c:catAx>
        <c:axId val="60158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909567"/>
        <c:crosses val="autoZero"/>
        <c:auto val="1"/>
        <c:lblAlgn val="ctr"/>
        <c:lblOffset val="100"/>
        <c:noMultiLvlLbl val="0"/>
      </c:catAx>
      <c:valAx>
        <c:axId val="59990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8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'Broadway Revenue'!$W$1</c:f>
              <c:strCache>
                <c:ptCount val="1"/>
                <c:pt idx="0">
                  <c:v>Total Seats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'Broadway Revenue'!$Q$2:$Q$109</c:f>
              <c:strCache>
                <c:ptCount val="108"/>
                <c:pt idx="0">
                  <c:v>July 15</c:v>
                </c:pt>
                <c:pt idx="1">
                  <c:v>August 15</c:v>
                </c:pt>
                <c:pt idx="2">
                  <c:v>September 15</c:v>
                </c:pt>
                <c:pt idx="3">
                  <c:v>October 15</c:v>
                </c:pt>
                <c:pt idx="4">
                  <c:v>November 15</c:v>
                </c:pt>
                <c:pt idx="5">
                  <c:v>December 15</c:v>
                </c:pt>
                <c:pt idx="6">
                  <c:v>January 16</c:v>
                </c:pt>
                <c:pt idx="7">
                  <c:v>February 16</c:v>
                </c:pt>
                <c:pt idx="8">
                  <c:v>March 16</c:v>
                </c:pt>
                <c:pt idx="9">
                  <c:v>April 16</c:v>
                </c:pt>
                <c:pt idx="10">
                  <c:v>May 16</c:v>
                </c:pt>
                <c:pt idx="11">
                  <c:v>June 16</c:v>
                </c:pt>
                <c:pt idx="12">
                  <c:v>July 16</c:v>
                </c:pt>
                <c:pt idx="13">
                  <c:v>August 16</c:v>
                </c:pt>
                <c:pt idx="14">
                  <c:v>September 16</c:v>
                </c:pt>
                <c:pt idx="15">
                  <c:v>October 16</c:v>
                </c:pt>
                <c:pt idx="16">
                  <c:v>November 16</c:v>
                </c:pt>
                <c:pt idx="17">
                  <c:v>December 16</c:v>
                </c:pt>
                <c:pt idx="18">
                  <c:v>January 17</c:v>
                </c:pt>
                <c:pt idx="19">
                  <c:v>February 17</c:v>
                </c:pt>
                <c:pt idx="20">
                  <c:v>March 17</c:v>
                </c:pt>
                <c:pt idx="21">
                  <c:v>April 17</c:v>
                </c:pt>
                <c:pt idx="22">
                  <c:v>May 17</c:v>
                </c:pt>
                <c:pt idx="23">
                  <c:v>June 17</c:v>
                </c:pt>
                <c:pt idx="24">
                  <c:v>July 17</c:v>
                </c:pt>
                <c:pt idx="25">
                  <c:v>August 17</c:v>
                </c:pt>
                <c:pt idx="26">
                  <c:v>September 17</c:v>
                </c:pt>
                <c:pt idx="27">
                  <c:v>October 17</c:v>
                </c:pt>
                <c:pt idx="28">
                  <c:v>November 17</c:v>
                </c:pt>
                <c:pt idx="29">
                  <c:v>December 17</c:v>
                </c:pt>
                <c:pt idx="30">
                  <c:v>January 18</c:v>
                </c:pt>
                <c:pt idx="31">
                  <c:v>February 18</c:v>
                </c:pt>
                <c:pt idx="32">
                  <c:v>March 18</c:v>
                </c:pt>
                <c:pt idx="33">
                  <c:v>April 18</c:v>
                </c:pt>
                <c:pt idx="34">
                  <c:v>May 18</c:v>
                </c:pt>
                <c:pt idx="35">
                  <c:v>June 18</c:v>
                </c:pt>
                <c:pt idx="36">
                  <c:v>July 18</c:v>
                </c:pt>
                <c:pt idx="37">
                  <c:v>August 18</c:v>
                </c:pt>
                <c:pt idx="38">
                  <c:v>September 18</c:v>
                </c:pt>
                <c:pt idx="39">
                  <c:v>October 18</c:v>
                </c:pt>
                <c:pt idx="40">
                  <c:v>November 18</c:v>
                </c:pt>
                <c:pt idx="41">
                  <c:v>December 18</c:v>
                </c:pt>
                <c:pt idx="42">
                  <c:v>January 19</c:v>
                </c:pt>
                <c:pt idx="43">
                  <c:v>February 19</c:v>
                </c:pt>
                <c:pt idx="44">
                  <c:v>March 19</c:v>
                </c:pt>
                <c:pt idx="45">
                  <c:v>April 19</c:v>
                </c:pt>
                <c:pt idx="46">
                  <c:v>May 19</c:v>
                </c:pt>
                <c:pt idx="47">
                  <c:v>June 19</c:v>
                </c:pt>
                <c:pt idx="48">
                  <c:v>July 19</c:v>
                </c:pt>
                <c:pt idx="49">
                  <c:v>August 19</c:v>
                </c:pt>
                <c:pt idx="50">
                  <c:v>September 19</c:v>
                </c:pt>
                <c:pt idx="51">
                  <c:v>October 19</c:v>
                </c:pt>
                <c:pt idx="52">
                  <c:v>November 19</c:v>
                </c:pt>
                <c:pt idx="53">
                  <c:v>December 19</c:v>
                </c:pt>
                <c:pt idx="54">
                  <c:v>January 20</c:v>
                </c:pt>
                <c:pt idx="55">
                  <c:v>February 20</c:v>
                </c:pt>
                <c:pt idx="56">
                  <c:v>March 20</c:v>
                </c:pt>
                <c:pt idx="57">
                  <c:v>September 21</c:v>
                </c:pt>
                <c:pt idx="58">
                  <c:v>October 21</c:v>
                </c:pt>
                <c:pt idx="59">
                  <c:v>November 21</c:v>
                </c:pt>
                <c:pt idx="60">
                  <c:v>December 21</c:v>
                </c:pt>
                <c:pt idx="61">
                  <c:v>January 22</c:v>
                </c:pt>
                <c:pt idx="62">
                  <c:v>February 22</c:v>
                </c:pt>
                <c:pt idx="63">
                  <c:v>March 22</c:v>
                </c:pt>
                <c:pt idx="64">
                  <c:v>April 22</c:v>
                </c:pt>
                <c:pt idx="65">
                  <c:v>May 22</c:v>
                </c:pt>
                <c:pt idx="66">
                  <c:v>June 22</c:v>
                </c:pt>
                <c:pt idx="67">
                  <c:v>July 22</c:v>
                </c:pt>
                <c:pt idx="68">
                  <c:v>August 22</c:v>
                </c:pt>
                <c:pt idx="69">
                  <c:v>September 22</c:v>
                </c:pt>
                <c:pt idx="70">
                  <c:v>October 22</c:v>
                </c:pt>
                <c:pt idx="71">
                  <c:v>November 22</c:v>
                </c:pt>
                <c:pt idx="72">
                  <c:v>December 22</c:v>
                </c:pt>
                <c:pt idx="73">
                  <c:v>January 23</c:v>
                </c:pt>
                <c:pt idx="74">
                  <c:v>February 23</c:v>
                </c:pt>
                <c:pt idx="75">
                  <c:v>March 23</c:v>
                </c:pt>
                <c:pt idx="76">
                  <c:v>April 23</c:v>
                </c:pt>
                <c:pt idx="77">
                  <c:v>May 23</c:v>
                </c:pt>
                <c:pt idx="78">
                  <c:v>June 23</c:v>
                </c:pt>
                <c:pt idx="79">
                  <c:v>July 23</c:v>
                </c:pt>
                <c:pt idx="80">
                  <c:v>August 23</c:v>
                </c:pt>
                <c:pt idx="81">
                  <c:v>September 23</c:v>
                </c:pt>
                <c:pt idx="82">
                  <c:v>October 23</c:v>
                </c:pt>
                <c:pt idx="83">
                  <c:v>November 23</c:v>
                </c:pt>
                <c:pt idx="84">
                  <c:v>December 23</c:v>
                </c:pt>
                <c:pt idx="85">
                  <c:v>January 24</c:v>
                </c:pt>
                <c:pt idx="86">
                  <c:v>February 24</c:v>
                </c:pt>
                <c:pt idx="87">
                  <c:v>March 24</c:v>
                </c:pt>
                <c:pt idx="88">
                  <c:v>April 24</c:v>
                </c:pt>
                <c:pt idx="89">
                  <c:v>May 24</c:v>
                </c:pt>
                <c:pt idx="90">
                  <c:v>June 24</c:v>
                </c:pt>
                <c:pt idx="91">
                  <c:v>July 24</c:v>
                </c:pt>
                <c:pt idx="92">
                  <c:v>August 24</c:v>
                </c:pt>
                <c:pt idx="93">
                  <c:v>September 24</c:v>
                </c:pt>
                <c:pt idx="94">
                  <c:v>October 24</c:v>
                </c:pt>
                <c:pt idx="95">
                  <c:v>November 24</c:v>
                </c:pt>
                <c:pt idx="96">
                  <c:v>December 24</c:v>
                </c:pt>
                <c:pt idx="97">
                  <c:v>January 25</c:v>
                </c:pt>
                <c:pt idx="98">
                  <c:v>February 25</c:v>
                </c:pt>
                <c:pt idx="99">
                  <c:v>March 25</c:v>
                </c:pt>
                <c:pt idx="100">
                  <c:v>April 25</c:v>
                </c:pt>
                <c:pt idx="101">
                  <c:v>May 25</c:v>
                </c:pt>
                <c:pt idx="102">
                  <c:v>June 25</c:v>
                </c:pt>
                <c:pt idx="103">
                  <c:v>July 25</c:v>
                </c:pt>
                <c:pt idx="104">
                  <c:v>August 25</c:v>
                </c:pt>
                <c:pt idx="105">
                  <c:v>September 25</c:v>
                </c:pt>
                <c:pt idx="106">
                  <c:v>October 25</c:v>
                </c:pt>
                <c:pt idx="107">
                  <c:v>November 25</c:v>
                </c:pt>
              </c:strCache>
            </c:strRef>
          </c:cat>
          <c:val>
            <c:numRef>
              <c:f>'Broadway Revenue'!$W$2:$W$109</c:f>
              <c:numCache>
                <c:formatCode>General</c:formatCode>
                <c:ptCount val="108"/>
                <c:pt idx="0">
                  <c:v>18494</c:v>
                </c:pt>
                <c:pt idx="1">
                  <c:v>52840</c:v>
                </c:pt>
                <c:pt idx="2">
                  <c:v>42272</c:v>
                </c:pt>
                <c:pt idx="3">
                  <c:v>42272</c:v>
                </c:pt>
                <c:pt idx="4">
                  <c:v>54161</c:v>
                </c:pt>
                <c:pt idx="5">
                  <c:v>42272</c:v>
                </c:pt>
                <c:pt idx="6">
                  <c:v>50198</c:v>
                </c:pt>
                <c:pt idx="7">
                  <c:v>42272</c:v>
                </c:pt>
                <c:pt idx="8">
                  <c:v>42272</c:v>
                </c:pt>
                <c:pt idx="9">
                  <c:v>42272</c:v>
                </c:pt>
                <c:pt idx="10">
                  <c:v>52840</c:v>
                </c:pt>
                <c:pt idx="11">
                  <c:v>42272</c:v>
                </c:pt>
                <c:pt idx="12">
                  <c:v>54161</c:v>
                </c:pt>
                <c:pt idx="13">
                  <c:v>42272</c:v>
                </c:pt>
                <c:pt idx="14">
                  <c:v>43593</c:v>
                </c:pt>
                <c:pt idx="15">
                  <c:v>52840</c:v>
                </c:pt>
                <c:pt idx="16">
                  <c:v>42272</c:v>
                </c:pt>
                <c:pt idx="17">
                  <c:v>42272</c:v>
                </c:pt>
                <c:pt idx="18">
                  <c:v>52840</c:v>
                </c:pt>
                <c:pt idx="19">
                  <c:v>42272</c:v>
                </c:pt>
                <c:pt idx="20">
                  <c:v>42272</c:v>
                </c:pt>
                <c:pt idx="21">
                  <c:v>52840</c:v>
                </c:pt>
                <c:pt idx="22">
                  <c:v>42272</c:v>
                </c:pt>
                <c:pt idx="23">
                  <c:v>42272</c:v>
                </c:pt>
                <c:pt idx="24">
                  <c:v>52840</c:v>
                </c:pt>
                <c:pt idx="25">
                  <c:v>42272</c:v>
                </c:pt>
                <c:pt idx="26">
                  <c:v>42272</c:v>
                </c:pt>
                <c:pt idx="27">
                  <c:v>52840</c:v>
                </c:pt>
                <c:pt idx="28">
                  <c:v>42272</c:v>
                </c:pt>
                <c:pt idx="29">
                  <c:v>52840</c:v>
                </c:pt>
                <c:pt idx="30">
                  <c:v>42272</c:v>
                </c:pt>
                <c:pt idx="31">
                  <c:v>42272</c:v>
                </c:pt>
                <c:pt idx="32">
                  <c:v>42272</c:v>
                </c:pt>
                <c:pt idx="33">
                  <c:v>52840</c:v>
                </c:pt>
                <c:pt idx="34">
                  <c:v>42272</c:v>
                </c:pt>
                <c:pt idx="35">
                  <c:v>42272</c:v>
                </c:pt>
                <c:pt idx="36">
                  <c:v>52840</c:v>
                </c:pt>
                <c:pt idx="37">
                  <c:v>42272</c:v>
                </c:pt>
                <c:pt idx="38">
                  <c:v>52840</c:v>
                </c:pt>
                <c:pt idx="39">
                  <c:v>42272</c:v>
                </c:pt>
                <c:pt idx="40">
                  <c:v>42272</c:v>
                </c:pt>
                <c:pt idx="41">
                  <c:v>52840</c:v>
                </c:pt>
                <c:pt idx="42">
                  <c:v>42272</c:v>
                </c:pt>
                <c:pt idx="43">
                  <c:v>42272</c:v>
                </c:pt>
                <c:pt idx="44">
                  <c:v>52840</c:v>
                </c:pt>
                <c:pt idx="45">
                  <c:v>42272</c:v>
                </c:pt>
                <c:pt idx="46">
                  <c:v>42272</c:v>
                </c:pt>
                <c:pt idx="47">
                  <c:v>52840</c:v>
                </c:pt>
                <c:pt idx="48">
                  <c:v>40951</c:v>
                </c:pt>
                <c:pt idx="49">
                  <c:v>42272</c:v>
                </c:pt>
                <c:pt idx="50">
                  <c:v>52912</c:v>
                </c:pt>
                <c:pt idx="51">
                  <c:v>42368</c:v>
                </c:pt>
                <c:pt idx="52">
                  <c:v>42368</c:v>
                </c:pt>
                <c:pt idx="53">
                  <c:v>52960</c:v>
                </c:pt>
                <c:pt idx="54">
                  <c:v>42368</c:v>
                </c:pt>
                <c:pt idx="55">
                  <c:v>42368</c:v>
                </c:pt>
                <c:pt idx="56">
                  <c:v>21184</c:v>
                </c:pt>
                <c:pt idx="57">
                  <c:v>18536</c:v>
                </c:pt>
                <c:pt idx="58">
                  <c:v>52960</c:v>
                </c:pt>
                <c:pt idx="59">
                  <c:v>42368</c:v>
                </c:pt>
                <c:pt idx="60">
                  <c:v>23832</c:v>
                </c:pt>
                <c:pt idx="61">
                  <c:v>51636</c:v>
                </c:pt>
                <c:pt idx="62">
                  <c:v>42368</c:v>
                </c:pt>
                <c:pt idx="63">
                  <c:v>42368</c:v>
                </c:pt>
                <c:pt idx="64">
                  <c:v>42368</c:v>
                </c:pt>
                <c:pt idx="65">
                  <c:v>52960</c:v>
                </c:pt>
                <c:pt idx="66">
                  <c:v>42368</c:v>
                </c:pt>
                <c:pt idx="67">
                  <c:v>52960</c:v>
                </c:pt>
                <c:pt idx="68">
                  <c:v>42368</c:v>
                </c:pt>
                <c:pt idx="69">
                  <c:v>42368</c:v>
                </c:pt>
                <c:pt idx="70">
                  <c:v>52960</c:v>
                </c:pt>
                <c:pt idx="71">
                  <c:v>42368</c:v>
                </c:pt>
                <c:pt idx="72">
                  <c:v>42368</c:v>
                </c:pt>
                <c:pt idx="73">
                  <c:v>52960</c:v>
                </c:pt>
                <c:pt idx="74">
                  <c:v>42368</c:v>
                </c:pt>
                <c:pt idx="75">
                  <c:v>42368</c:v>
                </c:pt>
                <c:pt idx="76">
                  <c:v>52960</c:v>
                </c:pt>
                <c:pt idx="77">
                  <c:v>42368</c:v>
                </c:pt>
                <c:pt idx="78">
                  <c:v>41044</c:v>
                </c:pt>
                <c:pt idx="79">
                  <c:v>52960</c:v>
                </c:pt>
                <c:pt idx="80">
                  <c:v>42368</c:v>
                </c:pt>
                <c:pt idx="81">
                  <c:v>42368</c:v>
                </c:pt>
                <c:pt idx="82">
                  <c:v>52960</c:v>
                </c:pt>
                <c:pt idx="83">
                  <c:v>42368</c:v>
                </c:pt>
                <c:pt idx="84">
                  <c:v>52960</c:v>
                </c:pt>
                <c:pt idx="85">
                  <c:v>42368</c:v>
                </c:pt>
                <c:pt idx="86">
                  <c:v>42368</c:v>
                </c:pt>
                <c:pt idx="87">
                  <c:v>52960</c:v>
                </c:pt>
                <c:pt idx="88">
                  <c:v>42368</c:v>
                </c:pt>
                <c:pt idx="89">
                  <c:v>42368</c:v>
                </c:pt>
                <c:pt idx="90">
                  <c:v>52960</c:v>
                </c:pt>
                <c:pt idx="91">
                  <c:v>42368</c:v>
                </c:pt>
                <c:pt idx="92">
                  <c:v>42368</c:v>
                </c:pt>
                <c:pt idx="93">
                  <c:v>52960</c:v>
                </c:pt>
                <c:pt idx="94">
                  <c:v>42368</c:v>
                </c:pt>
                <c:pt idx="95">
                  <c:v>42368</c:v>
                </c:pt>
                <c:pt idx="96">
                  <c:v>52960</c:v>
                </c:pt>
                <c:pt idx="97">
                  <c:v>42368</c:v>
                </c:pt>
                <c:pt idx="98">
                  <c:v>42368</c:v>
                </c:pt>
                <c:pt idx="99">
                  <c:v>52960</c:v>
                </c:pt>
                <c:pt idx="100">
                  <c:v>42368</c:v>
                </c:pt>
                <c:pt idx="101">
                  <c:v>42368</c:v>
                </c:pt>
                <c:pt idx="102">
                  <c:v>52960</c:v>
                </c:pt>
                <c:pt idx="103">
                  <c:v>42368</c:v>
                </c:pt>
                <c:pt idx="104">
                  <c:v>52960</c:v>
                </c:pt>
                <c:pt idx="105">
                  <c:v>116512</c:v>
                </c:pt>
                <c:pt idx="106">
                  <c:v>42368</c:v>
                </c:pt>
                <c:pt idx="107">
                  <c:v>42368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AA-C549-AF30-48AB93290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3489151"/>
        <c:axId val="603490943"/>
      </c:barChart>
      <c:lineChart>
        <c:grouping val="stacked"/>
        <c:varyColors val="0"/>
        <c:ser>
          <c:idx val="0"/>
          <c:order val="0"/>
          <c:tx>
            <c:strRef>
              <c:f>'Broadway Revenue'!$V$1</c:f>
              <c:strCache>
                <c:ptCount val="1"/>
                <c:pt idx="0">
                  <c:v>Seats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'Broadway Revenue'!$Q$2:$Q$109</c:f>
              <c:strCache>
                <c:ptCount val="108"/>
                <c:pt idx="0">
                  <c:v>July 15</c:v>
                </c:pt>
                <c:pt idx="1">
                  <c:v>August 15</c:v>
                </c:pt>
                <c:pt idx="2">
                  <c:v>September 15</c:v>
                </c:pt>
                <c:pt idx="3">
                  <c:v>October 15</c:v>
                </c:pt>
                <c:pt idx="4">
                  <c:v>November 15</c:v>
                </c:pt>
                <c:pt idx="5">
                  <c:v>December 15</c:v>
                </c:pt>
                <c:pt idx="6">
                  <c:v>January 16</c:v>
                </c:pt>
                <c:pt idx="7">
                  <c:v>February 16</c:v>
                </c:pt>
                <c:pt idx="8">
                  <c:v>March 16</c:v>
                </c:pt>
                <c:pt idx="9">
                  <c:v>April 16</c:v>
                </c:pt>
                <c:pt idx="10">
                  <c:v>May 16</c:v>
                </c:pt>
                <c:pt idx="11">
                  <c:v>June 16</c:v>
                </c:pt>
                <c:pt idx="12">
                  <c:v>July 16</c:v>
                </c:pt>
                <c:pt idx="13">
                  <c:v>August 16</c:v>
                </c:pt>
                <c:pt idx="14">
                  <c:v>September 16</c:v>
                </c:pt>
                <c:pt idx="15">
                  <c:v>October 16</c:v>
                </c:pt>
                <c:pt idx="16">
                  <c:v>November 16</c:v>
                </c:pt>
                <c:pt idx="17">
                  <c:v>December 16</c:v>
                </c:pt>
                <c:pt idx="18">
                  <c:v>January 17</c:v>
                </c:pt>
                <c:pt idx="19">
                  <c:v>February 17</c:v>
                </c:pt>
                <c:pt idx="20">
                  <c:v>March 17</c:v>
                </c:pt>
                <c:pt idx="21">
                  <c:v>April 17</c:v>
                </c:pt>
                <c:pt idx="22">
                  <c:v>May 17</c:v>
                </c:pt>
                <c:pt idx="23">
                  <c:v>June 17</c:v>
                </c:pt>
                <c:pt idx="24">
                  <c:v>July 17</c:v>
                </c:pt>
                <c:pt idx="25">
                  <c:v>August 17</c:v>
                </c:pt>
                <c:pt idx="26">
                  <c:v>September 17</c:v>
                </c:pt>
                <c:pt idx="27">
                  <c:v>October 17</c:v>
                </c:pt>
                <c:pt idx="28">
                  <c:v>November 17</c:v>
                </c:pt>
                <c:pt idx="29">
                  <c:v>December 17</c:v>
                </c:pt>
                <c:pt idx="30">
                  <c:v>January 18</c:v>
                </c:pt>
                <c:pt idx="31">
                  <c:v>February 18</c:v>
                </c:pt>
                <c:pt idx="32">
                  <c:v>March 18</c:v>
                </c:pt>
                <c:pt idx="33">
                  <c:v>April 18</c:v>
                </c:pt>
                <c:pt idx="34">
                  <c:v>May 18</c:v>
                </c:pt>
                <c:pt idx="35">
                  <c:v>June 18</c:v>
                </c:pt>
                <c:pt idx="36">
                  <c:v>July 18</c:v>
                </c:pt>
                <c:pt idx="37">
                  <c:v>August 18</c:v>
                </c:pt>
                <c:pt idx="38">
                  <c:v>September 18</c:v>
                </c:pt>
                <c:pt idx="39">
                  <c:v>October 18</c:v>
                </c:pt>
                <c:pt idx="40">
                  <c:v>November 18</c:v>
                </c:pt>
                <c:pt idx="41">
                  <c:v>December 18</c:v>
                </c:pt>
                <c:pt idx="42">
                  <c:v>January 19</c:v>
                </c:pt>
                <c:pt idx="43">
                  <c:v>February 19</c:v>
                </c:pt>
                <c:pt idx="44">
                  <c:v>March 19</c:v>
                </c:pt>
                <c:pt idx="45">
                  <c:v>April 19</c:v>
                </c:pt>
                <c:pt idx="46">
                  <c:v>May 19</c:v>
                </c:pt>
                <c:pt idx="47">
                  <c:v>June 19</c:v>
                </c:pt>
                <c:pt idx="48">
                  <c:v>July 19</c:v>
                </c:pt>
                <c:pt idx="49">
                  <c:v>August 19</c:v>
                </c:pt>
                <c:pt idx="50">
                  <c:v>September 19</c:v>
                </c:pt>
                <c:pt idx="51">
                  <c:v>October 19</c:v>
                </c:pt>
                <c:pt idx="52">
                  <c:v>November 19</c:v>
                </c:pt>
                <c:pt idx="53">
                  <c:v>December 19</c:v>
                </c:pt>
                <c:pt idx="54">
                  <c:v>January 20</c:v>
                </c:pt>
                <c:pt idx="55">
                  <c:v>February 20</c:v>
                </c:pt>
                <c:pt idx="56">
                  <c:v>March 20</c:v>
                </c:pt>
                <c:pt idx="57">
                  <c:v>September 21</c:v>
                </c:pt>
                <c:pt idx="58">
                  <c:v>October 21</c:v>
                </c:pt>
                <c:pt idx="59">
                  <c:v>November 21</c:v>
                </c:pt>
                <c:pt idx="60">
                  <c:v>December 21</c:v>
                </c:pt>
                <c:pt idx="61">
                  <c:v>January 22</c:v>
                </c:pt>
                <c:pt idx="62">
                  <c:v>February 22</c:v>
                </c:pt>
                <c:pt idx="63">
                  <c:v>March 22</c:v>
                </c:pt>
                <c:pt idx="64">
                  <c:v>April 22</c:v>
                </c:pt>
                <c:pt idx="65">
                  <c:v>May 22</c:v>
                </c:pt>
                <c:pt idx="66">
                  <c:v>June 22</c:v>
                </c:pt>
                <c:pt idx="67">
                  <c:v>July 22</c:v>
                </c:pt>
                <c:pt idx="68">
                  <c:v>August 22</c:v>
                </c:pt>
                <c:pt idx="69">
                  <c:v>September 22</c:v>
                </c:pt>
                <c:pt idx="70">
                  <c:v>October 22</c:v>
                </c:pt>
                <c:pt idx="71">
                  <c:v>November 22</c:v>
                </c:pt>
                <c:pt idx="72">
                  <c:v>December 22</c:v>
                </c:pt>
                <c:pt idx="73">
                  <c:v>January 23</c:v>
                </c:pt>
                <c:pt idx="74">
                  <c:v>February 23</c:v>
                </c:pt>
                <c:pt idx="75">
                  <c:v>March 23</c:v>
                </c:pt>
                <c:pt idx="76">
                  <c:v>April 23</c:v>
                </c:pt>
                <c:pt idx="77">
                  <c:v>May 23</c:v>
                </c:pt>
                <c:pt idx="78">
                  <c:v>June 23</c:v>
                </c:pt>
                <c:pt idx="79">
                  <c:v>July 23</c:v>
                </c:pt>
                <c:pt idx="80">
                  <c:v>August 23</c:v>
                </c:pt>
                <c:pt idx="81">
                  <c:v>September 23</c:v>
                </c:pt>
                <c:pt idx="82">
                  <c:v>October 23</c:v>
                </c:pt>
                <c:pt idx="83">
                  <c:v>November 23</c:v>
                </c:pt>
                <c:pt idx="84">
                  <c:v>December 23</c:v>
                </c:pt>
                <c:pt idx="85">
                  <c:v>January 24</c:v>
                </c:pt>
                <c:pt idx="86">
                  <c:v>February 24</c:v>
                </c:pt>
                <c:pt idx="87">
                  <c:v>March 24</c:v>
                </c:pt>
                <c:pt idx="88">
                  <c:v>April 24</c:v>
                </c:pt>
                <c:pt idx="89">
                  <c:v>May 24</c:v>
                </c:pt>
                <c:pt idx="90">
                  <c:v>June 24</c:v>
                </c:pt>
                <c:pt idx="91">
                  <c:v>July 24</c:v>
                </c:pt>
                <c:pt idx="92">
                  <c:v>August 24</c:v>
                </c:pt>
                <c:pt idx="93">
                  <c:v>September 24</c:v>
                </c:pt>
                <c:pt idx="94">
                  <c:v>October 24</c:v>
                </c:pt>
                <c:pt idx="95">
                  <c:v>November 24</c:v>
                </c:pt>
                <c:pt idx="96">
                  <c:v>December 24</c:v>
                </c:pt>
                <c:pt idx="97">
                  <c:v>January 25</c:v>
                </c:pt>
                <c:pt idx="98">
                  <c:v>February 25</c:v>
                </c:pt>
                <c:pt idx="99">
                  <c:v>March 25</c:v>
                </c:pt>
                <c:pt idx="100">
                  <c:v>April 25</c:v>
                </c:pt>
                <c:pt idx="101">
                  <c:v>May 25</c:v>
                </c:pt>
                <c:pt idx="102">
                  <c:v>June 25</c:v>
                </c:pt>
                <c:pt idx="103">
                  <c:v>July 25</c:v>
                </c:pt>
                <c:pt idx="104">
                  <c:v>August 25</c:v>
                </c:pt>
                <c:pt idx="105">
                  <c:v>September 25</c:v>
                </c:pt>
                <c:pt idx="106">
                  <c:v>October 25</c:v>
                </c:pt>
                <c:pt idx="107">
                  <c:v>November 25</c:v>
                </c:pt>
              </c:strCache>
            </c:strRef>
          </c:cat>
          <c:val>
            <c:numRef>
              <c:f>'Broadway Revenue'!$V$2:$V$109</c:f>
              <c:numCache>
                <c:formatCode>General</c:formatCode>
                <c:ptCount val="108"/>
                <c:pt idx="0">
                  <c:v>18563</c:v>
                </c:pt>
                <c:pt idx="1">
                  <c:v>53381</c:v>
                </c:pt>
                <c:pt idx="2">
                  <c:v>42809</c:v>
                </c:pt>
                <c:pt idx="3">
                  <c:v>42851</c:v>
                </c:pt>
                <c:pt idx="4">
                  <c:v>54988</c:v>
                </c:pt>
                <c:pt idx="5">
                  <c:v>42934</c:v>
                </c:pt>
                <c:pt idx="6">
                  <c:v>51065</c:v>
                </c:pt>
                <c:pt idx="7">
                  <c:v>43009</c:v>
                </c:pt>
                <c:pt idx="8">
                  <c:v>43015</c:v>
                </c:pt>
                <c:pt idx="9">
                  <c:v>42991</c:v>
                </c:pt>
                <c:pt idx="10">
                  <c:v>53751</c:v>
                </c:pt>
                <c:pt idx="11">
                  <c:v>42994</c:v>
                </c:pt>
                <c:pt idx="12">
                  <c:v>55054</c:v>
                </c:pt>
                <c:pt idx="13">
                  <c:v>43018</c:v>
                </c:pt>
                <c:pt idx="14">
                  <c:v>44360</c:v>
                </c:pt>
                <c:pt idx="15">
                  <c:v>53750</c:v>
                </c:pt>
                <c:pt idx="16">
                  <c:v>42992</c:v>
                </c:pt>
                <c:pt idx="17">
                  <c:v>42978</c:v>
                </c:pt>
                <c:pt idx="18">
                  <c:v>53777</c:v>
                </c:pt>
                <c:pt idx="19">
                  <c:v>42975</c:v>
                </c:pt>
                <c:pt idx="20">
                  <c:v>42980</c:v>
                </c:pt>
                <c:pt idx="21">
                  <c:v>53733</c:v>
                </c:pt>
                <c:pt idx="22">
                  <c:v>42979</c:v>
                </c:pt>
                <c:pt idx="23">
                  <c:v>42997</c:v>
                </c:pt>
                <c:pt idx="24">
                  <c:v>53774</c:v>
                </c:pt>
                <c:pt idx="25">
                  <c:v>43021</c:v>
                </c:pt>
                <c:pt idx="26">
                  <c:v>43019</c:v>
                </c:pt>
                <c:pt idx="27">
                  <c:v>53756</c:v>
                </c:pt>
                <c:pt idx="28">
                  <c:v>43002</c:v>
                </c:pt>
                <c:pt idx="29">
                  <c:v>53713</c:v>
                </c:pt>
                <c:pt idx="30">
                  <c:v>43023</c:v>
                </c:pt>
                <c:pt idx="31">
                  <c:v>42998</c:v>
                </c:pt>
                <c:pt idx="32">
                  <c:v>43018</c:v>
                </c:pt>
                <c:pt idx="33">
                  <c:v>53745</c:v>
                </c:pt>
                <c:pt idx="34">
                  <c:v>42983</c:v>
                </c:pt>
                <c:pt idx="35">
                  <c:v>42997</c:v>
                </c:pt>
                <c:pt idx="36">
                  <c:v>53776</c:v>
                </c:pt>
                <c:pt idx="37">
                  <c:v>43022</c:v>
                </c:pt>
                <c:pt idx="38">
                  <c:v>53776</c:v>
                </c:pt>
                <c:pt idx="39">
                  <c:v>43006</c:v>
                </c:pt>
                <c:pt idx="40">
                  <c:v>42960</c:v>
                </c:pt>
                <c:pt idx="41">
                  <c:v>53749</c:v>
                </c:pt>
                <c:pt idx="42">
                  <c:v>43017</c:v>
                </c:pt>
                <c:pt idx="43">
                  <c:v>43007</c:v>
                </c:pt>
                <c:pt idx="44">
                  <c:v>53759</c:v>
                </c:pt>
                <c:pt idx="45">
                  <c:v>42992</c:v>
                </c:pt>
                <c:pt idx="46">
                  <c:v>42999</c:v>
                </c:pt>
                <c:pt idx="47">
                  <c:v>53762</c:v>
                </c:pt>
                <c:pt idx="48">
                  <c:v>41683</c:v>
                </c:pt>
                <c:pt idx="49">
                  <c:v>43019</c:v>
                </c:pt>
                <c:pt idx="50">
                  <c:v>53776</c:v>
                </c:pt>
                <c:pt idx="51">
                  <c:v>42993</c:v>
                </c:pt>
                <c:pt idx="52">
                  <c:v>42963</c:v>
                </c:pt>
                <c:pt idx="53">
                  <c:v>53757</c:v>
                </c:pt>
                <c:pt idx="54">
                  <c:v>43022</c:v>
                </c:pt>
                <c:pt idx="55">
                  <c:v>43001</c:v>
                </c:pt>
                <c:pt idx="56">
                  <c:v>21508</c:v>
                </c:pt>
                <c:pt idx="57">
                  <c:v>18665</c:v>
                </c:pt>
                <c:pt idx="58">
                  <c:v>53261</c:v>
                </c:pt>
                <c:pt idx="59">
                  <c:v>42712</c:v>
                </c:pt>
                <c:pt idx="60">
                  <c:v>24038</c:v>
                </c:pt>
                <c:pt idx="61">
                  <c:v>45618</c:v>
                </c:pt>
                <c:pt idx="62">
                  <c:v>38096</c:v>
                </c:pt>
                <c:pt idx="63">
                  <c:v>41309</c:v>
                </c:pt>
                <c:pt idx="64">
                  <c:v>42467</c:v>
                </c:pt>
                <c:pt idx="65">
                  <c:v>50496</c:v>
                </c:pt>
                <c:pt idx="66">
                  <c:v>41859</c:v>
                </c:pt>
                <c:pt idx="67">
                  <c:v>53158</c:v>
                </c:pt>
                <c:pt idx="68">
                  <c:v>41907</c:v>
                </c:pt>
                <c:pt idx="69">
                  <c:v>38558</c:v>
                </c:pt>
                <c:pt idx="70">
                  <c:v>50725</c:v>
                </c:pt>
                <c:pt idx="71">
                  <c:v>40617</c:v>
                </c:pt>
                <c:pt idx="72">
                  <c:v>42105</c:v>
                </c:pt>
                <c:pt idx="73">
                  <c:v>53267</c:v>
                </c:pt>
                <c:pt idx="74">
                  <c:v>42368</c:v>
                </c:pt>
                <c:pt idx="75">
                  <c:v>42774</c:v>
                </c:pt>
                <c:pt idx="76">
                  <c:v>53475</c:v>
                </c:pt>
                <c:pt idx="77">
                  <c:v>42394</c:v>
                </c:pt>
                <c:pt idx="78">
                  <c:v>41350</c:v>
                </c:pt>
                <c:pt idx="79">
                  <c:v>53638</c:v>
                </c:pt>
                <c:pt idx="80">
                  <c:v>42666</c:v>
                </c:pt>
                <c:pt idx="81">
                  <c:v>42316</c:v>
                </c:pt>
                <c:pt idx="82">
                  <c:v>53038</c:v>
                </c:pt>
                <c:pt idx="83">
                  <c:v>42422</c:v>
                </c:pt>
                <c:pt idx="84">
                  <c:v>53463</c:v>
                </c:pt>
                <c:pt idx="85">
                  <c:v>42336</c:v>
                </c:pt>
                <c:pt idx="86">
                  <c:v>42027</c:v>
                </c:pt>
                <c:pt idx="87">
                  <c:v>52580</c:v>
                </c:pt>
                <c:pt idx="88">
                  <c:v>42212</c:v>
                </c:pt>
                <c:pt idx="89">
                  <c:v>41893</c:v>
                </c:pt>
                <c:pt idx="90">
                  <c:v>52839</c:v>
                </c:pt>
                <c:pt idx="91">
                  <c:v>42776</c:v>
                </c:pt>
                <c:pt idx="92">
                  <c:v>40431</c:v>
                </c:pt>
                <c:pt idx="93">
                  <c:v>50023</c:v>
                </c:pt>
                <c:pt idx="94">
                  <c:v>40706</c:v>
                </c:pt>
                <c:pt idx="95">
                  <c:v>40452</c:v>
                </c:pt>
                <c:pt idx="96">
                  <c:v>52402</c:v>
                </c:pt>
                <c:pt idx="97">
                  <c:v>41135</c:v>
                </c:pt>
                <c:pt idx="98">
                  <c:v>40777</c:v>
                </c:pt>
                <c:pt idx="99">
                  <c:v>53007</c:v>
                </c:pt>
                <c:pt idx="100">
                  <c:v>42080</c:v>
                </c:pt>
                <c:pt idx="101">
                  <c:v>41632</c:v>
                </c:pt>
                <c:pt idx="102">
                  <c:v>53157</c:v>
                </c:pt>
                <c:pt idx="103">
                  <c:v>42936</c:v>
                </c:pt>
                <c:pt idx="104">
                  <c:v>53698</c:v>
                </c:pt>
                <c:pt idx="105">
                  <c:v>42930</c:v>
                </c:pt>
                <c:pt idx="106">
                  <c:v>42988</c:v>
                </c:pt>
                <c:pt idx="107">
                  <c:v>42968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AA-C549-AF30-48AB93290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489151"/>
        <c:axId val="603490943"/>
      </c:lineChart>
      <c:catAx>
        <c:axId val="60348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490943"/>
        <c:crosses val="autoZero"/>
        <c:auto val="1"/>
        <c:lblAlgn val="ctr"/>
        <c:lblOffset val="100"/>
        <c:noMultiLvlLbl val="0"/>
      </c:catAx>
      <c:valAx>
        <c:axId val="60349094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48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'Broadway Revenue'!$X$1</c:f>
              <c:strCache>
                <c:ptCount val="1"/>
                <c:pt idx="0">
                  <c:v>Moth's percentage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'Broadway Revenue'!$Q$2:$Q$109</c:f>
              <c:strCache>
                <c:ptCount val="108"/>
                <c:pt idx="0">
                  <c:v>July 15</c:v>
                </c:pt>
                <c:pt idx="1">
                  <c:v>August 15</c:v>
                </c:pt>
                <c:pt idx="2">
                  <c:v>September 15</c:v>
                </c:pt>
                <c:pt idx="3">
                  <c:v>October 15</c:v>
                </c:pt>
                <c:pt idx="4">
                  <c:v>November 15</c:v>
                </c:pt>
                <c:pt idx="5">
                  <c:v>December 15</c:v>
                </c:pt>
                <c:pt idx="6">
                  <c:v>January 16</c:v>
                </c:pt>
                <c:pt idx="7">
                  <c:v>February 16</c:v>
                </c:pt>
                <c:pt idx="8">
                  <c:v>March 16</c:v>
                </c:pt>
                <c:pt idx="9">
                  <c:v>April 16</c:v>
                </c:pt>
                <c:pt idx="10">
                  <c:v>May 16</c:v>
                </c:pt>
                <c:pt idx="11">
                  <c:v>June 16</c:v>
                </c:pt>
                <c:pt idx="12">
                  <c:v>July 16</c:v>
                </c:pt>
                <c:pt idx="13">
                  <c:v>August 16</c:v>
                </c:pt>
                <c:pt idx="14">
                  <c:v>September 16</c:v>
                </c:pt>
                <c:pt idx="15">
                  <c:v>October 16</c:v>
                </c:pt>
                <c:pt idx="16">
                  <c:v>November 16</c:v>
                </c:pt>
                <c:pt idx="17">
                  <c:v>December 16</c:v>
                </c:pt>
                <c:pt idx="18">
                  <c:v>January 17</c:v>
                </c:pt>
                <c:pt idx="19">
                  <c:v>February 17</c:v>
                </c:pt>
                <c:pt idx="20">
                  <c:v>March 17</c:v>
                </c:pt>
                <c:pt idx="21">
                  <c:v>April 17</c:v>
                </c:pt>
                <c:pt idx="22">
                  <c:v>May 17</c:v>
                </c:pt>
                <c:pt idx="23">
                  <c:v>June 17</c:v>
                </c:pt>
                <c:pt idx="24">
                  <c:v>July 17</c:v>
                </c:pt>
                <c:pt idx="25">
                  <c:v>August 17</c:v>
                </c:pt>
                <c:pt idx="26">
                  <c:v>September 17</c:v>
                </c:pt>
                <c:pt idx="27">
                  <c:v>October 17</c:v>
                </c:pt>
                <c:pt idx="28">
                  <c:v>November 17</c:v>
                </c:pt>
                <c:pt idx="29">
                  <c:v>December 17</c:v>
                </c:pt>
                <c:pt idx="30">
                  <c:v>January 18</c:v>
                </c:pt>
                <c:pt idx="31">
                  <c:v>February 18</c:v>
                </c:pt>
                <c:pt idx="32">
                  <c:v>March 18</c:v>
                </c:pt>
                <c:pt idx="33">
                  <c:v>April 18</c:v>
                </c:pt>
                <c:pt idx="34">
                  <c:v>May 18</c:v>
                </c:pt>
                <c:pt idx="35">
                  <c:v>June 18</c:v>
                </c:pt>
                <c:pt idx="36">
                  <c:v>July 18</c:v>
                </c:pt>
                <c:pt idx="37">
                  <c:v>August 18</c:v>
                </c:pt>
                <c:pt idx="38">
                  <c:v>September 18</c:v>
                </c:pt>
                <c:pt idx="39">
                  <c:v>October 18</c:v>
                </c:pt>
                <c:pt idx="40">
                  <c:v>November 18</c:v>
                </c:pt>
                <c:pt idx="41">
                  <c:v>December 18</c:v>
                </c:pt>
                <c:pt idx="42">
                  <c:v>January 19</c:v>
                </c:pt>
                <c:pt idx="43">
                  <c:v>February 19</c:v>
                </c:pt>
                <c:pt idx="44">
                  <c:v>March 19</c:v>
                </c:pt>
                <c:pt idx="45">
                  <c:v>April 19</c:v>
                </c:pt>
                <c:pt idx="46">
                  <c:v>May 19</c:v>
                </c:pt>
                <c:pt idx="47">
                  <c:v>June 19</c:v>
                </c:pt>
                <c:pt idx="48">
                  <c:v>July 19</c:v>
                </c:pt>
                <c:pt idx="49">
                  <c:v>August 19</c:v>
                </c:pt>
                <c:pt idx="50">
                  <c:v>September 19</c:v>
                </c:pt>
                <c:pt idx="51">
                  <c:v>October 19</c:v>
                </c:pt>
                <c:pt idx="52">
                  <c:v>November 19</c:v>
                </c:pt>
                <c:pt idx="53">
                  <c:v>December 19</c:v>
                </c:pt>
                <c:pt idx="54">
                  <c:v>January 20</c:v>
                </c:pt>
                <c:pt idx="55">
                  <c:v>February 20</c:v>
                </c:pt>
                <c:pt idx="56">
                  <c:v>March 20</c:v>
                </c:pt>
                <c:pt idx="57">
                  <c:v>September 21</c:v>
                </c:pt>
                <c:pt idx="58">
                  <c:v>October 21</c:v>
                </c:pt>
                <c:pt idx="59">
                  <c:v>November 21</c:v>
                </c:pt>
                <c:pt idx="60">
                  <c:v>December 21</c:v>
                </c:pt>
                <c:pt idx="61">
                  <c:v>January 22</c:v>
                </c:pt>
                <c:pt idx="62">
                  <c:v>February 22</c:v>
                </c:pt>
                <c:pt idx="63">
                  <c:v>March 22</c:v>
                </c:pt>
                <c:pt idx="64">
                  <c:v>April 22</c:v>
                </c:pt>
                <c:pt idx="65">
                  <c:v>May 22</c:v>
                </c:pt>
                <c:pt idx="66">
                  <c:v>June 22</c:v>
                </c:pt>
                <c:pt idx="67">
                  <c:v>July 22</c:v>
                </c:pt>
                <c:pt idx="68">
                  <c:v>August 22</c:v>
                </c:pt>
                <c:pt idx="69">
                  <c:v>September 22</c:v>
                </c:pt>
                <c:pt idx="70">
                  <c:v>October 22</c:v>
                </c:pt>
                <c:pt idx="71">
                  <c:v>November 22</c:v>
                </c:pt>
                <c:pt idx="72">
                  <c:v>December 22</c:v>
                </c:pt>
                <c:pt idx="73">
                  <c:v>January 23</c:v>
                </c:pt>
                <c:pt idx="74">
                  <c:v>February 23</c:v>
                </c:pt>
                <c:pt idx="75">
                  <c:v>March 23</c:v>
                </c:pt>
                <c:pt idx="76">
                  <c:v>April 23</c:v>
                </c:pt>
                <c:pt idx="77">
                  <c:v>May 23</c:v>
                </c:pt>
                <c:pt idx="78">
                  <c:v>June 23</c:v>
                </c:pt>
                <c:pt idx="79">
                  <c:v>July 23</c:v>
                </c:pt>
                <c:pt idx="80">
                  <c:v>August 23</c:v>
                </c:pt>
                <c:pt idx="81">
                  <c:v>September 23</c:v>
                </c:pt>
                <c:pt idx="82">
                  <c:v>October 23</c:v>
                </c:pt>
                <c:pt idx="83">
                  <c:v>November 23</c:v>
                </c:pt>
                <c:pt idx="84">
                  <c:v>December 23</c:v>
                </c:pt>
                <c:pt idx="85">
                  <c:v>January 24</c:v>
                </c:pt>
                <c:pt idx="86">
                  <c:v>February 24</c:v>
                </c:pt>
                <c:pt idx="87">
                  <c:v>March 24</c:v>
                </c:pt>
                <c:pt idx="88">
                  <c:v>April 24</c:v>
                </c:pt>
                <c:pt idx="89">
                  <c:v>May 24</c:v>
                </c:pt>
                <c:pt idx="90">
                  <c:v>June 24</c:v>
                </c:pt>
                <c:pt idx="91">
                  <c:v>July 24</c:v>
                </c:pt>
                <c:pt idx="92">
                  <c:v>August 24</c:v>
                </c:pt>
                <c:pt idx="93">
                  <c:v>September 24</c:v>
                </c:pt>
                <c:pt idx="94">
                  <c:v>October 24</c:v>
                </c:pt>
                <c:pt idx="95">
                  <c:v>November 24</c:v>
                </c:pt>
                <c:pt idx="96">
                  <c:v>December 24</c:v>
                </c:pt>
                <c:pt idx="97">
                  <c:v>January 25</c:v>
                </c:pt>
                <c:pt idx="98">
                  <c:v>February 25</c:v>
                </c:pt>
                <c:pt idx="99">
                  <c:v>March 25</c:v>
                </c:pt>
                <c:pt idx="100">
                  <c:v>April 25</c:v>
                </c:pt>
                <c:pt idx="101">
                  <c:v>May 25</c:v>
                </c:pt>
                <c:pt idx="102">
                  <c:v>June 25</c:v>
                </c:pt>
                <c:pt idx="103">
                  <c:v>July 25</c:v>
                </c:pt>
                <c:pt idx="104">
                  <c:v>August 25</c:v>
                </c:pt>
                <c:pt idx="105">
                  <c:v>September 25</c:v>
                </c:pt>
                <c:pt idx="106">
                  <c:v>October 25</c:v>
                </c:pt>
                <c:pt idx="107">
                  <c:v>November 25</c:v>
                </c:pt>
              </c:strCache>
            </c:strRef>
          </c:cat>
          <c:val>
            <c:numRef>
              <c:f>'Broadway Revenue'!$X$2:$X$109</c:f>
              <c:numCache>
                <c:formatCode>0.00%</c:formatCode>
                <c:ptCount val="108"/>
                <c:pt idx="0">
                  <c:v>1.0037309397642478</c:v>
                </c:pt>
                <c:pt idx="1">
                  <c:v>1.0102384557153672</c:v>
                </c:pt>
                <c:pt idx="2">
                  <c:v>1.0127034443603331</c:v>
                </c:pt>
                <c:pt idx="3">
                  <c:v>1.0136970098410296</c:v>
                </c:pt>
                <c:pt idx="4">
                  <c:v>1.0152692897103082</c:v>
                </c:pt>
                <c:pt idx="5">
                  <c:v>1.0156604844814534</c:v>
                </c:pt>
                <c:pt idx="6">
                  <c:v>1.0172716044463923</c:v>
                </c:pt>
                <c:pt idx="7">
                  <c:v>1.0174347085541258</c:v>
                </c:pt>
                <c:pt idx="8">
                  <c:v>1.0175766464799394</c:v>
                </c:pt>
                <c:pt idx="9">
                  <c:v>1.0170088947766844</c:v>
                </c:pt>
                <c:pt idx="10">
                  <c:v>1.0172407267221801</c:v>
                </c:pt>
                <c:pt idx="11">
                  <c:v>1.0170798637395913</c:v>
                </c:pt>
                <c:pt idx="12">
                  <c:v>1.0164878787319289</c:v>
                </c:pt>
                <c:pt idx="13">
                  <c:v>1.0176476154428464</c:v>
                </c:pt>
                <c:pt idx="14">
                  <c:v>1.017594567935219</c:v>
                </c:pt>
                <c:pt idx="15">
                  <c:v>1.0172218016654051</c:v>
                </c:pt>
                <c:pt idx="16">
                  <c:v>1.0170325510976532</c:v>
                </c:pt>
                <c:pt idx="17">
                  <c:v>1.0167013626040877</c:v>
                </c:pt>
                <c:pt idx="18">
                  <c:v>1.0177327781983345</c:v>
                </c:pt>
                <c:pt idx="19">
                  <c:v>1.0166303936411809</c:v>
                </c:pt>
                <c:pt idx="20">
                  <c:v>1.0167486752460257</c:v>
                </c:pt>
                <c:pt idx="21">
                  <c:v>1.0169000757002271</c:v>
                </c:pt>
                <c:pt idx="22">
                  <c:v>1.0167250189250567</c:v>
                </c:pt>
                <c:pt idx="23">
                  <c:v>1.0171508327024981</c:v>
                </c:pt>
                <c:pt idx="24">
                  <c:v>1.017676003028009</c:v>
                </c:pt>
                <c:pt idx="25">
                  <c:v>1.0177185844057532</c:v>
                </c:pt>
                <c:pt idx="26">
                  <c:v>1.0176712717638152</c:v>
                </c:pt>
                <c:pt idx="27">
                  <c:v>1.017335352006056</c:v>
                </c:pt>
                <c:pt idx="28">
                  <c:v>1.0172691143073429</c:v>
                </c:pt>
                <c:pt idx="29">
                  <c:v>1.0165215745647236</c:v>
                </c:pt>
                <c:pt idx="30">
                  <c:v>1.017765897047691</c:v>
                </c:pt>
                <c:pt idx="31">
                  <c:v>1.0171744890234671</c:v>
                </c:pt>
                <c:pt idx="32">
                  <c:v>1.0176476154428464</c:v>
                </c:pt>
                <c:pt idx="33">
                  <c:v>1.0171271763815291</c:v>
                </c:pt>
                <c:pt idx="34">
                  <c:v>1.0168196442089326</c:v>
                </c:pt>
                <c:pt idx="35">
                  <c:v>1.0171508327024981</c:v>
                </c:pt>
                <c:pt idx="36">
                  <c:v>1.0177138531415595</c:v>
                </c:pt>
                <c:pt idx="37">
                  <c:v>1.0177422407267223</c:v>
                </c:pt>
                <c:pt idx="38">
                  <c:v>1.0177138531415595</c:v>
                </c:pt>
                <c:pt idx="39">
                  <c:v>1.0173637395912187</c:v>
                </c:pt>
                <c:pt idx="40">
                  <c:v>1.0162755488266464</c:v>
                </c:pt>
                <c:pt idx="41">
                  <c:v>1.0172028766086298</c:v>
                </c:pt>
                <c:pt idx="42">
                  <c:v>1.0176239591218774</c:v>
                </c:pt>
                <c:pt idx="43">
                  <c:v>1.0173873959121877</c:v>
                </c:pt>
                <c:pt idx="44">
                  <c:v>1.0173921271763815</c:v>
                </c:pt>
                <c:pt idx="45">
                  <c:v>1.0170325510976532</c:v>
                </c:pt>
                <c:pt idx="46">
                  <c:v>1.0171981453444361</c:v>
                </c:pt>
                <c:pt idx="47">
                  <c:v>1.017448902346707</c:v>
                </c:pt>
                <c:pt idx="48">
                  <c:v>1.0178750213669996</c:v>
                </c:pt>
                <c:pt idx="49">
                  <c:v>1.0176712717638152</c:v>
                </c:pt>
                <c:pt idx="50">
                  <c:v>1.0163289990928335</c:v>
                </c:pt>
                <c:pt idx="51">
                  <c:v>1.0147516993957704</c:v>
                </c:pt>
                <c:pt idx="52">
                  <c:v>1.0140436178247734</c:v>
                </c:pt>
                <c:pt idx="53">
                  <c:v>1.0150490936555892</c:v>
                </c:pt>
                <c:pt idx="54">
                  <c:v>1.0154361782477341</c:v>
                </c:pt>
                <c:pt idx="55">
                  <c:v>1.0149405211480362</c:v>
                </c:pt>
                <c:pt idx="56">
                  <c:v>1.0152945619335347</c:v>
                </c:pt>
                <c:pt idx="57">
                  <c:v>1.0069594302977989</c:v>
                </c:pt>
                <c:pt idx="58">
                  <c:v>1.0056835347432025</c:v>
                </c:pt>
                <c:pt idx="59">
                  <c:v>1.008119335347432</c:v>
                </c:pt>
                <c:pt idx="60">
                  <c:v>1.0086438402148372</c:v>
                </c:pt>
                <c:pt idx="61">
                  <c:v>0.88345340460144084</c:v>
                </c:pt>
                <c:pt idx="62">
                  <c:v>0.89916918429003023</c:v>
                </c:pt>
                <c:pt idx="63">
                  <c:v>0.9750047205438066</c:v>
                </c:pt>
                <c:pt idx="64">
                  <c:v>1.0023366691842901</c:v>
                </c:pt>
                <c:pt idx="65">
                  <c:v>0.95347432024169188</c:v>
                </c:pt>
                <c:pt idx="66">
                  <c:v>0.98798621601208458</c:v>
                </c:pt>
                <c:pt idx="67">
                  <c:v>1.0037386706948641</c:v>
                </c:pt>
                <c:pt idx="68">
                  <c:v>0.98911914652567978</c:v>
                </c:pt>
                <c:pt idx="69">
                  <c:v>0.91007364048338368</c:v>
                </c:pt>
                <c:pt idx="70">
                  <c:v>0.95779833836858008</c:v>
                </c:pt>
                <c:pt idx="71">
                  <c:v>0.95867163897280971</c:v>
                </c:pt>
                <c:pt idx="72">
                  <c:v>0.99379248489425986</c:v>
                </c:pt>
                <c:pt idx="73">
                  <c:v>1.0057968277945619</c:v>
                </c:pt>
                <c:pt idx="74">
                  <c:v>1</c:v>
                </c:pt>
                <c:pt idx="75">
                  <c:v>1.0095827039274925</c:v>
                </c:pt>
                <c:pt idx="76">
                  <c:v>1.0097243202416919</c:v>
                </c:pt>
                <c:pt idx="77">
                  <c:v>1.0006136706948641</c:v>
                </c:pt>
                <c:pt idx="78">
                  <c:v>1.0074554137023681</c:v>
                </c:pt>
                <c:pt idx="79">
                  <c:v>1.0128021148036255</c:v>
                </c:pt>
                <c:pt idx="80">
                  <c:v>1.0070336102719033</c:v>
                </c:pt>
                <c:pt idx="81">
                  <c:v>0.99877265861027187</c:v>
                </c:pt>
                <c:pt idx="82">
                  <c:v>1.0014728096676737</c:v>
                </c:pt>
                <c:pt idx="83">
                  <c:v>1.0012745468277946</c:v>
                </c:pt>
                <c:pt idx="84">
                  <c:v>1.0094977341389728</c:v>
                </c:pt>
                <c:pt idx="85">
                  <c:v>0.99924471299093653</c:v>
                </c:pt>
                <c:pt idx="86">
                  <c:v>0.99195147280966767</c:v>
                </c:pt>
                <c:pt idx="87">
                  <c:v>0.9928247734138973</c:v>
                </c:pt>
                <c:pt idx="88">
                  <c:v>0.99631797583081572</c:v>
                </c:pt>
                <c:pt idx="89">
                  <c:v>0.98878870845921452</c:v>
                </c:pt>
                <c:pt idx="90">
                  <c:v>0.99771525679758311</c:v>
                </c:pt>
                <c:pt idx="91">
                  <c:v>1.009629909365559</c:v>
                </c:pt>
                <c:pt idx="92">
                  <c:v>0.95428153323262843</c:v>
                </c:pt>
                <c:pt idx="93">
                  <c:v>0.94454305135951666</c:v>
                </c:pt>
                <c:pt idx="94">
                  <c:v>0.96077228096676737</c:v>
                </c:pt>
                <c:pt idx="95">
                  <c:v>0.95477719033232633</c:v>
                </c:pt>
                <c:pt idx="96">
                  <c:v>0.98946374622356492</c:v>
                </c:pt>
                <c:pt idx="97">
                  <c:v>0.97089784743202412</c:v>
                </c:pt>
                <c:pt idx="98">
                  <c:v>0.96244807401812693</c:v>
                </c:pt>
                <c:pt idx="99">
                  <c:v>1.0008874622356496</c:v>
                </c:pt>
                <c:pt idx="100">
                  <c:v>0.99320241691842903</c:v>
                </c:pt>
                <c:pt idx="101">
                  <c:v>0.98262839879154074</c:v>
                </c:pt>
                <c:pt idx="102">
                  <c:v>1.0037197885196374</c:v>
                </c:pt>
                <c:pt idx="103">
                  <c:v>1.0134063444108761</c:v>
                </c:pt>
                <c:pt idx="104">
                  <c:v>1.0139350453172205</c:v>
                </c:pt>
                <c:pt idx="105">
                  <c:v>0.36845990112606425</c:v>
                </c:pt>
                <c:pt idx="106">
                  <c:v>1.0146336858006042</c:v>
                </c:pt>
                <c:pt idx="107">
                  <c:v>1.0141616314199395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A6-B849-9E73-2CD3DD816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8047039"/>
        <c:axId val="608044351"/>
      </c:lineChart>
      <c:catAx>
        <c:axId val="60804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044351"/>
        <c:crosses val="autoZero"/>
        <c:auto val="1"/>
        <c:lblAlgn val="ctr"/>
        <c:lblOffset val="100"/>
        <c:noMultiLvlLbl val="0"/>
      </c:catAx>
      <c:valAx>
        <c:axId val="60804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04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'Broadway Revenue'!$R$1</c:f>
              <c:strCache>
                <c:ptCount val="1"/>
                <c:pt idx="0">
                  <c:v>Month's Gross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'Broadway Revenue'!$Q$2:$Q$109</c:f>
              <c:strCache>
                <c:ptCount val="108"/>
                <c:pt idx="0">
                  <c:v>July 15</c:v>
                </c:pt>
                <c:pt idx="1">
                  <c:v>August 15</c:v>
                </c:pt>
                <c:pt idx="2">
                  <c:v>September 15</c:v>
                </c:pt>
                <c:pt idx="3">
                  <c:v>October 15</c:v>
                </c:pt>
                <c:pt idx="4">
                  <c:v>November 15</c:v>
                </c:pt>
                <c:pt idx="5">
                  <c:v>December 15</c:v>
                </c:pt>
                <c:pt idx="6">
                  <c:v>January 16</c:v>
                </c:pt>
                <c:pt idx="7">
                  <c:v>February 16</c:v>
                </c:pt>
                <c:pt idx="8">
                  <c:v>March 16</c:v>
                </c:pt>
                <c:pt idx="9">
                  <c:v>April 16</c:v>
                </c:pt>
                <c:pt idx="10">
                  <c:v>May 16</c:v>
                </c:pt>
                <c:pt idx="11">
                  <c:v>June 16</c:v>
                </c:pt>
                <c:pt idx="12">
                  <c:v>July 16</c:v>
                </c:pt>
                <c:pt idx="13">
                  <c:v>August 16</c:v>
                </c:pt>
                <c:pt idx="14">
                  <c:v>September 16</c:v>
                </c:pt>
                <c:pt idx="15">
                  <c:v>October 16</c:v>
                </c:pt>
                <c:pt idx="16">
                  <c:v>November 16</c:v>
                </c:pt>
                <c:pt idx="17">
                  <c:v>December 16</c:v>
                </c:pt>
                <c:pt idx="18">
                  <c:v>January 17</c:v>
                </c:pt>
                <c:pt idx="19">
                  <c:v>February 17</c:v>
                </c:pt>
                <c:pt idx="20">
                  <c:v>March 17</c:v>
                </c:pt>
                <c:pt idx="21">
                  <c:v>April 17</c:v>
                </c:pt>
                <c:pt idx="22">
                  <c:v>May 17</c:v>
                </c:pt>
                <c:pt idx="23">
                  <c:v>June 17</c:v>
                </c:pt>
                <c:pt idx="24">
                  <c:v>July 17</c:v>
                </c:pt>
                <c:pt idx="25">
                  <c:v>August 17</c:v>
                </c:pt>
                <c:pt idx="26">
                  <c:v>September 17</c:v>
                </c:pt>
                <c:pt idx="27">
                  <c:v>October 17</c:v>
                </c:pt>
                <c:pt idx="28">
                  <c:v>November 17</c:v>
                </c:pt>
                <c:pt idx="29">
                  <c:v>December 17</c:v>
                </c:pt>
                <c:pt idx="30">
                  <c:v>January 18</c:v>
                </c:pt>
                <c:pt idx="31">
                  <c:v>February 18</c:v>
                </c:pt>
                <c:pt idx="32">
                  <c:v>March 18</c:v>
                </c:pt>
                <c:pt idx="33">
                  <c:v>April 18</c:v>
                </c:pt>
                <c:pt idx="34">
                  <c:v>May 18</c:v>
                </c:pt>
                <c:pt idx="35">
                  <c:v>June 18</c:v>
                </c:pt>
                <c:pt idx="36">
                  <c:v>July 18</c:v>
                </c:pt>
                <c:pt idx="37">
                  <c:v>August 18</c:v>
                </c:pt>
                <c:pt idx="38">
                  <c:v>September 18</c:v>
                </c:pt>
                <c:pt idx="39">
                  <c:v>October 18</c:v>
                </c:pt>
                <c:pt idx="40">
                  <c:v>November 18</c:v>
                </c:pt>
                <c:pt idx="41">
                  <c:v>December 18</c:v>
                </c:pt>
                <c:pt idx="42">
                  <c:v>January 19</c:v>
                </c:pt>
                <c:pt idx="43">
                  <c:v>February 19</c:v>
                </c:pt>
                <c:pt idx="44">
                  <c:v>March 19</c:v>
                </c:pt>
                <c:pt idx="45">
                  <c:v>April 19</c:v>
                </c:pt>
                <c:pt idx="46">
                  <c:v>May 19</c:v>
                </c:pt>
                <c:pt idx="47">
                  <c:v>June 19</c:v>
                </c:pt>
                <c:pt idx="48">
                  <c:v>July 19</c:v>
                </c:pt>
                <c:pt idx="49">
                  <c:v>August 19</c:v>
                </c:pt>
                <c:pt idx="50">
                  <c:v>September 19</c:v>
                </c:pt>
                <c:pt idx="51">
                  <c:v>October 19</c:v>
                </c:pt>
                <c:pt idx="52">
                  <c:v>November 19</c:v>
                </c:pt>
                <c:pt idx="53">
                  <c:v>December 19</c:v>
                </c:pt>
                <c:pt idx="54">
                  <c:v>January 20</c:v>
                </c:pt>
                <c:pt idx="55">
                  <c:v>February 20</c:v>
                </c:pt>
                <c:pt idx="56">
                  <c:v>March 20</c:v>
                </c:pt>
                <c:pt idx="57">
                  <c:v>September 21</c:v>
                </c:pt>
                <c:pt idx="58">
                  <c:v>October 21</c:v>
                </c:pt>
                <c:pt idx="59">
                  <c:v>November 21</c:v>
                </c:pt>
                <c:pt idx="60">
                  <c:v>December 21</c:v>
                </c:pt>
                <c:pt idx="61">
                  <c:v>January 22</c:v>
                </c:pt>
                <c:pt idx="62">
                  <c:v>February 22</c:v>
                </c:pt>
                <c:pt idx="63">
                  <c:v>March 22</c:v>
                </c:pt>
                <c:pt idx="64">
                  <c:v>April 22</c:v>
                </c:pt>
                <c:pt idx="65">
                  <c:v>May 22</c:v>
                </c:pt>
                <c:pt idx="66">
                  <c:v>June 22</c:v>
                </c:pt>
                <c:pt idx="67">
                  <c:v>July 22</c:v>
                </c:pt>
                <c:pt idx="68">
                  <c:v>August 22</c:v>
                </c:pt>
                <c:pt idx="69">
                  <c:v>September 22</c:v>
                </c:pt>
                <c:pt idx="70">
                  <c:v>October 22</c:v>
                </c:pt>
                <c:pt idx="71">
                  <c:v>November 22</c:v>
                </c:pt>
                <c:pt idx="72">
                  <c:v>December 22</c:v>
                </c:pt>
                <c:pt idx="73">
                  <c:v>January 23</c:v>
                </c:pt>
                <c:pt idx="74">
                  <c:v>February 23</c:v>
                </c:pt>
                <c:pt idx="75">
                  <c:v>March 23</c:v>
                </c:pt>
                <c:pt idx="76">
                  <c:v>April 23</c:v>
                </c:pt>
                <c:pt idx="77">
                  <c:v>May 23</c:v>
                </c:pt>
                <c:pt idx="78">
                  <c:v>June 23</c:v>
                </c:pt>
                <c:pt idx="79">
                  <c:v>July 23</c:v>
                </c:pt>
                <c:pt idx="80">
                  <c:v>August 23</c:v>
                </c:pt>
                <c:pt idx="81">
                  <c:v>September 23</c:v>
                </c:pt>
                <c:pt idx="82">
                  <c:v>October 23</c:v>
                </c:pt>
                <c:pt idx="83">
                  <c:v>November 23</c:v>
                </c:pt>
                <c:pt idx="84">
                  <c:v>December 23</c:v>
                </c:pt>
                <c:pt idx="85">
                  <c:v>January 24</c:v>
                </c:pt>
                <c:pt idx="86">
                  <c:v>February 24</c:v>
                </c:pt>
                <c:pt idx="87">
                  <c:v>March 24</c:v>
                </c:pt>
                <c:pt idx="88">
                  <c:v>April 24</c:v>
                </c:pt>
                <c:pt idx="89">
                  <c:v>May 24</c:v>
                </c:pt>
                <c:pt idx="90">
                  <c:v>June 24</c:v>
                </c:pt>
                <c:pt idx="91">
                  <c:v>July 24</c:v>
                </c:pt>
                <c:pt idx="92">
                  <c:v>August 24</c:v>
                </c:pt>
                <c:pt idx="93">
                  <c:v>September 24</c:v>
                </c:pt>
                <c:pt idx="94">
                  <c:v>October 24</c:v>
                </c:pt>
                <c:pt idx="95">
                  <c:v>November 24</c:v>
                </c:pt>
                <c:pt idx="96">
                  <c:v>December 24</c:v>
                </c:pt>
                <c:pt idx="97">
                  <c:v>January 25</c:v>
                </c:pt>
                <c:pt idx="98">
                  <c:v>February 25</c:v>
                </c:pt>
                <c:pt idx="99">
                  <c:v>March 25</c:v>
                </c:pt>
                <c:pt idx="100">
                  <c:v>April 25</c:v>
                </c:pt>
                <c:pt idx="101">
                  <c:v>May 25</c:v>
                </c:pt>
                <c:pt idx="102">
                  <c:v>June 25</c:v>
                </c:pt>
                <c:pt idx="103">
                  <c:v>July 25</c:v>
                </c:pt>
                <c:pt idx="104">
                  <c:v>August 25</c:v>
                </c:pt>
                <c:pt idx="105">
                  <c:v>September 25</c:v>
                </c:pt>
                <c:pt idx="106">
                  <c:v>October 25</c:v>
                </c:pt>
                <c:pt idx="107">
                  <c:v>November 25</c:v>
                </c:pt>
              </c:strCache>
            </c:strRef>
          </c:cat>
          <c:val>
            <c:numRef>
              <c:f>'Broadway Revenue'!$R$2:$R$109</c:f>
              <c:numCache>
                <c:formatCode>"$"#,##0;[Red]"$"#,##0</c:formatCode>
                <c:ptCount val="108"/>
                <c:pt idx="0">
                  <c:v>2590947</c:v>
                </c:pt>
                <c:pt idx="1">
                  <c:v>7210974</c:v>
                </c:pt>
                <c:pt idx="2">
                  <c:v>6371507</c:v>
                </c:pt>
                <c:pt idx="3">
                  <c:v>6127373</c:v>
                </c:pt>
                <c:pt idx="4">
                  <c:v>8248302</c:v>
                </c:pt>
                <c:pt idx="5">
                  <c:v>6756760</c:v>
                </c:pt>
                <c:pt idx="6">
                  <c:v>8479383</c:v>
                </c:pt>
                <c:pt idx="7">
                  <c:v>7069119</c:v>
                </c:pt>
                <c:pt idx="8">
                  <c:v>6984452</c:v>
                </c:pt>
                <c:pt idx="9">
                  <c:v>7127893</c:v>
                </c:pt>
                <c:pt idx="10">
                  <c:v>9021130</c:v>
                </c:pt>
                <c:pt idx="11">
                  <c:v>7917257</c:v>
                </c:pt>
                <c:pt idx="12">
                  <c:v>10446836</c:v>
                </c:pt>
                <c:pt idx="13">
                  <c:v>8227392</c:v>
                </c:pt>
                <c:pt idx="14">
                  <c:v>8820500</c:v>
                </c:pt>
                <c:pt idx="15">
                  <c:v>10761452</c:v>
                </c:pt>
                <c:pt idx="16">
                  <c:v>10395037</c:v>
                </c:pt>
                <c:pt idx="17">
                  <c:v>10220723</c:v>
                </c:pt>
                <c:pt idx="18">
                  <c:v>13160271</c:v>
                </c:pt>
                <c:pt idx="19">
                  <c:v>12118811</c:v>
                </c:pt>
                <c:pt idx="20">
                  <c:v>11941775</c:v>
                </c:pt>
                <c:pt idx="21">
                  <c:v>14828206</c:v>
                </c:pt>
                <c:pt idx="22">
                  <c:v>11858088</c:v>
                </c:pt>
                <c:pt idx="23">
                  <c:v>11879061</c:v>
                </c:pt>
                <c:pt idx="24">
                  <c:v>15187896</c:v>
                </c:pt>
                <c:pt idx="25">
                  <c:v>12020214</c:v>
                </c:pt>
                <c:pt idx="26">
                  <c:v>11806415</c:v>
                </c:pt>
                <c:pt idx="27">
                  <c:v>14383287</c:v>
                </c:pt>
                <c:pt idx="28">
                  <c:v>12352444</c:v>
                </c:pt>
                <c:pt idx="29">
                  <c:v>16226427</c:v>
                </c:pt>
                <c:pt idx="30">
                  <c:v>12420362</c:v>
                </c:pt>
                <c:pt idx="31">
                  <c:v>12036730</c:v>
                </c:pt>
                <c:pt idx="32">
                  <c:v>12452994</c:v>
                </c:pt>
                <c:pt idx="33">
                  <c:v>15069526</c:v>
                </c:pt>
                <c:pt idx="34">
                  <c:v>12026559</c:v>
                </c:pt>
                <c:pt idx="35">
                  <c:v>12234953</c:v>
                </c:pt>
                <c:pt idx="36">
                  <c:v>15699043</c:v>
                </c:pt>
                <c:pt idx="37">
                  <c:v>12658479</c:v>
                </c:pt>
                <c:pt idx="38">
                  <c:v>16145390</c:v>
                </c:pt>
                <c:pt idx="39">
                  <c:v>12666516</c:v>
                </c:pt>
                <c:pt idx="40">
                  <c:v>12511011</c:v>
                </c:pt>
                <c:pt idx="41">
                  <c:v>16803145</c:v>
                </c:pt>
                <c:pt idx="42">
                  <c:v>12867069</c:v>
                </c:pt>
                <c:pt idx="43">
                  <c:v>12333553</c:v>
                </c:pt>
                <c:pt idx="44">
                  <c:v>15657248</c:v>
                </c:pt>
                <c:pt idx="45">
                  <c:v>12674339</c:v>
                </c:pt>
                <c:pt idx="46">
                  <c:v>12475065</c:v>
                </c:pt>
                <c:pt idx="47">
                  <c:v>15601877</c:v>
                </c:pt>
                <c:pt idx="48">
                  <c:v>11938043</c:v>
                </c:pt>
                <c:pt idx="49">
                  <c:v>12018216</c:v>
                </c:pt>
                <c:pt idx="50">
                  <c:v>14794926</c:v>
                </c:pt>
                <c:pt idx="51">
                  <c:v>11838299</c:v>
                </c:pt>
                <c:pt idx="52">
                  <c:v>10917166</c:v>
                </c:pt>
                <c:pt idx="53">
                  <c:v>16060202</c:v>
                </c:pt>
                <c:pt idx="54">
                  <c:v>11356889</c:v>
                </c:pt>
                <c:pt idx="55">
                  <c:v>10686240</c:v>
                </c:pt>
                <c:pt idx="56">
                  <c:v>5384910</c:v>
                </c:pt>
                <c:pt idx="57">
                  <c:v>4688677</c:v>
                </c:pt>
                <c:pt idx="58">
                  <c:v>13403069</c:v>
                </c:pt>
                <c:pt idx="59">
                  <c:v>11220103</c:v>
                </c:pt>
                <c:pt idx="60">
                  <c:v>6039907</c:v>
                </c:pt>
                <c:pt idx="61">
                  <c:v>10553195</c:v>
                </c:pt>
                <c:pt idx="62">
                  <c:v>7823166</c:v>
                </c:pt>
                <c:pt idx="63">
                  <c:v>8587192</c:v>
                </c:pt>
                <c:pt idx="64">
                  <c:v>9408520</c:v>
                </c:pt>
                <c:pt idx="65">
                  <c:v>10837319</c:v>
                </c:pt>
                <c:pt idx="66">
                  <c:v>8886748</c:v>
                </c:pt>
                <c:pt idx="67">
                  <c:v>11130042</c:v>
                </c:pt>
                <c:pt idx="68">
                  <c:v>8684782</c:v>
                </c:pt>
                <c:pt idx="69">
                  <c:v>7813623</c:v>
                </c:pt>
                <c:pt idx="70">
                  <c:v>10112494</c:v>
                </c:pt>
                <c:pt idx="71">
                  <c:v>8542717</c:v>
                </c:pt>
                <c:pt idx="72">
                  <c:v>9072699</c:v>
                </c:pt>
                <c:pt idx="73">
                  <c:v>10758752</c:v>
                </c:pt>
                <c:pt idx="74">
                  <c:v>7363279</c:v>
                </c:pt>
                <c:pt idx="75">
                  <c:v>7590454</c:v>
                </c:pt>
                <c:pt idx="76">
                  <c:v>9788987</c:v>
                </c:pt>
                <c:pt idx="77">
                  <c:v>7468573</c:v>
                </c:pt>
                <c:pt idx="78">
                  <c:v>7578721</c:v>
                </c:pt>
                <c:pt idx="79">
                  <c:v>9360569</c:v>
                </c:pt>
                <c:pt idx="80">
                  <c:v>7571820</c:v>
                </c:pt>
                <c:pt idx="81">
                  <c:v>7095698</c:v>
                </c:pt>
                <c:pt idx="82">
                  <c:v>9157638</c:v>
                </c:pt>
                <c:pt idx="83">
                  <c:v>7754978</c:v>
                </c:pt>
                <c:pt idx="84">
                  <c:v>10506786</c:v>
                </c:pt>
                <c:pt idx="85">
                  <c:v>7378551</c:v>
                </c:pt>
                <c:pt idx="86">
                  <c:v>7059689</c:v>
                </c:pt>
                <c:pt idx="87">
                  <c:v>9331220</c:v>
                </c:pt>
                <c:pt idx="88">
                  <c:v>7772038</c:v>
                </c:pt>
                <c:pt idx="89">
                  <c:v>7119107</c:v>
                </c:pt>
                <c:pt idx="90">
                  <c:v>9623490</c:v>
                </c:pt>
                <c:pt idx="91">
                  <c:v>7856999</c:v>
                </c:pt>
                <c:pt idx="92">
                  <c:v>7331301</c:v>
                </c:pt>
                <c:pt idx="93">
                  <c:v>8226335</c:v>
                </c:pt>
                <c:pt idx="94">
                  <c:v>7270409</c:v>
                </c:pt>
                <c:pt idx="95">
                  <c:v>7100604</c:v>
                </c:pt>
                <c:pt idx="96">
                  <c:v>12217273</c:v>
                </c:pt>
                <c:pt idx="97">
                  <c:v>7745399</c:v>
                </c:pt>
                <c:pt idx="98">
                  <c:v>7009768</c:v>
                </c:pt>
                <c:pt idx="99">
                  <c:v>9443095</c:v>
                </c:pt>
                <c:pt idx="100">
                  <c:v>8066776</c:v>
                </c:pt>
                <c:pt idx="101">
                  <c:v>7087032</c:v>
                </c:pt>
                <c:pt idx="102">
                  <c:v>10084605</c:v>
                </c:pt>
                <c:pt idx="103">
                  <c:v>8671937</c:v>
                </c:pt>
                <c:pt idx="104">
                  <c:v>10504854</c:v>
                </c:pt>
                <c:pt idx="105">
                  <c:v>13300848</c:v>
                </c:pt>
                <c:pt idx="106">
                  <c:v>14997971</c:v>
                </c:pt>
                <c:pt idx="107">
                  <c:v>14856956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1F-7B4F-9B7C-F71B691CC7A8}"/>
            </c:ext>
          </c:extLst>
        </c:ser>
        <c:ser>
          <c:idx val="1"/>
          <c:order val="1"/>
          <c:tx>
            <c:strRef>
              <c:f>'Broadway Revenue'!$Y$1</c:f>
              <c:strCache>
                <c:ptCount val="1"/>
                <c:pt idx="0">
                  <c:v>Average of Monthly Gross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'Broadway Revenue'!$Q$2:$Q$109</c:f>
              <c:strCache>
                <c:ptCount val="108"/>
                <c:pt idx="0">
                  <c:v>July 15</c:v>
                </c:pt>
                <c:pt idx="1">
                  <c:v>August 15</c:v>
                </c:pt>
                <c:pt idx="2">
                  <c:v>September 15</c:v>
                </c:pt>
                <c:pt idx="3">
                  <c:v>October 15</c:v>
                </c:pt>
                <c:pt idx="4">
                  <c:v>November 15</c:v>
                </c:pt>
                <c:pt idx="5">
                  <c:v>December 15</c:v>
                </c:pt>
                <c:pt idx="6">
                  <c:v>January 16</c:v>
                </c:pt>
                <c:pt idx="7">
                  <c:v>February 16</c:v>
                </c:pt>
                <c:pt idx="8">
                  <c:v>March 16</c:v>
                </c:pt>
                <c:pt idx="9">
                  <c:v>April 16</c:v>
                </c:pt>
                <c:pt idx="10">
                  <c:v>May 16</c:v>
                </c:pt>
                <c:pt idx="11">
                  <c:v>June 16</c:v>
                </c:pt>
                <c:pt idx="12">
                  <c:v>July 16</c:v>
                </c:pt>
                <c:pt idx="13">
                  <c:v>August 16</c:v>
                </c:pt>
                <c:pt idx="14">
                  <c:v>September 16</c:v>
                </c:pt>
                <c:pt idx="15">
                  <c:v>October 16</c:v>
                </c:pt>
                <c:pt idx="16">
                  <c:v>November 16</c:v>
                </c:pt>
                <c:pt idx="17">
                  <c:v>December 16</c:v>
                </c:pt>
                <c:pt idx="18">
                  <c:v>January 17</c:v>
                </c:pt>
                <c:pt idx="19">
                  <c:v>February 17</c:v>
                </c:pt>
                <c:pt idx="20">
                  <c:v>March 17</c:v>
                </c:pt>
                <c:pt idx="21">
                  <c:v>April 17</c:v>
                </c:pt>
                <c:pt idx="22">
                  <c:v>May 17</c:v>
                </c:pt>
                <c:pt idx="23">
                  <c:v>June 17</c:v>
                </c:pt>
                <c:pt idx="24">
                  <c:v>July 17</c:v>
                </c:pt>
                <c:pt idx="25">
                  <c:v>August 17</c:v>
                </c:pt>
                <c:pt idx="26">
                  <c:v>September 17</c:v>
                </c:pt>
                <c:pt idx="27">
                  <c:v>October 17</c:v>
                </c:pt>
                <c:pt idx="28">
                  <c:v>November 17</c:v>
                </c:pt>
                <c:pt idx="29">
                  <c:v>December 17</c:v>
                </c:pt>
                <c:pt idx="30">
                  <c:v>January 18</c:v>
                </c:pt>
                <c:pt idx="31">
                  <c:v>February 18</c:v>
                </c:pt>
                <c:pt idx="32">
                  <c:v>March 18</c:v>
                </c:pt>
                <c:pt idx="33">
                  <c:v>April 18</c:v>
                </c:pt>
                <c:pt idx="34">
                  <c:v>May 18</c:v>
                </c:pt>
                <c:pt idx="35">
                  <c:v>June 18</c:v>
                </c:pt>
                <c:pt idx="36">
                  <c:v>July 18</c:v>
                </c:pt>
                <c:pt idx="37">
                  <c:v>August 18</c:v>
                </c:pt>
                <c:pt idx="38">
                  <c:v>September 18</c:v>
                </c:pt>
                <c:pt idx="39">
                  <c:v>October 18</c:v>
                </c:pt>
                <c:pt idx="40">
                  <c:v>November 18</c:v>
                </c:pt>
                <c:pt idx="41">
                  <c:v>December 18</c:v>
                </c:pt>
                <c:pt idx="42">
                  <c:v>January 19</c:v>
                </c:pt>
                <c:pt idx="43">
                  <c:v>February 19</c:v>
                </c:pt>
                <c:pt idx="44">
                  <c:v>March 19</c:v>
                </c:pt>
                <c:pt idx="45">
                  <c:v>April 19</c:v>
                </c:pt>
                <c:pt idx="46">
                  <c:v>May 19</c:v>
                </c:pt>
                <c:pt idx="47">
                  <c:v>June 19</c:v>
                </c:pt>
                <c:pt idx="48">
                  <c:v>July 19</c:v>
                </c:pt>
                <c:pt idx="49">
                  <c:v>August 19</c:v>
                </c:pt>
                <c:pt idx="50">
                  <c:v>September 19</c:v>
                </c:pt>
                <c:pt idx="51">
                  <c:v>October 19</c:v>
                </c:pt>
                <c:pt idx="52">
                  <c:v>November 19</c:v>
                </c:pt>
                <c:pt idx="53">
                  <c:v>December 19</c:v>
                </c:pt>
                <c:pt idx="54">
                  <c:v>January 20</c:v>
                </c:pt>
                <c:pt idx="55">
                  <c:v>February 20</c:v>
                </c:pt>
                <c:pt idx="56">
                  <c:v>March 20</c:v>
                </c:pt>
                <c:pt idx="57">
                  <c:v>September 21</c:v>
                </c:pt>
                <c:pt idx="58">
                  <c:v>October 21</c:v>
                </c:pt>
                <c:pt idx="59">
                  <c:v>November 21</c:v>
                </c:pt>
                <c:pt idx="60">
                  <c:v>December 21</c:v>
                </c:pt>
                <c:pt idx="61">
                  <c:v>January 22</c:v>
                </c:pt>
                <c:pt idx="62">
                  <c:v>February 22</c:v>
                </c:pt>
                <c:pt idx="63">
                  <c:v>March 22</c:v>
                </c:pt>
                <c:pt idx="64">
                  <c:v>April 22</c:v>
                </c:pt>
                <c:pt idx="65">
                  <c:v>May 22</c:v>
                </c:pt>
                <c:pt idx="66">
                  <c:v>June 22</c:v>
                </c:pt>
                <c:pt idx="67">
                  <c:v>July 22</c:v>
                </c:pt>
                <c:pt idx="68">
                  <c:v>August 22</c:v>
                </c:pt>
                <c:pt idx="69">
                  <c:v>September 22</c:v>
                </c:pt>
                <c:pt idx="70">
                  <c:v>October 22</c:v>
                </c:pt>
                <c:pt idx="71">
                  <c:v>November 22</c:v>
                </c:pt>
                <c:pt idx="72">
                  <c:v>December 22</c:v>
                </c:pt>
                <c:pt idx="73">
                  <c:v>January 23</c:v>
                </c:pt>
                <c:pt idx="74">
                  <c:v>February 23</c:v>
                </c:pt>
                <c:pt idx="75">
                  <c:v>March 23</c:v>
                </c:pt>
                <c:pt idx="76">
                  <c:v>April 23</c:v>
                </c:pt>
                <c:pt idx="77">
                  <c:v>May 23</c:v>
                </c:pt>
                <c:pt idx="78">
                  <c:v>June 23</c:v>
                </c:pt>
                <c:pt idx="79">
                  <c:v>July 23</c:v>
                </c:pt>
                <c:pt idx="80">
                  <c:v>August 23</c:v>
                </c:pt>
                <c:pt idx="81">
                  <c:v>September 23</c:v>
                </c:pt>
                <c:pt idx="82">
                  <c:v>October 23</c:v>
                </c:pt>
                <c:pt idx="83">
                  <c:v>November 23</c:v>
                </c:pt>
                <c:pt idx="84">
                  <c:v>December 23</c:v>
                </c:pt>
                <c:pt idx="85">
                  <c:v>January 24</c:v>
                </c:pt>
                <c:pt idx="86">
                  <c:v>February 24</c:v>
                </c:pt>
                <c:pt idx="87">
                  <c:v>March 24</c:v>
                </c:pt>
                <c:pt idx="88">
                  <c:v>April 24</c:v>
                </c:pt>
                <c:pt idx="89">
                  <c:v>May 24</c:v>
                </c:pt>
                <c:pt idx="90">
                  <c:v>June 24</c:v>
                </c:pt>
                <c:pt idx="91">
                  <c:v>July 24</c:v>
                </c:pt>
                <c:pt idx="92">
                  <c:v>August 24</c:v>
                </c:pt>
                <c:pt idx="93">
                  <c:v>September 24</c:v>
                </c:pt>
                <c:pt idx="94">
                  <c:v>October 24</c:v>
                </c:pt>
                <c:pt idx="95">
                  <c:v>November 24</c:v>
                </c:pt>
                <c:pt idx="96">
                  <c:v>December 24</c:v>
                </c:pt>
                <c:pt idx="97">
                  <c:v>January 25</c:v>
                </c:pt>
                <c:pt idx="98">
                  <c:v>February 25</c:v>
                </c:pt>
                <c:pt idx="99">
                  <c:v>March 25</c:v>
                </c:pt>
                <c:pt idx="100">
                  <c:v>April 25</c:v>
                </c:pt>
                <c:pt idx="101">
                  <c:v>May 25</c:v>
                </c:pt>
                <c:pt idx="102">
                  <c:v>June 25</c:v>
                </c:pt>
                <c:pt idx="103">
                  <c:v>July 25</c:v>
                </c:pt>
                <c:pt idx="104">
                  <c:v>August 25</c:v>
                </c:pt>
                <c:pt idx="105">
                  <c:v>September 25</c:v>
                </c:pt>
                <c:pt idx="106">
                  <c:v>October 25</c:v>
                </c:pt>
                <c:pt idx="107">
                  <c:v>November 25</c:v>
                </c:pt>
              </c:strCache>
            </c:strRef>
          </c:cat>
          <c:val>
            <c:numRef>
              <c:f>'Broadway Revenue'!$Y$2:$Y$109</c:f>
              <c:numCache>
                <c:formatCode>"$"#,##0;[Red]"$"#,##0</c:formatCode>
                <c:ptCount val="108"/>
                <c:pt idx="0">
                  <c:v>10265976.361111112</c:v>
                </c:pt>
                <c:pt idx="1">
                  <c:v>10265976.361111112</c:v>
                </c:pt>
                <c:pt idx="2">
                  <c:v>10265976.361111112</c:v>
                </c:pt>
                <c:pt idx="3">
                  <c:v>10265976.361111112</c:v>
                </c:pt>
                <c:pt idx="4">
                  <c:v>10265976.361111112</c:v>
                </c:pt>
                <c:pt idx="5">
                  <c:v>10265976.361111112</c:v>
                </c:pt>
                <c:pt idx="6">
                  <c:v>10265976.361111112</c:v>
                </c:pt>
                <c:pt idx="7">
                  <c:v>10265976.361111112</c:v>
                </c:pt>
                <c:pt idx="8">
                  <c:v>10265976.361111112</c:v>
                </c:pt>
                <c:pt idx="9">
                  <c:v>10265976.361111112</c:v>
                </c:pt>
                <c:pt idx="10">
                  <c:v>10265976.361111112</c:v>
                </c:pt>
                <c:pt idx="11">
                  <c:v>10265976.361111112</c:v>
                </c:pt>
                <c:pt idx="12">
                  <c:v>10265976.361111112</c:v>
                </c:pt>
                <c:pt idx="13">
                  <c:v>10265976.361111112</c:v>
                </c:pt>
                <c:pt idx="14">
                  <c:v>10265976.361111112</c:v>
                </c:pt>
                <c:pt idx="15">
                  <c:v>10265976.361111112</c:v>
                </c:pt>
                <c:pt idx="16">
                  <c:v>10265976.361111112</c:v>
                </c:pt>
                <c:pt idx="17">
                  <c:v>10265976.361111112</c:v>
                </c:pt>
                <c:pt idx="18">
                  <c:v>10265976.361111112</c:v>
                </c:pt>
                <c:pt idx="19">
                  <c:v>10265976.361111112</c:v>
                </c:pt>
                <c:pt idx="20">
                  <c:v>10265976.361111112</c:v>
                </c:pt>
                <c:pt idx="21">
                  <c:v>10265976.361111112</c:v>
                </c:pt>
                <c:pt idx="22">
                  <c:v>10265976.361111112</c:v>
                </c:pt>
                <c:pt idx="23">
                  <c:v>10265976.361111112</c:v>
                </c:pt>
                <c:pt idx="24">
                  <c:v>10265976.361111112</c:v>
                </c:pt>
                <c:pt idx="25">
                  <c:v>10265976.361111112</c:v>
                </c:pt>
                <c:pt idx="26">
                  <c:v>10265976.361111112</c:v>
                </c:pt>
                <c:pt idx="27">
                  <c:v>10265976.361111112</c:v>
                </c:pt>
                <c:pt idx="28">
                  <c:v>10265976.361111112</c:v>
                </c:pt>
                <c:pt idx="29">
                  <c:v>10265976.361111112</c:v>
                </c:pt>
                <c:pt idx="30">
                  <c:v>10265976.361111112</c:v>
                </c:pt>
                <c:pt idx="31">
                  <c:v>10265976.361111112</c:v>
                </c:pt>
                <c:pt idx="32">
                  <c:v>10265976.361111112</c:v>
                </c:pt>
                <c:pt idx="33">
                  <c:v>10265976.361111112</c:v>
                </c:pt>
                <c:pt idx="34">
                  <c:v>10265976.361111112</c:v>
                </c:pt>
                <c:pt idx="35">
                  <c:v>10265976.361111112</c:v>
                </c:pt>
                <c:pt idx="36">
                  <c:v>10265976.361111112</c:v>
                </c:pt>
                <c:pt idx="37">
                  <c:v>10265976.361111112</c:v>
                </c:pt>
                <c:pt idx="38">
                  <c:v>10265976.361111112</c:v>
                </c:pt>
                <c:pt idx="39">
                  <c:v>10265976.361111112</c:v>
                </c:pt>
                <c:pt idx="40">
                  <c:v>10265976.361111112</c:v>
                </c:pt>
                <c:pt idx="41">
                  <c:v>10265976.361111112</c:v>
                </c:pt>
                <c:pt idx="42">
                  <c:v>10265976.361111112</c:v>
                </c:pt>
                <c:pt idx="43">
                  <c:v>10265976.361111112</c:v>
                </c:pt>
                <c:pt idx="44">
                  <c:v>10265976.361111112</c:v>
                </c:pt>
                <c:pt idx="45">
                  <c:v>10265976.361111112</c:v>
                </c:pt>
                <c:pt idx="46">
                  <c:v>10265976.361111112</c:v>
                </c:pt>
                <c:pt idx="47">
                  <c:v>10265976.361111112</c:v>
                </c:pt>
                <c:pt idx="48">
                  <c:v>10265976.361111112</c:v>
                </c:pt>
                <c:pt idx="49">
                  <c:v>10265976.361111112</c:v>
                </c:pt>
                <c:pt idx="50">
                  <c:v>10265976.361111112</c:v>
                </c:pt>
                <c:pt idx="51">
                  <c:v>10265976.361111112</c:v>
                </c:pt>
                <c:pt idx="52">
                  <c:v>10265976.361111112</c:v>
                </c:pt>
                <c:pt idx="53">
                  <c:v>10265976.361111112</c:v>
                </c:pt>
                <c:pt idx="54">
                  <c:v>10265976.361111112</c:v>
                </c:pt>
                <c:pt idx="55">
                  <c:v>10265976.361111112</c:v>
                </c:pt>
                <c:pt idx="56">
                  <c:v>10265976.361111112</c:v>
                </c:pt>
                <c:pt idx="57">
                  <c:v>10265976.361111112</c:v>
                </c:pt>
                <c:pt idx="58">
                  <c:v>10265976.361111112</c:v>
                </c:pt>
                <c:pt idx="59">
                  <c:v>10265976.361111112</c:v>
                </c:pt>
                <c:pt idx="60">
                  <c:v>10265976.361111112</c:v>
                </c:pt>
                <c:pt idx="61">
                  <c:v>10265976.361111112</c:v>
                </c:pt>
                <c:pt idx="62">
                  <c:v>10265976.361111112</c:v>
                </c:pt>
                <c:pt idx="63">
                  <c:v>10265976.361111112</c:v>
                </c:pt>
                <c:pt idx="64">
                  <c:v>10265976.361111112</c:v>
                </c:pt>
                <c:pt idx="65">
                  <c:v>10265976.361111112</c:v>
                </c:pt>
                <c:pt idx="66">
                  <c:v>10265976.361111112</c:v>
                </c:pt>
                <c:pt idx="67">
                  <c:v>10265976.361111112</c:v>
                </c:pt>
                <c:pt idx="68">
                  <c:v>10265976.361111112</c:v>
                </c:pt>
                <c:pt idx="69">
                  <c:v>10265976.361111112</c:v>
                </c:pt>
                <c:pt idx="70">
                  <c:v>10265976.361111112</c:v>
                </c:pt>
                <c:pt idx="71">
                  <c:v>10265976.361111112</c:v>
                </c:pt>
                <c:pt idx="72">
                  <c:v>10265976.361111112</c:v>
                </c:pt>
                <c:pt idx="73">
                  <c:v>10265976.361111112</c:v>
                </c:pt>
                <c:pt idx="74">
                  <c:v>10265976.361111112</c:v>
                </c:pt>
                <c:pt idx="75">
                  <c:v>10265976.361111112</c:v>
                </c:pt>
                <c:pt idx="76">
                  <c:v>10265976.361111112</c:v>
                </c:pt>
                <c:pt idx="77">
                  <c:v>10265976.361111112</c:v>
                </c:pt>
                <c:pt idx="78">
                  <c:v>10265976.361111112</c:v>
                </c:pt>
                <c:pt idx="79">
                  <c:v>10265976.361111112</c:v>
                </c:pt>
                <c:pt idx="80">
                  <c:v>10265976.361111112</c:v>
                </c:pt>
                <c:pt idx="81">
                  <c:v>10265976.361111112</c:v>
                </c:pt>
                <c:pt idx="82">
                  <c:v>10265976.361111112</c:v>
                </c:pt>
                <c:pt idx="83">
                  <c:v>10265976.361111112</c:v>
                </c:pt>
                <c:pt idx="84">
                  <c:v>10265976.361111112</c:v>
                </c:pt>
                <c:pt idx="85">
                  <c:v>10265976.361111112</c:v>
                </c:pt>
                <c:pt idx="86">
                  <c:v>10265976.361111112</c:v>
                </c:pt>
                <c:pt idx="87">
                  <c:v>10265976.361111112</c:v>
                </c:pt>
                <c:pt idx="88">
                  <c:v>10265976.361111112</c:v>
                </c:pt>
                <c:pt idx="89">
                  <c:v>10265976.361111112</c:v>
                </c:pt>
                <c:pt idx="90">
                  <c:v>10265976.361111112</c:v>
                </c:pt>
                <c:pt idx="91">
                  <c:v>10265976.361111112</c:v>
                </c:pt>
                <c:pt idx="92">
                  <c:v>10265976.361111112</c:v>
                </c:pt>
                <c:pt idx="93">
                  <c:v>10265976.361111112</c:v>
                </c:pt>
                <c:pt idx="94">
                  <c:v>10265976.361111112</c:v>
                </c:pt>
                <c:pt idx="95">
                  <c:v>10265976.361111112</c:v>
                </c:pt>
                <c:pt idx="96">
                  <c:v>10265976.361111112</c:v>
                </c:pt>
                <c:pt idx="97">
                  <c:v>10265976.361111112</c:v>
                </c:pt>
                <c:pt idx="98">
                  <c:v>10265976.361111112</c:v>
                </c:pt>
                <c:pt idx="99">
                  <c:v>10265976.361111112</c:v>
                </c:pt>
                <c:pt idx="100">
                  <c:v>10265976.361111112</c:v>
                </c:pt>
                <c:pt idx="101">
                  <c:v>10265976.361111112</c:v>
                </c:pt>
                <c:pt idx="102">
                  <c:v>10265976.361111112</c:v>
                </c:pt>
                <c:pt idx="103">
                  <c:v>10265976.361111112</c:v>
                </c:pt>
                <c:pt idx="104">
                  <c:v>10265976.361111112</c:v>
                </c:pt>
                <c:pt idx="105">
                  <c:v>10265976.361111112</c:v>
                </c:pt>
                <c:pt idx="106">
                  <c:v>10265976.361111112</c:v>
                </c:pt>
                <c:pt idx="107">
                  <c:v>10265976.361111112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1F-7B4F-9B7C-F71B691CC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532863"/>
        <c:axId val="626377151"/>
      </c:lineChart>
      <c:catAx>
        <c:axId val="62153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377151"/>
        <c:crosses val="autoZero"/>
        <c:auto val="1"/>
        <c:lblAlgn val="ctr"/>
        <c:lblOffset val="100"/>
        <c:noMultiLvlLbl val="0"/>
      </c:catAx>
      <c:valAx>
        <c:axId val="62637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[Red]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53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355054</xdr:colOff>
      <xdr:row>2</xdr:row>
      <xdr:rowOff>0</xdr:rowOff>
    </xdr:from>
    <xdr:to>
      <xdr:col>19</xdr:col>
      <xdr:colOff>753260</xdr:colOff>
      <xdr:row>24</xdr:row>
      <xdr:rowOff>97288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A1A764-8BB5-DFB1-140C-C1E8BC4BF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8602" y="409677"/>
          <a:ext cx="7772400" cy="4603740"/>
        </a:xfrm>
        <a:prstGeom prst="rect">
          <a:avLst/>
        </a:prstGeom>
      </xdr:spPr>
    </xdr:pic>
    <xdr:clientData/>
  </xdr:twoCellAnchor>
  <xdr:twoCellAnchor editAs="oneCell">
    <xdr:from>
      <xdr:col>10</xdr:col>
      <xdr:colOff>355054</xdr:colOff>
      <xdr:row>24</xdr:row>
      <xdr:rowOff>136560</xdr:rowOff>
    </xdr:from>
    <xdr:to>
      <xdr:col>16</xdr:col>
      <xdr:colOff>112525</xdr:colOff>
      <xdr:row>40</xdr:row>
      <xdr:rowOff>161141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B6A7FC-8F68-C718-D071-368FE1A25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48602" y="5052689"/>
          <a:ext cx="4673600" cy="3302000"/>
        </a:xfrm>
        <a:prstGeom prst="rect">
          <a:avLst/>
        </a:prstGeom>
      </xdr:spPr>
    </xdr:pic>
    <xdr:clientData/>
  </xdr:twoCellAnchor>
  <xdr:twoCellAnchor editAs="oneCell">
    <xdr:from>
      <xdr:col>16</xdr:col>
      <xdr:colOff>177527</xdr:colOff>
      <xdr:row>24</xdr:row>
      <xdr:rowOff>54623</xdr:rowOff>
    </xdr:from>
    <xdr:to>
      <xdr:col>25</xdr:col>
      <xdr:colOff>575733</xdr:colOff>
      <xdr:row>47</xdr:row>
      <xdr:rowOff>190763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F0446C4-9695-9816-9DBE-F217A5DC5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87204" y="4970752"/>
          <a:ext cx="7772400" cy="4847430"/>
        </a:xfrm>
        <a:prstGeom prst="rect">
          <a:avLst/>
        </a:prstGeom>
      </xdr:spPr>
    </xdr:pic>
    <xdr:clientData/>
  </xdr:twoCellAnchor>
  <xdr:twoCellAnchor editAs="oneCell">
    <xdr:from>
      <xdr:col>25</xdr:col>
      <xdr:colOff>587204</xdr:colOff>
      <xdr:row>23</xdr:row>
      <xdr:rowOff>191183</xdr:rowOff>
    </xdr:from>
    <xdr:to>
      <xdr:col>35</xdr:col>
      <xdr:colOff>166056</xdr:colOff>
      <xdr:row>51</xdr:row>
      <xdr:rowOff>9184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10E88F-1C7B-9132-B5BD-20D9832CB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071075" y="4902473"/>
          <a:ext cx="7772400" cy="5553485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47</xdr:row>
      <xdr:rowOff>190500</xdr:rowOff>
    </xdr:from>
    <xdr:to>
      <xdr:col>19</xdr:col>
      <xdr:colOff>12700</xdr:colOff>
      <xdr:row>76</xdr:row>
      <xdr:rowOff>44010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911FD3F-7FB4-1E77-8F82-4F0EBB8F8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24800" y="9740900"/>
          <a:ext cx="7772400" cy="5746310"/>
        </a:xfrm>
        <a:prstGeom prst="rect">
          <a:avLst/>
        </a:prstGeom>
      </xdr:spPr>
    </xdr:pic>
    <xdr:clientData/>
  </xdr:twoCellAnchor>
  <xdr:twoCellAnchor editAs="oneCell">
    <xdr:from>
      <xdr:col>19</xdr:col>
      <xdr:colOff>38100</xdr:colOff>
      <xdr:row>47</xdr:row>
      <xdr:rowOff>165100</xdr:rowOff>
    </xdr:from>
    <xdr:to>
      <xdr:col>28</xdr:col>
      <xdr:colOff>381000</xdr:colOff>
      <xdr:row>78</xdr:row>
      <xdr:rowOff>122926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A0C8271-2308-692E-6FAC-91570BB22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722600" y="9715500"/>
          <a:ext cx="7772400" cy="6257026"/>
        </a:xfrm>
        <a:prstGeom prst="rect">
          <a:avLst/>
        </a:prstGeom>
      </xdr:spPr>
    </xdr:pic>
    <xdr:clientData/>
  </xdr:twoCellAnchor>
  <xdr:twoCellAnchor editAs="oneCell">
    <xdr:from>
      <xdr:col>30</xdr:col>
      <xdr:colOff>76200</xdr:colOff>
      <xdr:row>53</xdr:row>
      <xdr:rowOff>190500</xdr:rowOff>
    </xdr:from>
    <xdr:to>
      <xdr:col>39</xdr:col>
      <xdr:colOff>419100</xdr:colOff>
      <xdr:row>77</xdr:row>
      <xdr:rowOff>100591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F4ED83-3E57-076B-ED8D-C5ADF0435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841200" y="10960100"/>
          <a:ext cx="7772400" cy="4786891"/>
        </a:xfrm>
        <a:prstGeom prst="rect">
          <a:avLst/>
        </a:prstGeom>
      </xdr:spPr>
    </xdr:pic>
    <xdr:clientData/>
  </xdr:twoCellAnchor>
  <xdr:twoCellAnchor editAs="oneCell">
    <xdr:from>
      <xdr:col>9</xdr:col>
      <xdr:colOff>431800</xdr:colOff>
      <xdr:row>78</xdr:row>
      <xdr:rowOff>165100</xdr:rowOff>
    </xdr:from>
    <xdr:to>
      <xdr:col>18</xdr:col>
      <xdr:colOff>774700</xdr:colOff>
      <xdr:row>108</xdr:row>
      <xdr:rowOff>73371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3F17B58-3976-BE3E-B011-DEE8D4941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61300" y="16014700"/>
          <a:ext cx="7772400" cy="6004271"/>
        </a:xfrm>
        <a:prstGeom prst="rect">
          <a:avLst/>
        </a:prstGeom>
      </xdr:spPr>
    </xdr:pic>
    <xdr:clientData/>
  </xdr:twoCellAnchor>
  <xdr:twoCellAnchor editAs="oneCell">
    <xdr:from>
      <xdr:col>18</xdr:col>
      <xdr:colOff>774700</xdr:colOff>
      <xdr:row>78</xdr:row>
      <xdr:rowOff>114300</xdr:rowOff>
    </xdr:from>
    <xdr:to>
      <xdr:col>28</xdr:col>
      <xdr:colOff>292100</xdr:colOff>
      <xdr:row>107</xdr:row>
      <xdr:rowOff>158087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7F3D27C-F18B-2FBE-E2A6-690934B2F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633700" y="15963900"/>
          <a:ext cx="7772400" cy="59365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5622</xdr:rowOff>
    </xdr:from>
    <xdr:to>
      <xdr:col>9</xdr:col>
      <xdr:colOff>342900</xdr:colOff>
      <xdr:row>34</xdr:row>
      <xdr:rowOff>90172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CBFFDE9-4A86-4D88-39F1-AB4EAF73A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712179"/>
          <a:ext cx="7837982" cy="4456682"/>
        </a:xfrm>
        <a:prstGeom prst="rect">
          <a:avLst/>
        </a:prstGeom>
      </xdr:spPr>
    </xdr:pic>
    <xdr:clientData/>
  </xdr:twoCellAnchor>
  <xdr:twoCellAnchor editAs="oneCell">
    <xdr:from>
      <xdr:col>9</xdr:col>
      <xdr:colOff>440267</xdr:colOff>
      <xdr:row>108</xdr:row>
      <xdr:rowOff>118534</xdr:rowOff>
    </xdr:from>
    <xdr:to>
      <xdr:col>18</xdr:col>
      <xdr:colOff>745067</xdr:colOff>
      <xdr:row>135</xdr:row>
      <xdr:rowOff>90141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AF72DD-CF6B-9E17-C0A2-93545D33A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07867" y="22064134"/>
          <a:ext cx="7772400" cy="5458007"/>
        </a:xfrm>
        <a:prstGeom prst="rect">
          <a:avLst/>
        </a:prstGeom>
      </xdr:spPr>
    </xdr:pic>
    <xdr:clientData/>
  </xdr:twoCellAnchor>
  <xdr:twoCellAnchor>
    <xdr:from>
      <xdr:col>2</xdr:col>
      <xdr:colOff>349633</xdr:colOff>
      <xdr:row>43</xdr:row>
      <xdr:rowOff>13159</xdr:rowOff>
    </xdr:from>
    <xdr:to>
      <xdr:col>7</xdr:col>
      <xdr:colOff>790308</xdr:colOff>
      <xdr:row>56</xdr:row>
      <xdr:rowOff>70997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AA5A38-CB67-8F21-7450-6D4C7E98A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418488</xdr:colOff>
      <xdr:row>57</xdr:row>
      <xdr:rowOff>36111</xdr:rowOff>
    </xdr:from>
    <xdr:to>
      <xdr:col>8</xdr:col>
      <xdr:colOff>32898</xdr:colOff>
      <xdr:row>70</xdr:row>
      <xdr:rowOff>93949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6C0F35D-E0C8-5045-9346-E0ED21484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241524</xdr:colOff>
      <xdr:row>1</xdr:row>
      <xdr:rowOff>90624</xdr:rowOff>
    </xdr:from>
    <xdr:to>
      <xdr:col>36</xdr:col>
      <xdr:colOff>557101</xdr:colOff>
      <xdr:row>20</xdr:row>
      <xdr:rowOff>203042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9F3910-730F-3C41-FC60-1E5FAE9CC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210207</xdr:colOff>
      <xdr:row>21</xdr:row>
      <xdr:rowOff>29779</xdr:rowOff>
    </xdr:from>
    <xdr:to>
      <xdr:col>36</xdr:col>
      <xdr:colOff>540114</xdr:colOff>
      <xdr:row>42</xdr:row>
      <xdr:rowOff>131379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94EF778-F828-9E9F-A307-24214882C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193282</xdr:colOff>
      <xdr:row>42</xdr:row>
      <xdr:rowOff>174446</xdr:rowOff>
    </xdr:from>
    <xdr:to>
      <xdr:col>35</xdr:col>
      <xdr:colOff>319498</xdr:colOff>
      <xdr:row>62</xdr:row>
      <xdr:rowOff>142696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2A055F8-C931-1B13-A1F6-0A05C26AA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147600</xdr:colOff>
      <xdr:row>63</xdr:row>
      <xdr:rowOff>39755</xdr:rowOff>
    </xdr:from>
    <xdr:to>
      <xdr:col>45</xdr:col>
      <xdr:colOff>326320</xdr:colOff>
      <xdr:row>99</xdr:row>
      <xdr:rowOff>61736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77638F9-8E2D-D6C1-53D8-302DAA922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118533</xdr:colOff>
      <xdr:row>99</xdr:row>
      <xdr:rowOff>50798</xdr:rowOff>
    </xdr:from>
    <xdr:to>
      <xdr:col>38</xdr:col>
      <xdr:colOff>152399</xdr:colOff>
      <xdr:row>125</xdr:row>
      <xdr:rowOff>33865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54F41F6-A81A-A961-6999-8B9A4889C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1336272</xdr:colOff>
      <xdr:row>127</xdr:row>
      <xdr:rowOff>88647</xdr:rowOff>
    </xdr:from>
    <xdr:to>
      <xdr:col>47</xdr:col>
      <xdr:colOff>55437</xdr:colOff>
      <xdr:row>153</xdr:row>
      <xdr:rowOff>209146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CB4226-676E-53B1-B98C-18F4D8209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88B6E-77B4-2B4E-9473-74704CE77B48}">
  <dimension ref="A43:B62"/>
  <sheetViews>
    <sheetView zoomScale="50" workbookViewId="0">
      <selection activeCell="J60" sqref="J60"/>
    </sheetView>
  </sheetViews>
  <sheetFormatPr baseColWidth="10" defaultRowHeight="16"/>
  <sheetData>
    <row r="43" spans="1:2">
      <c r="A43" t="s">
        <v>60</v>
      </c>
      <c r="B43" t="s">
        <v>61</v>
      </c>
    </row>
    <row r="44" spans="1:2">
      <c r="A44" t="s">
        <v>62</v>
      </c>
      <c r="B44" s="34">
        <v>3.3000000000000002E-2</v>
      </c>
    </row>
    <row r="45" spans="1:2">
      <c r="A45" t="s">
        <v>63</v>
      </c>
      <c r="B45" s="34">
        <v>6.8000000000000005E-2</v>
      </c>
    </row>
    <row r="46" spans="1:2">
      <c r="A46" t="s">
        <v>64</v>
      </c>
      <c r="B46" s="37">
        <v>0.36899999999999999</v>
      </c>
    </row>
    <row r="47" spans="1:2">
      <c r="A47" t="s">
        <v>65</v>
      </c>
      <c r="B47" s="34">
        <v>5.8999999999999997E-2</v>
      </c>
    </row>
    <row r="48" spans="1:2">
      <c r="A48" t="s">
        <v>66</v>
      </c>
      <c r="B48" s="34">
        <v>0.43</v>
      </c>
    </row>
    <row r="49" spans="1:2">
      <c r="A49" t="s">
        <v>67</v>
      </c>
      <c r="B49" s="34">
        <v>4.1000000000000002E-2</v>
      </c>
    </row>
    <row r="59" spans="1:2">
      <c r="A59" t="s">
        <v>68</v>
      </c>
    </row>
    <row r="60" spans="1:2">
      <c r="A60" t="s">
        <v>69</v>
      </c>
      <c r="B60" s="38">
        <v>0.65400000000000003</v>
      </c>
    </row>
    <row r="61" spans="1:2">
      <c r="A61" t="s">
        <v>70</v>
      </c>
      <c r="B61" s="38">
        <v>0.313</v>
      </c>
    </row>
    <row r="62" spans="1:2">
      <c r="A62" t="s">
        <v>71</v>
      </c>
      <c r="B62" s="38">
        <v>3.5000000000000003E-2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1D1E-2AD5-1144-B073-F355F2793191}">
  <dimension ref="A1:AN463"/>
  <sheetViews>
    <sheetView topLeftCell="M1" zoomScale="36" workbookViewId="0">
      <selection activeCell="Y1" activeCellId="1" sqref="Q1:R109 Y1:Y109"/>
    </sheetView>
  </sheetViews>
  <sheetFormatPr baseColWidth="10" defaultRowHeight="16"/>
  <cols>
    <col min="2" max="2" width="15" customWidth="1"/>
    <col min="3" max="3" width="24" customWidth="1"/>
    <col min="4" max="4" width="16.83203125" customWidth="1"/>
    <col min="5" max="5" width="20" customWidth="1"/>
    <col min="7" max="7" width="28.83203125" customWidth="1"/>
    <col min="17" max="17" width="14" customWidth="1"/>
    <col min="18" max="18" width="15.6640625" style="33" customWidth="1"/>
    <col min="19" max="21" width="13" customWidth="1"/>
    <col min="24" max="25" width="18.83203125" customWidth="1"/>
    <col min="40" max="40" width="13.33203125" bestFit="1" customWidth="1"/>
  </cols>
  <sheetData>
    <row r="1" spans="1:25" ht="17">
      <c r="A1" s="39" t="s">
        <v>38</v>
      </c>
      <c r="C1" s="39" t="s">
        <v>39</v>
      </c>
      <c r="D1" s="39" t="s">
        <v>40</v>
      </c>
      <c r="E1" s="39" t="s">
        <v>41</v>
      </c>
      <c r="F1" s="39" t="s">
        <v>42</v>
      </c>
      <c r="G1" s="39" t="s">
        <v>43</v>
      </c>
      <c r="H1" s="39" t="s">
        <v>44</v>
      </c>
      <c r="I1" s="39" t="s">
        <v>45</v>
      </c>
      <c r="J1" s="4" t="s">
        <v>46</v>
      </c>
      <c r="K1" s="4" t="s">
        <v>47</v>
      </c>
      <c r="L1" s="39" t="s">
        <v>48</v>
      </c>
      <c r="M1" s="39" t="s">
        <v>49</v>
      </c>
      <c r="N1" s="39" t="s">
        <v>50</v>
      </c>
      <c r="O1" s="39" t="s">
        <v>51</v>
      </c>
      <c r="P1" s="4"/>
      <c r="Q1" t="str" cm="1">
        <f t="array" ref="Q1:Q109">_xlfn.UNIQUE(_xlfn._xlws.FILTER('Broadway Revenue'!B:B,'Broadway Revenue'!B:B&lt;&gt;""))</f>
        <v>Month</v>
      </c>
      <c r="R1" s="33" t="s">
        <v>54</v>
      </c>
      <c r="S1" t="s">
        <v>44</v>
      </c>
      <c r="T1" t="s">
        <v>58</v>
      </c>
      <c r="U1" t="s">
        <v>48</v>
      </c>
      <c r="V1" t="s">
        <v>55</v>
      </c>
      <c r="W1" t="s">
        <v>56</v>
      </c>
      <c r="X1" t="s">
        <v>57</v>
      </c>
      <c r="Y1" t="s">
        <v>72</v>
      </c>
    </row>
    <row r="2" spans="1:25" ht="17">
      <c r="A2" s="39"/>
      <c r="B2" t="s">
        <v>53</v>
      </c>
      <c r="C2" s="39"/>
      <c r="D2" s="39"/>
      <c r="E2" s="39"/>
      <c r="F2" s="39"/>
      <c r="G2" s="39"/>
      <c r="H2" s="39"/>
      <c r="I2" s="39"/>
      <c r="J2" s="4" t="s">
        <v>52</v>
      </c>
      <c r="K2" s="4" t="s">
        <v>46</v>
      </c>
      <c r="L2" s="39"/>
      <c r="M2" s="39"/>
      <c r="N2" s="39"/>
      <c r="O2" s="39"/>
      <c r="P2" s="4"/>
      <c r="Q2" t="str">
        <v>July 15</v>
      </c>
      <c r="R2" s="33">
        <f>SUMIF(B:B,Q2,C:C)</f>
        <v>2590947</v>
      </c>
      <c r="S2" s="32">
        <f>AVERAGEIF(B:B,Q:Q,H:H)</f>
        <v>139.57499999999999</v>
      </c>
      <c r="T2" s="32">
        <f>_xlfn.MAXIFS(I:I,B:B,Q:Q)</f>
        <v>275</v>
      </c>
      <c r="U2">
        <f>SUMIF(B:B,Q2,L:L)</f>
        <v>14</v>
      </c>
      <c r="V2">
        <f>SUMIF(B:B,Q2,J:J)</f>
        <v>18563</v>
      </c>
      <c r="W2">
        <f>SUMIF(B:B,Q2,K:K)</f>
        <v>18494</v>
      </c>
      <c r="X2" s="34">
        <f>V2/W2</f>
        <v>1.0037309397642478</v>
      </c>
      <c r="Y2" s="33">
        <f>AVERAGE($R$2:$R$109)</f>
        <v>10265976.361111112</v>
      </c>
    </row>
    <row r="3" spans="1:25">
      <c r="A3" s="5">
        <v>42204</v>
      </c>
      <c r="B3" t="str">
        <f t="shared" ref="B3:B66" si="0">TEXT(A3, "mmmm yy")</f>
        <v>July 15</v>
      </c>
      <c r="C3" s="6">
        <v>1288436</v>
      </c>
      <c r="D3" s="6">
        <v>0</v>
      </c>
      <c r="E3" s="7">
        <v>1288436</v>
      </c>
      <c r="F3" s="6">
        <v>1</v>
      </c>
      <c r="G3" s="8">
        <v>1288436</v>
      </c>
      <c r="H3" s="9">
        <v>138.94</v>
      </c>
      <c r="I3" s="9">
        <v>275</v>
      </c>
      <c r="J3" s="10">
        <v>9273</v>
      </c>
      <c r="K3" s="10">
        <v>9247</v>
      </c>
      <c r="L3" s="11">
        <v>7</v>
      </c>
      <c r="M3" s="8">
        <v>1.0029999999999999</v>
      </c>
      <c r="N3" s="12">
        <v>0</v>
      </c>
      <c r="O3" s="13">
        <v>0</v>
      </c>
      <c r="P3" s="13"/>
      <c r="Q3" t="str">
        <v>August 15</v>
      </c>
      <c r="R3" s="33">
        <f t="shared" ref="R3:R66" si="1">SUMIF(B:B,Q3,C:C)</f>
        <v>7210974</v>
      </c>
      <c r="S3" s="32">
        <f t="shared" ref="S3:S66" si="2">AVERAGEIF(B:B,Q:Q,H:H)</f>
        <v>135.07</v>
      </c>
      <c r="T3" s="32">
        <f t="shared" ref="T3:T66" si="3">_xlfn.MAXIFS(I:I,B:B,Q:Q)</f>
        <v>275</v>
      </c>
      <c r="U3">
        <f t="shared" ref="U3:U66" si="4">SUMIF(B:B,Q3,L:L)</f>
        <v>40</v>
      </c>
      <c r="V3">
        <f t="shared" ref="V3:V66" si="5">SUMIF(B:B,Q3,J:J)</f>
        <v>53381</v>
      </c>
      <c r="W3">
        <f t="shared" ref="W3:W66" si="6">SUMIF(B:B,Q3,K:K)</f>
        <v>52840</v>
      </c>
      <c r="X3" s="34">
        <f t="shared" ref="X3:X66" si="7">V3/W3</f>
        <v>1.0102384557153672</v>
      </c>
      <c r="Y3" s="33">
        <f>AVERAGE($R$2:$R$109)</f>
        <v>10265976.361111112</v>
      </c>
    </row>
    <row r="4" spans="1:25">
      <c r="A4" s="14">
        <v>42211</v>
      </c>
      <c r="B4" t="str">
        <f t="shared" si="0"/>
        <v>July 15</v>
      </c>
      <c r="C4" s="15">
        <v>1302511</v>
      </c>
      <c r="D4" s="15">
        <v>1288436</v>
      </c>
      <c r="E4" s="16">
        <v>14075</v>
      </c>
      <c r="F4" s="15">
        <v>1</v>
      </c>
      <c r="G4" s="17">
        <v>1302511</v>
      </c>
      <c r="H4" s="18">
        <v>140.21</v>
      </c>
      <c r="I4" s="18">
        <v>275</v>
      </c>
      <c r="J4" s="19">
        <v>9290</v>
      </c>
      <c r="K4" s="19">
        <v>9247</v>
      </c>
      <c r="L4" s="20">
        <v>7</v>
      </c>
      <c r="M4" s="17">
        <v>1.0049999999999999</v>
      </c>
      <c r="N4" s="21">
        <v>0</v>
      </c>
      <c r="O4" s="22">
        <v>1.0049999999999999</v>
      </c>
      <c r="P4" s="22"/>
      <c r="Q4" t="str">
        <v>September 15</v>
      </c>
      <c r="R4" s="33">
        <f t="shared" si="1"/>
        <v>6371507</v>
      </c>
      <c r="S4" s="32">
        <f t="shared" si="2"/>
        <v>148.83750000000001</v>
      </c>
      <c r="T4" s="32">
        <f t="shared" si="3"/>
        <v>275</v>
      </c>
      <c r="U4">
        <f t="shared" si="4"/>
        <v>32</v>
      </c>
      <c r="V4">
        <f t="shared" si="5"/>
        <v>42809</v>
      </c>
      <c r="W4">
        <f t="shared" si="6"/>
        <v>42272</v>
      </c>
      <c r="X4" s="34">
        <f t="shared" si="7"/>
        <v>1.0127034443603331</v>
      </c>
      <c r="Y4" s="33">
        <f t="shared" ref="Y4:Y67" si="8">AVERAGE($R$2:$R$109)</f>
        <v>10265976.361111112</v>
      </c>
    </row>
    <row r="5" spans="1:25">
      <c r="A5" s="23">
        <v>42218</v>
      </c>
      <c r="B5" t="str">
        <f t="shared" si="0"/>
        <v>August 15</v>
      </c>
      <c r="C5" s="6">
        <v>1490816</v>
      </c>
      <c r="D5" s="6">
        <v>1302511</v>
      </c>
      <c r="E5" s="7">
        <v>188305</v>
      </c>
      <c r="F5" s="6">
        <v>1</v>
      </c>
      <c r="G5" s="8">
        <v>1490816</v>
      </c>
      <c r="H5" s="9">
        <v>140.38999999999999</v>
      </c>
      <c r="I5" s="9">
        <v>275</v>
      </c>
      <c r="J5" s="10">
        <v>10619</v>
      </c>
      <c r="K5" s="10">
        <v>10568</v>
      </c>
      <c r="L5" s="11">
        <v>8</v>
      </c>
      <c r="M5" s="8">
        <v>1.0049999999999999</v>
      </c>
      <c r="N5" s="8">
        <v>1.0049999999999999</v>
      </c>
      <c r="O5" s="13">
        <v>0</v>
      </c>
      <c r="P5" s="13"/>
      <c r="Q5" t="str">
        <v>October 15</v>
      </c>
      <c r="R5" s="33">
        <f t="shared" si="1"/>
        <v>6127373</v>
      </c>
      <c r="S5" s="32">
        <f t="shared" si="2"/>
        <v>142.99</v>
      </c>
      <c r="T5" s="32">
        <f t="shared" si="3"/>
        <v>475</v>
      </c>
      <c r="U5">
        <f t="shared" si="4"/>
        <v>32</v>
      </c>
      <c r="V5">
        <f t="shared" si="5"/>
        <v>42851</v>
      </c>
      <c r="W5">
        <f t="shared" si="6"/>
        <v>42272</v>
      </c>
      <c r="X5" s="34">
        <f t="shared" si="7"/>
        <v>1.0136970098410296</v>
      </c>
      <c r="Y5" s="33">
        <f t="shared" si="8"/>
        <v>10265976.361111112</v>
      </c>
    </row>
    <row r="6" spans="1:25">
      <c r="A6" s="14">
        <v>42225</v>
      </c>
      <c r="B6" t="str">
        <f t="shared" si="0"/>
        <v>August 15</v>
      </c>
      <c r="C6" s="15">
        <v>1255163</v>
      </c>
      <c r="D6" s="15">
        <v>1490816</v>
      </c>
      <c r="E6" s="24">
        <v>-235653</v>
      </c>
      <c r="F6" s="15">
        <v>1</v>
      </c>
      <c r="G6" s="17">
        <v>1255163</v>
      </c>
      <c r="H6" s="18">
        <v>117.99</v>
      </c>
      <c r="I6" s="18">
        <v>275</v>
      </c>
      <c r="J6" s="19">
        <v>10638</v>
      </c>
      <c r="K6" s="19">
        <v>10568</v>
      </c>
      <c r="L6" s="20">
        <v>8</v>
      </c>
      <c r="M6" s="17">
        <v>1.0069999999999999</v>
      </c>
      <c r="N6" s="17">
        <v>1.0049999999999999</v>
      </c>
      <c r="O6" s="22">
        <v>2E-3</v>
      </c>
      <c r="P6" s="22"/>
      <c r="Q6" t="str">
        <v>November 15</v>
      </c>
      <c r="R6" s="33">
        <f t="shared" si="1"/>
        <v>8248302</v>
      </c>
      <c r="S6" s="32">
        <f t="shared" si="2"/>
        <v>150.07</v>
      </c>
      <c r="T6" s="32">
        <f t="shared" si="3"/>
        <v>475</v>
      </c>
      <c r="U6">
        <f t="shared" si="4"/>
        <v>41</v>
      </c>
      <c r="V6">
        <f t="shared" si="5"/>
        <v>54988</v>
      </c>
      <c r="W6">
        <f t="shared" si="6"/>
        <v>54161</v>
      </c>
      <c r="X6" s="34">
        <f t="shared" si="7"/>
        <v>1.0152692897103082</v>
      </c>
      <c r="Y6" s="33">
        <f t="shared" si="8"/>
        <v>10265976.361111112</v>
      </c>
    </row>
    <row r="7" spans="1:25">
      <c r="A7" s="23">
        <v>42232</v>
      </c>
      <c r="B7" t="str">
        <f t="shared" si="0"/>
        <v>August 15</v>
      </c>
      <c r="C7" s="6">
        <v>1459314</v>
      </c>
      <c r="D7" s="6">
        <v>1255163</v>
      </c>
      <c r="E7" s="7">
        <v>204151</v>
      </c>
      <c r="F7" s="6">
        <v>1</v>
      </c>
      <c r="G7" s="8">
        <v>1459314</v>
      </c>
      <c r="H7" s="9">
        <v>136.31</v>
      </c>
      <c r="I7" s="9">
        <v>275</v>
      </c>
      <c r="J7" s="10">
        <v>10706</v>
      </c>
      <c r="K7" s="10">
        <v>10568</v>
      </c>
      <c r="L7" s="11">
        <v>8</v>
      </c>
      <c r="M7" s="8">
        <v>1.0129999999999999</v>
      </c>
      <c r="N7" s="8">
        <v>1.0069999999999999</v>
      </c>
      <c r="O7" s="25">
        <v>6.0000000000000001E-3</v>
      </c>
      <c r="P7" s="25"/>
      <c r="Q7" t="str">
        <v>December 15</v>
      </c>
      <c r="R7" s="33">
        <f t="shared" si="1"/>
        <v>6756760</v>
      </c>
      <c r="S7" s="32">
        <f t="shared" si="2"/>
        <v>157.36750000000001</v>
      </c>
      <c r="T7" s="32">
        <f t="shared" si="3"/>
        <v>475</v>
      </c>
      <c r="U7">
        <f t="shared" si="4"/>
        <v>32</v>
      </c>
      <c r="V7">
        <f t="shared" si="5"/>
        <v>42934</v>
      </c>
      <c r="W7">
        <f t="shared" si="6"/>
        <v>42272</v>
      </c>
      <c r="X7" s="34">
        <f t="shared" si="7"/>
        <v>1.0156604844814534</v>
      </c>
      <c r="Y7" s="33">
        <f t="shared" si="8"/>
        <v>10265976.361111112</v>
      </c>
    </row>
    <row r="8" spans="1:25">
      <c r="A8" s="14">
        <v>42239</v>
      </c>
      <c r="B8" t="str">
        <f t="shared" si="0"/>
        <v>August 15</v>
      </c>
      <c r="C8" s="15">
        <v>1456753</v>
      </c>
      <c r="D8" s="15">
        <v>1459314</v>
      </c>
      <c r="E8" s="24">
        <v>-2561</v>
      </c>
      <c r="F8" s="15">
        <v>1</v>
      </c>
      <c r="G8" s="17">
        <v>1456753</v>
      </c>
      <c r="H8" s="18">
        <v>136.04</v>
      </c>
      <c r="I8" s="18">
        <v>275</v>
      </c>
      <c r="J8" s="19">
        <v>10708</v>
      </c>
      <c r="K8" s="19">
        <v>10568</v>
      </c>
      <c r="L8" s="20">
        <v>8</v>
      </c>
      <c r="M8" s="17">
        <v>1.0129999999999999</v>
      </c>
      <c r="N8" s="17">
        <v>1.0129999999999999</v>
      </c>
      <c r="O8" s="26">
        <v>0</v>
      </c>
      <c r="P8" s="26"/>
      <c r="Q8" t="str">
        <v>January 16</v>
      </c>
      <c r="R8" s="33">
        <f t="shared" si="1"/>
        <v>8479383</v>
      </c>
      <c r="S8" s="32">
        <f t="shared" si="2"/>
        <v>165.84399999999999</v>
      </c>
      <c r="T8" s="32">
        <f t="shared" si="3"/>
        <v>475</v>
      </c>
      <c r="U8">
        <f t="shared" si="4"/>
        <v>38</v>
      </c>
      <c r="V8">
        <f t="shared" si="5"/>
        <v>51065</v>
      </c>
      <c r="W8">
        <f t="shared" si="6"/>
        <v>50198</v>
      </c>
      <c r="X8" s="34">
        <f t="shared" si="7"/>
        <v>1.0172716044463923</v>
      </c>
      <c r="Y8" s="33">
        <f t="shared" si="8"/>
        <v>10265976.361111112</v>
      </c>
    </row>
    <row r="9" spans="1:25">
      <c r="A9" s="23">
        <v>42246</v>
      </c>
      <c r="B9" t="str">
        <f t="shared" si="0"/>
        <v>August 15</v>
      </c>
      <c r="C9" s="6">
        <v>1548928</v>
      </c>
      <c r="D9" s="6">
        <v>1456753</v>
      </c>
      <c r="E9" s="7">
        <v>92175</v>
      </c>
      <c r="F9" s="6">
        <v>1</v>
      </c>
      <c r="G9" s="8">
        <v>1548928</v>
      </c>
      <c r="H9" s="9">
        <v>144.62</v>
      </c>
      <c r="I9" s="9">
        <v>275</v>
      </c>
      <c r="J9" s="10">
        <v>10710</v>
      </c>
      <c r="K9" s="10">
        <v>10568</v>
      </c>
      <c r="L9" s="11">
        <v>8</v>
      </c>
      <c r="M9" s="8">
        <v>1.0129999999999999</v>
      </c>
      <c r="N9" s="8">
        <v>1.0129999999999999</v>
      </c>
      <c r="O9" s="13">
        <v>0</v>
      </c>
      <c r="P9" s="13"/>
      <c r="Q9" t="str">
        <v>February 16</v>
      </c>
      <c r="R9" s="33">
        <f t="shared" si="1"/>
        <v>7069119</v>
      </c>
      <c r="S9" s="32">
        <f t="shared" si="2"/>
        <v>164.36499999999998</v>
      </c>
      <c r="T9" s="32">
        <f t="shared" si="3"/>
        <v>475</v>
      </c>
      <c r="U9">
        <f t="shared" si="4"/>
        <v>32</v>
      </c>
      <c r="V9">
        <f t="shared" si="5"/>
        <v>43009</v>
      </c>
      <c r="W9">
        <f t="shared" si="6"/>
        <v>42272</v>
      </c>
      <c r="X9" s="34">
        <f t="shared" si="7"/>
        <v>1.0174347085541258</v>
      </c>
      <c r="Y9" s="33">
        <f t="shared" si="8"/>
        <v>10265976.361111112</v>
      </c>
    </row>
    <row r="10" spans="1:25">
      <c r="A10" s="14">
        <v>42253</v>
      </c>
      <c r="B10" t="str">
        <f t="shared" si="0"/>
        <v>September 15</v>
      </c>
      <c r="C10" s="15">
        <v>1697070</v>
      </c>
      <c r="D10" s="15">
        <v>1548928</v>
      </c>
      <c r="E10" s="16">
        <v>148142</v>
      </c>
      <c r="F10" s="15">
        <v>1</v>
      </c>
      <c r="G10" s="17">
        <v>1697070</v>
      </c>
      <c r="H10" s="18">
        <v>158.52000000000001</v>
      </c>
      <c r="I10" s="18">
        <v>275</v>
      </c>
      <c r="J10" s="19">
        <v>10706</v>
      </c>
      <c r="K10" s="19">
        <v>10568</v>
      </c>
      <c r="L10" s="20">
        <v>8</v>
      </c>
      <c r="M10" s="17">
        <v>1.0129999999999999</v>
      </c>
      <c r="N10" s="17">
        <v>1.0129999999999999</v>
      </c>
      <c r="O10" s="26">
        <v>0</v>
      </c>
      <c r="P10" s="26"/>
      <c r="Q10" t="str">
        <v>March 16</v>
      </c>
      <c r="R10" s="33">
        <f t="shared" si="1"/>
        <v>6984452</v>
      </c>
      <c r="S10" s="32">
        <f t="shared" si="2"/>
        <v>162.3725</v>
      </c>
      <c r="T10" s="32">
        <f t="shared" si="3"/>
        <v>475</v>
      </c>
      <c r="U10">
        <f t="shared" si="4"/>
        <v>32</v>
      </c>
      <c r="V10">
        <f t="shared" si="5"/>
        <v>43015</v>
      </c>
      <c r="W10">
        <f t="shared" si="6"/>
        <v>42272</v>
      </c>
      <c r="X10" s="34">
        <f t="shared" si="7"/>
        <v>1.0175766464799394</v>
      </c>
      <c r="Y10" s="33">
        <f t="shared" si="8"/>
        <v>10265976.361111112</v>
      </c>
    </row>
    <row r="11" spans="1:25">
      <c r="A11" s="23">
        <v>42260</v>
      </c>
      <c r="B11" t="str">
        <f t="shared" si="0"/>
        <v>September 15</v>
      </c>
      <c r="C11" s="6">
        <v>1561640</v>
      </c>
      <c r="D11" s="6">
        <v>1697070</v>
      </c>
      <c r="E11" s="27">
        <v>-135430</v>
      </c>
      <c r="F11" s="6">
        <v>1</v>
      </c>
      <c r="G11" s="8">
        <v>1561640</v>
      </c>
      <c r="H11" s="9">
        <v>145.91</v>
      </c>
      <c r="I11" s="9">
        <v>275</v>
      </c>
      <c r="J11" s="10">
        <v>10703</v>
      </c>
      <c r="K11" s="10">
        <v>10568</v>
      </c>
      <c r="L11" s="11">
        <v>8</v>
      </c>
      <c r="M11" s="8">
        <v>1.0129999999999999</v>
      </c>
      <c r="N11" s="8">
        <v>1.0129999999999999</v>
      </c>
      <c r="O11" s="13">
        <v>0</v>
      </c>
      <c r="P11" s="13"/>
      <c r="Q11" t="str">
        <v>April 16</v>
      </c>
      <c r="R11" s="33">
        <f t="shared" si="1"/>
        <v>7127893</v>
      </c>
      <c r="S11" s="32">
        <f t="shared" si="2"/>
        <v>165.79499999999999</v>
      </c>
      <c r="T11" s="32">
        <f t="shared" si="3"/>
        <v>475</v>
      </c>
      <c r="U11">
        <f t="shared" si="4"/>
        <v>32</v>
      </c>
      <c r="V11">
        <f t="shared" si="5"/>
        <v>42991</v>
      </c>
      <c r="W11">
        <f t="shared" si="6"/>
        <v>42272</v>
      </c>
      <c r="X11" s="34">
        <f t="shared" si="7"/>
        <v>1.0170088947766844</v>
      </c>
      <c r="Y11" s="33">
        <f t="shared" si="8"/>
        <v>10265976.361111112</v>
      </c>
    </row>
    <row r="12" spans="1:25">
      <c r="A12" s="14">
        <v>42267</v>
      </c>
      <c r="B12" t="str">
        <f t="shared" si="0"/>
        <v>September 15</v>
      </c>
      <c r="C12" s="15">
        <v>1545346</v>
      </c>
      <c r="D12" s="15">
        <v>1561640</v>
      </c>
      <c r="E12" s="24">
        <v>-16294</v>
      </c>
      <c r="F12" s="15">
        <v>1</v>
      </c>
      <c r="G12" s="17">
        <v>1545346</v>
      </c>
      <c r="H12" s="18">
        <v>144.59</v>
      </c>
      <c r="I12" s="18">
        <v>275</v>
      </c>
      <c r="J12" s="19">
        <v>10688</v>
      </c>
      <c r="K12" s="19">
        <v>10568</v>
      </c>
      <c r="L12" s="20">
        <v>8</v>
      </c>
      <c r="M12" s="17">
        <v>1.0109999999999999</v>
      </c>
      <c r="N12" s="17">
        <v>1.0129999999999999</v>
      </c>
      <c r="O12" s="28">
        <v>-2E-3</v>
      </c>
      <c r="P12" s="28"/>
      <c r="Q12" t="str">
        <v>May 16</v>
      </c>
      <c r="R12" s="33">
        <f t="shared" si="1"/>
        <v>9021130</v>
      </c>
      <c r="S12" s="32">
        <f t="shared" si="2"/>
        <v>167.828</v>
      </c>
      <c r="T12" s="32">
        <f t="shared" si="3"/>
        <v>475</v>
      </c>
      <c r="U12">
        <f t="shared" si="4"/>
        <v>40</v>
      </c>
      <c r="V12">
        <f t="shared" si="5"/>
        <v>53751</v>
      </c>
      <c r="W12">
        <f t="shared" si="6"/>
        <v>52840</v>
      </c>
      <c r="X12" s="34">
        <f t="shared" si="7"/>
        <v>1.0172407267221801</v>
      </c>
      <c r="Y12" s="33">
        <f t="shared" si="8"/>
        <v>10265976.361111112</v>
      </c>
    </row>
    <row r="13" spans="1:25">
      <c r="A13" s="23">
        <v>42274</v>
      </c>
      <c r="B13" t="str">
        <f t="shared" si="0"/>
        <v>September 15</v>
      </c>
      <c r="C13" s="6">
        <v>1567451</v>
      </c>
      <c r="D13" s="6">
        <v>1545346</v>
      </c>
      <c r="E13" s="7">
        <v>22105</v>
      </c>
      <c r="F13" s="6">
        <v>1</v>
      </c>
      <c r="G13" s="8">
        <v>1567451</v>
      </c>
      <c r="H13" s="9">
        <v>146.33000000000001</v>
      </c>
      <c r="I13" s="9">
        <v>275</v>
      </c>
      <c r="J13" s="10">
        <v>10712</v>
      </c>
      <c r="K13" s="10">
        <v>10568</v>
      </c>
      <c r="L13" s="11">
        <v>8</v>
      </c>
      <c r="M13" s="8">
        <v>1.014</v>
      </c>
      <c r="N13" s="8">
        <v>1.0109999999999999</v>
      </c>
      <c r="O13" s="25">
        <v>3.0000000000000001E-3</v>
      </c>
      <c r="P13" s="25"/>
      <c r="Q13" t="str">
        <v>June 16</v>
      </c>
      <c r="R13" s="33">
        <f t="shared" si="1"/>
        <v>7917257</v>
      </c>
      <c r="S13" s="32">
        <f t="shared" si="2"/>
        <v>184.14999999999998</v>
      </c>
      <c r="T13" s="32">
        <f t="shared" si="3"/>
        <v>475</v>
      </c>
      <c r="U13">
        <f t="shared" si="4"/>
        <v>32</v>
      </c>
      <c r="V13">
        <f t="shared" si="5"/>
        <v>42994</v>
      </c>
      <c r="W13">
        <f t="shared" si="6"/>
        <v>42272</v>
      </c>
      <c r="X13" s="34">
        <f t="shared" si="7"/>
        <v>1.0170798637395913</v>
      </c>
      <c r="Y13" s="33">
        <f t="shared" si="8"/>
        <v>10265976.361111112</v>
      </c>
    </row>
    <row r="14" spans="1:25">
      <c r="A14" s="14">
        <v>42281</v>
      </c>
      <c r="B14" t="str">
        <f t="shared" si="0"/>
        <v>October 15</v>
      </c>
      <c r="C14" s="15">
        <v>1481172</v>
      </c>
      <c r="D14" s="15">
        <v>1567451</v>
      </c>
      <c r="E14" s="24">
        <v>-86279</v>
      </c>
      <c r="F14" s="15">
        <v>1</v>
      </c>
      <c r="G14" s="17">
        <v>1481172</v>
      </c>
      <c r="H14" s="18">
        <v>138.36000000000001</v>
      </c>
      <c r="I14" s="18">
        <v>475</v>
      </c>
      <c r="J14" s="19">
        <v>10705</v>
      </c>
      <c r="K14" s="19">
        <v>10568</v>
      </c>
      <c r="L14" s="20">
        <v>8</v>
      </c>
      <c r="M14" s="17">
        <v>1.0129999999999999</v>
      </c>
      <c r="N14" s="17">
        <v>1.014</v>
      </c>
      <c r="O14" s="28">
        <v>-1E-3</v>
      </c>
      <c r="P14" s="28"/>
      <c r="Q14" t="str">
        <v>July 16</v>
      </c>
      <c r="R14" s="33">
        <f t="shared" si="1"/>
        <v>10446836</v>
      </c>
      <c r="S14" s="32">
        <f t="shared" si="2"/>
        <v>189.76600000000002</v>
      </c>
      <c r="T14" s="32">
        <f t="shared" si="3"/>
        <v>475</v>
      </c>
      <c r="U14">
        <f t="shared" si="4"/>
        <v>41</v>
      </c>
      <c r="V14">
        <f t="shared" si="5"/>
        <v>55054</v>
      </c>
      <c r="W14">
        <f t="shared" si="6"/>
        <v>54161</v>
      </c>
      <c r="X14" s="34">
        <f t="shared" si="7"/>
        <v>1.0164878787319289</v>
      </c>
      <c r="Y14" s="33">
        <f t="shared" si="8"/>
        <v>10265976.361111112</v>
      </c>
    </row>
    <row r="15" spans="1:25">
      <c r="A15" s="23">
        <v>42288</v>
      </c>
      <c r="B15" t="str">
        <f t="shared" si="0"/>
        <v>October 15</v>
      </c>
      <c r="C15" s="6">
        <v>1678091</v>
      </c>
      <c r="D15" s="6">
        <v>1481172</v>
      </c>
      <c r="E15" s="7">
        <v>196919</v>
      </c>
      <c r="F15" s="6">
        <v>1</v>
      </c>
      <c r="G15" s="8">
        <v>1678091</v>
      </c>
      <c r="H15" s="9">
        <v>156.58000000000001</v>
      </c>
      <c r="I15" s="9">
        <v>475</v>
      </c>
      <c r="J15" s="10">
        <v>10717</v>
      </c>
      <c r="K15" s="10">
        <v>10568</v>
      </c>
      <c r="L15" s="11">
        <v>8</v>
      </c>
      <c r="M15" s="8">
        <v>1.014</v>
      </c>
      <c r="N15" s="8">
        <v>1.0129999999999999</v>
      </c>
      <c r="O15" s="25">
        <v>1E-3</v>
      </c>
      <c r="P15" s="25"/>
      <c r="Q15" t="str">
        <v>August 16</v>
      </c>
      <c r="R15" s="33">
        <f t="shared" si="1"/>
        <v>8227392</v>
      </c>
      <c r="S15" s="32">
        <f t="shared" si="2"/>
        <v>191.255</v>
      </c>
      <c r="T15" s="32">
        <f t="shared" si="3"/>
        <v>475</v>
      </c>
      <c r="U15">
        <f t="shared" si="4"/>
        <v>32</v>
      </c>
      <c r="V15">
        <f t="shared" si="5"/>
        <v>43018</v>
      </c>
      <c r="W15">
        <f t="shared" si="6"/>
        <v>42272</v>
      </c>
      <c r="X15" s="34">
        <f t="shared" si="7"/>
        <v>1.0176476154428464</v>
      </c>
      <c r="Y15" s="33">
        <f t="shared" si="8"/>
        <v>10265976.361111112</v>
      </c>
    </row>
    <row r="16" spans="1:25">
      <c r="A16" s="14">
        <v>42295</v>
      </c>
      <c r="B16" t="str">
        <f t="shared" si="0"/>
        <v>October 15</v>
      </c>
      <c r="C16" s="15">
        <v>1478877</v>
      </c>
      <c r="D16" s="15">
        <v>1678091</v>
      </c>
      <c r="E16" s="24">
        <v>-199214</v>
      </c>
      <c r="F16" s="15">
        <v>1</v>
      </c>
      <c r="G16" s="17">
        <v>1478877</v>
      </c>
      <c r="H16" s="18">
        <v>137.94</v>
      </c>
      <c r="I16" s="18">
        <v>475</v>
      </c>
      <c r="J16" s="19">
        <v>10721</v>
      </c>
      <c r="K16" s="19">
        <v>10568</v>
      </c>
      <c r="L16" s="20">
        <v>8</v>
      </c>
      <c r="M16" s="17">
        <v>1.014</v>
      </c>
      <c r="N16" s="17">
        <v>1.014</v>
      </c>
      <c r="O16" s="26">
        <v>0</v>
      </c>
      <c r="P16" s="26"/>
      <c r="Q16" t="str">
        <v>September 16</v>
      </c>
      <c r="R16" s="33">
        <f t="shared" si="1"/>
        <v>8820500</v>
      </c>
      <c r="S16" s="32">
        <f t="shared" si="2"/>
        <v>198.80500000000001</v>
      </c>
      <c r="T16" s="32">
        <f t="shared" si="3"/>
        <v>549</v>
      </c>
      <c r="U16">
        <f t="shared" si="4"/>
        <v>33</v>
      </c>
      <c r="V16">
        <f t="shared" si="5"/>
        <v>44360</v>
      </c>
      <c r="W16">
        <f t="shared" si="6"/>
        <v>43593</v>
      </c>
      <c r="X16" s="34">
        <f t="shared" si="7"/>
        <v>1.017594567935219</v>
      </c>
      <c r="Y16" s="33">
        <f t="shared" si="8"/>
        <v>10265976.361111112</v>
      </c>
    </row>
    <row r="17" spans="1:25">
      <c r="A17" s="23">
        <v>42302</v>
      </c>
      <c r="B17" t="str">
        <f t="shared" si="0"/>
        <v>October 15</v>
      </c>
      <c r="C17" s="6">
        <v>1489233</v>
      </c>
      <c r="D17" s="6">
        <v>1478877</v>
      </c>
      <c r="E17" s="7">
        <v>10356</v>
      </c>
      <c r="F17" s="6">
        <v>1</v>
      </c>
      <c r="G17" s="8">
        <v>1489233</v>
      </c>
      <c r="H17" s="9">
        <v>139.08000000000001</v>
      </c>
      <c r="I17" s="9">
        <v>475</v>
      </c>
      <c r="J17" s="10">
        <v>10708</v>
      </c>
      <c r="K17" s="10">
        <v>10568</v>
      </c>
      <c r="L17" s="11">
        <v>8</v>
      </c>
      <c r="M17" s="8">
        <v>1.0129999999999999</v>
      </c>
      <c r="N17" s="8">
        <v>1.014</v>
      </c>
      <c r="O17" s="29">
        <v>-1E-3</v>
      </c>
      <c r="P17" s="29"/>
      <c r="Q17" t="str">
        <v>October 16</v>
      </c>
      <c r="R17" s="33">
        <f t="shared" si="1"/>
        <v>10761452</v>
      </c>
      <c r="S17" s="32">
        <f t="shared" si="2"/>
        <v>200.208</v>
      </c>
      <c r="T17" s="32">
        <f t="shared" si="3"/>
        <v>549</v>
      </c>
      <c r="U17">
        <f t="shared" si="4"/>
        <v>40</v>
      </c>
      <c r="V17">
        <f t="shared" si="5"/>
        <v>53750</v>
      </c>
      <c r="W17">
        <f t="shared" si="6"/>
        <v>52840</v>
      </c>
      <c r="X17" s="34">
        <f t="shared" si="7"/>
        <v>1.0172218016654051</v>
      </c>
      <c r="Y17" s="33">
        <f t="shared" si="8"/>
        <v>10265976.361111112</v>
      </c>
    </row>
    <row r="18" spans="1:25">
      <c r="A18" s="14">
        <v>42309</v>
      </c>
      <c r="B18" t="str">
        <f t="shared" si="0"/>
        <v>November 15</v>
      </c>
      <c r="C18" s="15">
        <v>1595089</v>
      </c>
      <c r="D18" s="15">
        <v>1489233</v>
      </c>
      <c r="E18" s="16">
        <v>105856</v>
      </c>
      <c r="F18" s="15">
        <v>1</v>
      </c>
      <c r="G18" s="17">
        <v>1595089</v>
      </c>
      <c r="H18" s="18">
        <v>148.71</v>
      </c>
      <c r="I18" s="18">
        <v>475</v>
      </c>
      <c r="J18" s="19">
        <v>10726</v>
      </c>
      <c r="K18" s="19">
        <v>10568</v>
      </c>
      <c r="L18" s="20">
        <v>8</v>
      </c>
      <c r="M18" s="17">
        <v>1.0149999999999999</v>
      </c>
      <c r="N18" s="17">
        <v>1.0129999999999999</v>
      </c>
      <c r="O18" s="22">
        <v>2E-3</v>
      </c>
      <c r="P18" s="22"/>
      <c r="Q18" t="str">
        <v>November 16</v>
      </c>
      <c r="R18" s="33">
        <f t="shared" si="1"/>
        <v>10395037</v>
      </c>
      <c r="S18" s="32">
        <f t="shared" si="2"/>
        <v>241.77750000000003</v>
      </c>
      <c r="T18" s="32">
        <f t="shared" si="3"/>
        <v>998</v>
      </c>
      <c r="U18">
        <f t="shared" si="4"/>
        <v>32</v>
      </c>
      <c r="V18">
        <f t="shared" si="5"/>
        <v>42992</v>
      </c>
      <c r="W18">
        <f t="shared" si="6"/>
        <v>42272</v>
      </c>
      <c r="X18" s="34">
        <f t="shared" si="7"/>
        <v>1.0170325510976532</v>
      </c>
      <c r="Y18" s="33">
        <f t="shared" si="8"/>
        <v>10265976.361111112</v>
      </c>
    </row>
    <row r="19" spans="1:25">
      <c r="A19" s="23">
        <v>42316</v>
      </c>
      <c r="B19" t="str">
        <f t="shared" si="0"/>
        <v>November 15</v>
      </c>
      <c r="C19" s="6">
        <v>1772253</v>
      </c>
      <c r="D19" s="6">
        <v>1595089</v>
      </c>
      <c r="E19" s="7">
        <v>177164</v>
      </c>
      <c r="F19" s="6">
        <v>1</v>
      </c>
      <c r="G19" s="8">
        <v>1772253</v>
      </c>
      <c r="H19" s="9">
        <v>147.07</v>
      </c>
      <c r="I19" s="9">
        <v>475</v>
      </c>
      <c r="J19" s="10">
        <v>12050</v>
      </c>
      <c r="K19" s="10">
        <v>11889</v>
      </c>
      <c r="L19" s="11">
        <v>9</v>
      </c>
      <c r="M19" s="8">
        <v>1.014</v>
      </c>
      <c r="N19" s="8">
        <v>1.0149999999999999</v>
      </c>
      <c r="O19" s="29">
        <v>-1E-3</v>
      </c>
      <c r="P19" s="29"/>
      <c r="Q19" t="str">
        <v>December 16</v>
      </c>
      <c r="R19" s="33">
        <f t="shared" si="1"/>
        <v>10220723</v>
      </c>
      <c r="S19" s="32">
        <f t="shared" si="2"/>
        <v>237.78250000000003</v>
      </c>
      <c r="T19" s="32">
        <f t="shared" si="3"/>
        <v>998</v>
      </c>
      <c r="U19">
        <f t="shared" si="4"/>
        <v>32</v>
      </c>
      <c r="V19">
        <f t="shared" si="5"/>
        <v>42978</v>
      </c>
      <c r="W19">
        <f t="shared" si="6"/>
        <v>42272</v>
      </c>
      <c r="X19" s="34">
        <f t="shared" si="7"/>
        <v>1.0167013626040877</v>
      </c>
      <c r="Y19" s="33">
        <f t="shared" si="8"/>
        <v>10265976.361111112</v>
      </c>
    </row>
    <row r="20" spans="1:25">
      <c r="A20" s="14">
        <v>42323</v>
      </c>
      <c r="B20" t="str">
        <f t="shared" si="0"/>
        <v>November 15</v>
      </c>
      <c r="C20" s="15">
        <v>1596311</v>
      </c>
      <c r="D20" s="15">
        <v>1772253</v>
      </c>
      <c r="E20" s="24">
        <v>-175942</v>
      </c>
      <c r="F20" s="15">
        <v>1</v>
      </c>
      <c r="G20" s="17">
        <v>1596311</v>
      </c>
      <c r="H20" s="18">
        <v>148.66</v>
      </c>
      <c r="I20" s="18">
        <v>475</v>
      </c>
      <c r="J20" s="19">
        <v>10738</v>
      </c>
      <c r="K20" s="19">
        <v>10568</v>
      </c>
      <c r="L20" s="20">
        <v>8</v>
      </c>
      <c r="M20" s="17">
        <v>1.016</v>
      </c>
      <c r="N20" s="17">
        <v>1.014</v>
      </c>
      <c r="O20" s="22">
        <v>2E-3</v>
      </c>
      <c r="P20" s="22"/>
      <c r="Q20" t="str">
        <v>January 17</v>
      </c>
      <c r="R20" s="33">
        <f t="shared" si="1"/>
        <v>13160271</v>
      </c>
      <c r="S20" s="32">
        <f t="shared" si="2"/>
        <v>244.72199999999998</v>
      </c>
      <c r="T20" s="32">
        <f t="shared" si="3"/>
        <v>998</v>
      </c>
      <c r="U20">
        <f t="shared" si="4"/>
        <v>40</v>
      </c>
      <c r="V20">
        <f t="shared" si="5"/>
        <v>53777</v>
      </c>
      <c r="W20">
        <f t="shared" si="6"/>
        <v>52840</v>
      </c>
      <c r="X20" s="34">
        <f t="shared" si="7"/>
        <v>1.0177327781983345</v>
      </c>
      <c r="Y20" s="33">
        <f t="shared" si="8"/>
        <v>10265976.361111112</v>
      </c>
    </row>
    <row r="21" spans="1:25">
      <c r="A21" s="23">
        <v>42330</v>
      </c>
      <c r="B21" t="str">
        <f t="shared" si="0"/>
        <v>November 15</v>
      </c>
      <c r="C21" s="6">
        <v>1450763</v>
      </c>
      <c r="D21" s="6">
        <v>1596311</v>
      </c>
      <c r="E21" s="27">
        <v>-145548</v>
      </c>
      <c r="F21" s="6">
        <v>1</v>
      </c>
      <c r="G21" s="8">
        <v>1450763</v>
      </c>
      <c r="H21" s="9">
        <v>135.13999999999999</v>
      </c>
      <c r="I21" s="9">
        <v>475</v>
      </c>
      <c r="J21" s="10">
        <v>10735</v>
      </c>
      <c r="K21" s="10">
        <v>10568</v>
      </c>
      <c r="L21" s="11">
        <v>8</v>
      </c>
      <c r="M21" s="8">
        <v>1.016</v>
      </c>
      <c r="N21" s="8">
        <v>1.016</v>
      </c>
      <c r="O21" s="13">
        <v>0</v>
      </c>
      <c r="P21" s="13"/>
      <c r="Q21" t="str">
        <v>February 17</v>
      </c>
      <c r="R21" s="33">
        <f t="shared" si="1"/>
        <v>12118811</v>
      </c>
      <c r="S21" s="32">
        <f t="shared" si="2"/>
        <v>281.98250000000002</v>
      </c>
      <c r="T21" s="32">
        <f t="shared" si="3"/>
        <v>849</v>
      </c>
      <c r="U21">
        <f t="shared" si="4"/>
        <v>32</v>
      </c>
      <c r="V21">
        <f t="shared" si="5"/>
        <v>42975</v>
      </c>
      <c r="W21">
        <f t="shared" si="6"/>
        <v>42272</v>
      </c>
      <c r="X21" s="34">
        <f t="shared" si="7"/>
        <v>1.0166303936411809</v>
      </c>
      <c r="Y21" s="33">
        <f t="shared" si="8"/>
        <v>10265976.361111112</v>
      </c>
    </row>
    <row r="22" spans="1:25">
      <c r="A22" s="14">
        <v>42337</v>
      </c>
      <c r="B22" t="str">
        <f t="shared" si="0"/>
        <v>November 15</v>
      </c>
      <c r="C22" s="15">
        <v>1833886</v>
      </c>
      <c r="D22" s="15">
        <v>1450763</v>
      </c>
      <c r="E22" s="16">
        <v>383123</v>
      </c>
      <c r="F22" s="15">
        <v>1</v>
      </c>
      <c r="G22" s="17">
        <v>1833886</v>
      </c>
      <c r="H22" s="18">
        <v>170.77</v>
      </c>
      <c r="I22" s="18">
        <v>475</v>
      </c>
      <c r="J22" s="19">
        <v>10739</v>
      </c>
      <c r="K22" s="19">
        <v>10568</v>
      </c>
      <c r="L22" s="20">
        <v>8</v>
      </c>
      <c r="M22" s="17">
        <v>1.016</v>
      </c>
      <c r="N22" s="17">
        <v>1.016</v>
      </c>
      <c r="O22" s="26">
        <v>0</v>
      </c>
      <c r="P22" s="26"/>
      <c r="Q22" t="str">
        <v>March 17</v>
      </c>
      <c r="R22" s="33">
        <f t="shared" si="1"/>
        <v>11941775</v>
      </c>
      <c r="S22" s="32">
        <f t="shared" si="2"/>
        <v>277.83249999999998</v>
      </c>
      <c r="T22" s="32">
        <f t="shared" si="3"/>
        <v>849</v>
      </c>
      <c r="U22">
        <f t="shared" si="4"/>
        <v>32</v>
      </c>
      <c r="V22">
        <f t="shared" si="5"/>
        <v>42980</v>
      </c>
      <c r="W22">
        <f t="shared" si="6"/>
        <v>42272</v>
      </c>
      <c r="X22" s="34">
        <f t="shared" si="7"/>
        <v>1.0167486752460257</v>
      </c>
      <c r="Y22" s="33">
        <f t="shared" si="8"/>
        <v>10265976.361111112</v>
      </c>
    </row>
    <row r="23" spans="1:25">
      <c r="A23" s="23">
        <v>42344</v>
      </c>
      <c r="B23" t="str">
        <f t="shared" si="0"/>
        <v>December 15</v>
      </c>
      <c r="C23" s="6">
        <v>1613691</v>
      </c>
      <c r="D23" s="6">
        <v>1833886</v>
      </c>
      <c r="E23" s="27">
        <v>-220195</v>
      </c>
      <c r="F23" s="6">
        <v>1</v>
      </c>
      <c r="G23" s="8">
        <v>1613691</v>
      </c>
      <c r="H23" s="9">
        <v>150.36000000000001</v>
      </c>
      <c r="I23" s="9">
        <v>475</v>
      </c>
      <c r="J23" s="10">
        <v>10732</v>
      </c>
      <c r="K23" s="10">
        <v>10568</v>
      </c>
      <c r="L23" s="11">
        <v>8</v>
      </c>
      <c r="M23" s="8">
        <v>1.016</v>
      </c>
      <c r="N23" s="8">
        <v>1.016</v>
      </c>
      <c r="O23" s="13">
        <v>0</v>
      </c>
      <c r="P23" s="13"/>
      <c r="Q23" t="str">
        <v>April 17</v>
      </c>
      <c r="R23" s="33">
        <f t="shared" si="1"/>
        <v>14828206</v>
      </c>
      <c r="S23" s="32">
        <f t="shared" si="2"/>
        <v>275.952</v>
      </c>
      <c r="T23" s="32">
        <f t="shared" si="3"/>
        <v>849</v>
      </c>
      <c r="U23">
        <f t="shared" si="4"/>
        <v>40</v>
      </c>
      <c r="V23">
        <f t="shared" si="5"/>
        <v>53733</v>
      </c>
      <c r="W23">
        <f t="shared" si="6"/>
        <v>52840</v>
      </c>
      <c r="X23" s="34">
        <f t="shared" si="7"/>
        <v>1.0169000757002271</v>
      </c>
      <c r="Y23" s="33">
        <f t="shared" si="8"/>
        <v>10265976.361111112</v>
      </c>
    </row>
    <row r="24" spans="1:25">
      <c r="A24" s="14">
        <v>42351</v>
      </c>
      <c r="B24" t="str">
        <f t="shared" si="0"/>
        <v>December 15</v>
      </c>
      <c r="C24" s="15">
        <v>1639634</v>
      </c>
      <c r="D24" s="15">
        <v>1613691</v>
      </c>
      <c r="E24" s="16">
        <v>25943</v>
      </c>
      <c r="F24" s="15">
        <v>1</v>
      </c>
      <c r="G24" s="17">
        <v>1639634</v>
      </c>
      <c r="H24" s="18">
        <v>152.85</v>
      </c>
      <c r="I24" s="18">
        <v>475</v>
      </c>
      <c r="J24" s="19">
        <v>10727</v>
      </c>
      <c r="K24" s="19">
        <v>10568</v>
      </c>
      <c r="L24" s="20">
        <v>8</v>
      </c>
      <c r="M24" s="17">
        <v>1.0149999999999999</v>
      </c>
      <c r="N24" s="17">
        <v>1.016</v>
      </c>
      <c r="O24" s="28">
        <v>-1E-3</v>
      </c>
      <c r="P24" s="28"/>
      <c r="Q24" t="str">
        <v>May 17</v>
      </c>
      <c r="R24" s="33">
        <f t="shared" si="1"/>
        <v>11858088</v>
      </c>
      <c r="S24" s="32">
        <f t="shared" si="2"/>
        <v>275.89</v>
      </c>
      <c r="T24" s="32">
        <f t="shared" si="3"/>
        <v>849</v>
      </c>
      <c r="U24">
        <f t="shared" si="4"/>
        <v>32</v>
      </c>
      <c r="V24">
        <f t="shared" si="5"/>
        <v>42979</v>
      </c>
      <c r="W24">
        <f t="shared" si="6"/>
        <v>42272</v>
      </c>
      <c r="X24" s="34">
        <f t="shared" si="7"/>
        <v>1.0167250189250567</v>
      </c>
      <c r="Y24" s="33">
        <f t="shared" si="8"/>
        <v>10265976.361111112</v>
      </c>
    </row>
    <row r="25" spans="1:25">
      <c r="A25" s="23">
        <v>42358</v>
      </c>
      <c r="B25" t="str">
        <f t="shared" si="0"/>
        <v>December 15</v>
      </c>
      <c r="C25" s="6">
        <v>1658598</v>
      </c>
      <c r="D25" s="6">
        <v>1639634</v>
      </c>
      <c r="E25" s="7">
        <v>18964</v>
      </c>
      <c r="F25" s="6">
        <v>1</v>
      </c>
      <c r="G25" s="8">
        <v>1658598</v>
      </c>
      <c r="H25" s="9">
        <v>154.6</v>
      </c>
      <c r="I25" s="9">
        <v>475</v>
      </c>
      <c r="J25" s="10">
        <v>10728</v>
      </c>
      <c r="K25" s="10">
        <v>10568</v>
      </c>
      <c r="L25" s="11">
        <v>8</v>
      </c>
      <c r="M25" s="8">
        <v>1.0149999999999999</v>
      </c>
      <c r="N25" s="8">
        <v>1.0149999999999999</v>
      </c>
      <c r="O25" s="13">
        <v>0</v>
      </c>
      <c r="P25" s="13"/>
      <c r="Q25" t="str">
        <v>June 17</v>
      </c>
      <c r="R25" s="33">
        <f t="shared" si="1"/>
        <v>11879061</v>
      </c>
      <c r="S25" s="32">
        <f t="shared" si="2"/>
        <v>276.26499999999999</v>
      </c>
      <c r="T25" s="32">
        <f t="shared" si="3"/>
        <v>849</v>
      </c>
      <c r="U25">
        <f t="shared" si="4"/>
        <v>32</v>
      </c>
      <c r="V25">
        <f t="shared" si="5"/>
        <v>42997</v>
      </c>
      <c r="W25">
        <f t="shared" si="6"/>
        <v>42272</v>
      </c>
      <c r="X25" s="34">
        <f t="shared" si="7"/>
        <v>1.0171508327024981</v>
      </c>
      <c r="Y25" s="33">
        <f t="shared" si="8"/>
        <v>10265976.361111112</v>
      </c>
    </row>
    <row r="26" spans="1:25">
      <c r="A26" s="14">
        <v>42365</v>
      </c>
      <c r="B26" t="str">
        <f t="shared" si="0"/>
        <v>December 15</v>
      </c>
      <c r="C26" s="15">
        <v>1844837</v>
      </c>
      <c r="D26" s="15">
        <v>1658598</v>
      </c>
      <c r="E26" s="16">
        <v>186239</v>
      </c>
      <c r="F26" s="15">
        <v>1</v>
      </c>
      <c r="G26" s="17">
        <v>1844837</v>
      </c>
      <c r="H26" s="18">
        <v>171.66</v>
      </c>
      <c r="I26" s="18">
        <v>475</v>
      </c>
      <c r="J26" s="19">
        <v>10747</v>
      </c>
      <c r="K26" s="19">
        <v>10568</v>
      </c>
      <c r="L26" s="20">
        <v>8</v>
      </c>
      <c r="M26" s="17">
        <v>1.0169999999999999</v>
      </c>
      <c r="N26" s="17">
        <v>1.0149999999999999</v>
      </c>
      <c r="O26" s="22">
        <v>2E-3</v>
      </c>
      <c r="P26" s="22"/>
      <c r="Q26" t="str">
        <v>July 17</v>
      </c>
      <c r="R26" s="33">
        <f t="shared" si="1"/>
        <v>15187896</v>
      </c>
      <c r="S26" s="32">
        <f t="shared" si="2"/>
        <v>282.43799999999999</v>
      </c>
      <c r="T26" s="32">
        <f t="shared" si="3"/>
        <v>849</v>
      </c>
      <c r="U26">
        <f t="shared" si="4"/>
        <v>40</v>
      </c>
      <c r="V26">
        <f t="shared" si="5"/>
        <v>53774</v>
      </c>
      <c r="W26">
        <f t="shared" si="6"/>
        <v>52840</v>
      </c>
      <c r="X26" s="34">
        <f t="shared" si="7"/>
        <v>1.017676003028009</v>
      </c>
      <c r="Y26" s="33">
        <f t="shared" si="8"/>
        <v>10265976.361111112</v>
      </c>
    </row>
    <row r="27" spans="1:25">
      <c r="A27" s="23">
        <v>42372</v>
      </c>
      <c r="B27" t="str">
        <f t="shared" si="0"/>
        <v>January 16</v>
      </c>
      <c r="C27" s="6">
        <v>1959785</v>
      </c>
      <c r="D27" s="6">
        <v>1844837</v>
      </c>
      <c r="E27" s="7">
        <v>114948</v>
      </c>
      <c r="F27" s="6">
        <v>1</v>
      </c>
      <c r="G27" s="8">
        <v>1959785</v>
      </c>
      <c r="H27" s="9">
        <v>182.39</v>
      </c>
      <c r="I27" s="9">
        <v>475</v>
      </c>
      <c r="J27" s="10">
        <v>10745</v>
      </c>
      <c r="K27" s="10">
        <v>10568</v>
      </c>
      <c r="L27" s="11">
        <v>8</v>
      </c>
      <c r="M27" s="8">
        <v>1.0169999999999999</v>
      </c>
      <c r="N27" s="8">
        <v>1.0169999999999999</v>
      </c>
      <c r="O27" s="13">
        <v>0</v>
      </c>
      <c r="P27" s="13"/>
      <c r="Q27" t="str">
        <v>August 17</v>
      </c>
      <c r="R27" s="33">
        <f t="shared" si="1"/>
        <v>12020214</v>
      </c>
      <c r="S27" s="32">
        <f t="shared" si="2"/>
        <v>279.40249999999997</v>
      </c>
      <c r="T27" s="32">
        <f t="shared" si="3"/>
        <v>849</v>
      </c>
      <c r="U27">
        <f t="shared" si="4"/>
        <v>32</v>
      </c>
      <c r="V27">
        <f t="shared" si="5"/>
        <v>43021</v>
      </c>
      <c r="W27">
        <f t="shared" si="6"/>
        <v>42272</v>
      </c>
      <c r="X27" s="34">
        <f t="shared" si="7"/>
        <v>1.0177185844057532</v>
      </c>
      <c r="Y27" s="33">
        <f t="shared" si="8"/>
        <v>10265976.361111112</v>
      </c>
    </row>
    <row r="28" spans="1:25">
      <c r="A28" s="14">
        <v>42379</v>
      </c>
      <c r="B28" t="str">
        <f t="shared" si="0"/>
        <v>January 16</v>
      </c>
      <c r="C28" s="15">
        <v>1712792</v>
      </c>
      <c r="D28" s="15">
        <v>1959785</v>
      </c>
      <c r="E28" s="24">
        <v>-246993</v>
      </c>
      <c r="F28" s="15">
        <v>1</v>
      </c>
      <c r="G28" s="17">
        <v>1712792</v>
      </c>
      <c r="H28" s="18">
        <v>159.22999999999999</v>
      </c>
      <c r="I28" s="18">
        <v>475</v>
      </c>
      <c r="J28" s="19">
        <v>10757</v>
      </c>
      <c r="K28" s="19">
        <v>10568</v>
      </c>
      <c r="L28" s="20">
        <v>8</v>
      </c>
      <c r="M28" s="17">
        <v>1.018</v>
      </c>
      <c r="N28" s="17">
        <v>1.0169999999999999</v>
      </c>
      <c r="O28" s="22">
        <v>1E-3</v>
      </c>
      <c r="P28" s="22"/>
      <c r="Q28" t="str">
        <v>September 17</v>
      </c>
      <c r="R28" s="33">
        <f t="shared" si="1"/>
        <v>11806415</v>
      </c>
      <c r="S28" s="32">
        <f t="shared" si="2"/>
        <v>274.44749999999999</v>
      </c>
      <c r="T28" s="32">
        <f t="shared" si="3"/>
        <v>849</v>
      </c>
      <c r="U28">
        <f t="shared" si="4"/>
        <v>32</v>
      </c>
      <c r="V28">
        <f t="shared" si="5"/>
        <v>43019</v>
      </c>
      <c r="W28">
        <f t="shared" si="6"/>
        <v>42272</v>
      </c>
      <c r="X28" s="34">
        <f t="shared" si="7"/>
        <v>1.0176712717638152</v>
      </c>
      <c r="Y28" s="33">
        <f t="shared" si="8"/>
        <v>10265976.361111112</v>
      </c>
    </row>
    <row r="29" spans="1:25">
      <c r="A29" s="23">
        <v>42386</v>
      </c>
      <c r="B29" t="str">
        <f t="shared" si="0"/>
        <v>January 16</v>
      </c>
      <c r="C29" s="6">
        <v>1769360</v>
      </c>
      <c r="D29" s="6">
        <v>1712792</v>
      </c>
      <c r="E29" s="7">
        <v>56568</v>
      </c>
      <c r="F29" s="6">
        <v>1</v>
      </c>
      <c r="G29" s="8">
        <v>1769360</v>
      </c>
      <c r="H29" s="9">
        <v>164.55</v>
      </c>
      <c r="I29" s="9">
        <v>475</v>
      </c>
      <c r="J29" s="10">
        <v>10753</v>
      </c>
      <c r="K29" s="10">
        <v>10568</v>
      </c>
      <c r="L29" s="11">
        <v>8</v>
      </c>
      <c r="M29" s="8">
        <v>1.018</v>
      </c>
      <c r="N29" s="8">
        <v>1.018</v>
      </c>
      <c r="O29" s="13">
        <v>0</v>
      </c>
      <c r="P29" s="13"/>
      <c r="Q29" t="str">
        <v>October 17</v>
      </c>
      <c r="R29" s="33">
        <f t="shared" si="1"/>
        <v>14383287</v>
      </c>
      <c r="S29" s="32">
        <f t="shared" si="2"/>
        <v>267.55799999999999</v>
      </c>
      <c r="T29" s="32">
        <f t="shared" si="3"/>
        <v>849</v>
      </c>
      <c r="U29">
        <f t="shared" si="4"/>
        <v>40</v>
      </c>
      <c r="V29">
        <f t="shared" si="5"/>
        <v>53756</v>
      </c>
      <c r="W29">
        <f t="shared" si="6"/>
        <v>52840</v>
      </c>
      <c r="X29" s="34">
        <f t="shared" si="7"/>
        <v>1.017335352006056</v>
      </c>
      <c r="Y29" s="33">
        <f t="shared" si="8"/>
        <v>10265976.361111112</v>
      </c>
    </row>
    <row r="30" spans="1:25">
      <c r="A30" s="14">
        <v>42393</v>
      </c>
      <c r="B30" t="str">
        <f t="shared" si="0"/>
        <v>January 16</v>
      </c>
      <c r="C30" s="15">
        <v>1304793</v>
      </c>
      <c r="D30" s="15">
        <v>1769360</v>
      </c>
      <c r="E30" s="24">
        <v>-464567</v>
      </c>
      <c r="F30" s="15">
        <v>1</v>
      </c>
      <c r="G30" s="17">
        <v>1304793</v>
      </c>
      <c r="H30" s="18">
        <v>161.84</v>
      </c>
      <c r="I30" s="18">
        <v>475</v>
      </c>
      <c r="J30" s="19">
        <v>8062</v>
      </c>
      <c r="K30" s="19">
        <v>7926</v>
      </c>
      <c r="L30" s="20">
        <v>6</v>
      </c>
      <c r="M30" s="17">
        <v>1.0169999999999999</v>
      </c>
      <c r="N30" s="17">
        <v>1.018</v>
      </c>
      <c r="O30" s="28">
        <v>-1E-3</v>
      </c>
      <c r="P30" s="28"/>
      <c r="Q30" t="str">
        <v>November 17</v>
      </c>
      <c r="R30" s="33">
        <f t="shared" si="1"/>
        <v>12352444</v>
      </c>
      <c r="S30" s="32">
        <f t="shared" si="2"/>
        <v>287.24249999999995</v>
      </c>
      <c r="T30" s="32">
        <f t="shared" si="3"/>
        <v>849</v>
      </c>
      <c r="U30">
        <f t="shared" si="4"/>
        <v>32</v>
      </c>
      <c r="V30">
        <f t="shared" si="5"/>
        <v>43002</v>
      </c>
      <c r="W30">
        <f t="shared" si="6"/>
        <v>42272</v>
      </c>
      <c r="X30" s="34">
        <f t="shared" si="7"/>
        <v>1.0172691143073429</v>
      </c>
      <c r="Y30" s="33">
        <f t="shared" si="8"/>
        <v>10265976.361111112</v>
      </c>
    </row>
    <row r="31" spans="1:25">
      <c r="A31" s="23">
        <v>42400</v>
      </c>
      <c r="B31" t="str">
        <f t="shared" si="0"/>
        <v>January 16</v>
      </c>
      <c r="C31" s="6">
        <v>1732653</v>
      </c>
      <c r="D31" s="6">
        <v>1304793</v>
      </c>
      <c r="E31" s="7">
        <v>427860</v>
      </c>
      <c r="F31" s="6">
        <v>1</v>
      </c>
      <c r="G31" s="8">
        <v>1732653</v>
      </c>
      <c r="H31" s="9">
        <v>161.21</v>
      </c>
      <c r="I31" s="9">
        <v>475</v>
      </c>
      <c r="J31" s="10">
        <v>10748</v>
      </c>
      <c r="K31" s="10">
        <v>10568</v>
      </c>
      <c r="L31" s="11">
        <v>8</v>
      </c>
      <c r="M31" s="8">
        <v>1.0169999999999999</v>
      </c>
      <c r="N31" s="8">
        <v>1.0169999999999999</v>
      </c>
      <c r="O31" s="13">
        <v>0</v>
      </c>
      <c r="P31" s="13"/>
      <c r="Q31" t="str">
        <v>December 17</v>
      </c>
      <c r="R31" s="33">
        <f t="shared" si="1"/>
        <v>16226427</v>
      </c>
      <c r="S31" s="32">
        <f t="shared" si="2"/>
        <v>302.05200000000002</v>
      </c>
      <c r="T31" s="32">
        <f t="shared" si="3"/>
        <v>849</v>
      </c>
      <c r="U31">
        <f t="shared" si="4"/>
        <v>40</v>
      </c>
      <c r="V31">
        <f t="shared" si="5"/>
        <v>53713</v>
      </c>
      <c r="W31">
        <f t="shared" si="6"/>
        <v>52840</v>
      </c>
      <c r="X31" s="34">
        <f t="shared" si="7"/>
        <v>1.0165215745647236</v>
      </c>
      <c r="Y31" s="33">
        <f t="shared" si="8"/>
        <v>10265976.361111112</v>
      </c>
    </row>
    <row r="32" spans="1:25">
      <c r="A32" s="14">
        <v>42407</v>
      </c>
      <c r="B32" t="str">
        <f t="shared" si="0"/>
        <v>February 16</v>
      </c>
      <c r="C32" s="15">
        <v>1771086</v>
      </c>
      <c r="D32" s="15">
        <v>1732653</v>
      </c>
      <c r="E32" s="16">
        <v>38433</v>
      </c>
      <c r="F32" s="15">
        <v>1</v>
      </c>
      <c r="G32" s="17">
        <v>1771086</v>
      </c>
      <c r="H32" s="18">
        <v>164.81</v>
      </c>
      <c r="I32" s="18">
        <v>475</v>
      </c>
      <c r="J32" s="19">
        <v>10746</v>
      </c>
      <c r="K32" s="19">
        <v>10568</v>
      </c>
      <c r="L32" s="20">
        <v>8</v>
      </c>
      <c r="M32" s="17">
        <v>1.0169999999999999</v>
      </c>
      <c r="N32" s="17">
        <v>1.0169999999999999</v>
      </c>
      <c r="O32" s="26">
        <v>0</v>
      </c>
      <c r="P32" s="26"/>
      <c r="Q32" t="str">
        <v>January 18</v>
      </c>
      <c r="R32" s="33">
        <f t="shared" si="1"/>
        <v>12420362</v>
      </c>
      <c r="S32" s="32">
        <f t="shared" si="2"/>
        <v>288.6925</v>
      </c>
      <c r="T32" s="32">
        <f t="shared" si="3"/>
        <v>849</v>
      </c>
      <c r="U32">
        <f t="shared" si="4"/>
        <v>32</v>
      </c>
      <c r="V32">
        <f t="shared" si="5"/>
        <v>43023</v>
      </c>
      <c r="W32">
        <f t="shared" si="6"/>
        <v>42272</v>
      </c>
      <c r="X32" s="34">
        <f t="shared" si="7"/>
        <v>1.017765897047691</v>
      </c>
      <c r="Y32" s="33">
        <f t="shared" si="8"/>
        <v>10265976.361111112</v>
      </c>
    </row>
    <row r="33" spans="1:40">
      <c r="A33" s="23">
        <v>42414</v>
      </c>
      <c r="B33" t="str">
        <f t="shared" si="0"/>
        <v>February 16</v>
      </c>
      <c r="C33" s="6">
        <v>1792099</v>
      </c>
      <c r="D33" s="6">
        <v>1771086</v>
      </c>
      <c r="E33" s="7">
        <v>21013</v>
      </c>
      <c r="F33" s="6">
        <v>1</v>
      </c>
      <c r="G33" s="8">
        <v>1792099</v>
      </c>
      <c r="H33" s="9">
        <v>166.69</v>
      </c>
      <c r="I33" s="9">
        <v>475</v>
      </c>
      <c r="J33" s="10">
        <v>10751</v>
      </c>
      <c r="K33" s="10">
        <v>10568</v>
      </c>
      <c r="L33" s="11">
        <v>8</v>
      </c>
      <c r="M33" s="8">
        <v>1.0169999999999999</v>
      </c>
      <c r="N33" s="8">
        <v>1.0169999999999999</v>
      </c>
      <c r="O33" s="13">
        <v>0</v>
      </c>
      <c r="P33" s="13"/>
      <c r="Q33" t="str">
        <v>February 18</v>
      </c>
      <c r="R33" s="33">
        <f t="shared" si="1"/>
        <v>12036730</v>
      </c>
      <c r="S33" s="32">
        <f t="shared" si="2"/>
        <v>279.92750000000001</v>
      </c>
      <c r="T33" s="32">
        <f t="shared" si="3"/>
        <v>849</v>
      </c>
      <c r="U33">
        <f t="shared" si="4"/>
        <v>32</v>
      </c>
      <c r="V33">
        <f t="shared" si="5"/>
        <v>42998</v>
      </c>
      <c r="W33">
        <f t="shared" si="6"/>
        <v>42272</v>
      </c>
      <c r="X33" s="34">
        <f t="shared" si="7"/>
        <v>1.0171744890234671</v>
      </c>
      <c r="Y33" s="33">
        <f t="shared" si="8"/>
        <v>10265976.361111112</v>
      </c>
    </row>
    <row r="34" spans="1:40">
      <c r="A34" s="14">
        <v>42421</v>
      </c>
      <c r="B34" t="str">
        <f t="shared" si="0"/>
        <v>February 16</v>
      </c>
      <c r="C34" s="15">
        <v>1750924</v>
      </c>
      <c r="D34" s="15">
        <v>1792099</v>
      </c>
      <c r="E34" s="24">
        <v>-41175</v>
      </c>
      <c r="F34" s="15">
        <v>1</v>
      </c>
      <c r="G34" s="17">
        <v>1750924</v>
      </c>
      <c r="H34" s="18">
        <v>162.79</v>
      </c>
      <c r="I34" s="18">
        <v>475</v>
      </c>
      <c r="J34" s="19">
        <v>10756</v>
      </c>
      <c r="K34" s="19">
        <v>10568</v>
      </c>
      <c r="L34" s="20">
        <v>8</v>
      </c>
      <c r="M34" s="17">
        <v>1.018</v>
      </c>
      <c r="N34" s="17">
        <v>1.0169999999999999</v>
      </c>
      <c r="O34" s="22">
        <v>1E-3</v>
      </c>
      <c r="P34" s="22"/>
      <c r="Q34" t="str">
        <v>March 18</v>
      </c>
      <c r="R34" s="33">
        <f t="shared" si="1"/>
        <v>12452994</v>
      </c>
      <c r="S34" s="32">
        <f t="shared" si="2"/>
        <v>289.48500000000001</v>
      </c>
      <c r="T34" s="32">
        <f t="shared" si="3"/>
        <v>849</v>
      </c>
      <c r="U34">
        <f t="shared" si="4"/>
        <v>32</v>
      </c>
      <c r="V34">
        <f t="shared" si="5"/>
        <v>43018</v>
      </c>
      <c r="W34">
        <f t="shared" si="6"/>
        <v>42272</v>
      </c>
      <c r="X34" s="34">
        <f t="shared" si="7"/>
        <v>1.0176476154428464</v>
      </c>
      <c r="Y34" s="33">
        <f t="shared" si="8"/>
        <v>10265976.361111112</v>
      </c>
    </row>
    <row r="35" spans="1:40">
      <c r="A35" s="23">
        <v>42428</v>
      </c>
      <c r="B35" t="str">
        <f t="shared" si="0"/>
        <v>February 16</v>
      </c>
      <c r="C35" s="6">
        <v>1755010</v>
      </c>
      <c r="D35" s="6">
        <v>1750924</v>
      </c>
      <c r="E35" s="7">
        <v>4086</v>
      </c>
      <c r="F35" s="6">
        <v>1</v>
      </c>
      <c r="G35" s="8">
        <v>1755010</v>
      </c>
      <c r="H35" s="9">
        <v>163.16999999999999</v>
      </c>
      <c r="I35" s="9">
        <v>475</v>
      </c>
      <c r="J35" s="10">
        <v>10756</v>
      </c>
      <c r="K35" s="10">
        <v>10568</v>
      </c>
      <c r="L35" s="11">
        <v>8</v>
      </c>
      <c r="M35" s="8">
        <v>1.018</v>
      </c>
      <c r="N35" s="8">
        <v>1.018</v>
      </c>
      <c r="O35" s="13">
        <v>0</v>
      </c>
      <c r="P35" s="13"/>
      <c r="Q35" t="str">
        <v>April 18</v>
      </c>
      <c r="R35" s="33">
        <f t="shared" si="1"/>
        <v>15069526</v>
      </c>
      <c r="S35" s="32">
        <f t="shared" si="2"/>
        <v>280.37599999999998</v>
      </c>
      <c r="T35" s="32">
        <f t="shared" si="3"/>
        <v>849</v>
      </c>
      <c r="U35">
        <f t="shared" si="4"/>
        <v>40</v>
      </c>
      <c r="V35">
        <f t="shared" si="5"/>
        <v>53745</v>
      </c>
      <c r="W35">
        <f t="shared" si="6"/>
        <v>52840</v>
      </c>
      <c r="X35" s="34">
        <f t="shared" si="7"/>
        <v>1.0171271763815291</v>
      </c>
      <c r="Y35" s="33">
        <f t="shared" si="8"/>
        <v>10265976.361111112</v>
      </c>
    </row>
    <row r="36" spans="1:40">
      <c r="A36" s="14">
        <v>42435</v>
      </c>
      <c r="B36" t="str">
        <f t="shared" si="0"/>
        <v>March 16</v>
      </c>
      <c r="C36" s="15">
        <v>1766223</v>
      </c>
      <c r="D36" s="15">
        <v>1755010</v>
      </c>
      <c r="E36" s="16">
        <v>11213</v>
      </c>
      <c r="F36" s="15">
        <v>1</v>
      </c>
      <c r="G36" s="17">
        <v>1766223</v>
      </c>
      <c r="H36" s="18">
        <v>164.28</v>
      </c>
      <c r="I36" s="18">
        <v>475</v>
      </c>
      <c r="J36" s="19">
        <v>10751</v>
      </c>
      <c r="K36" s="19">
        <v>10568</v>
      </c>
      <c r="L36" s="20">
        <v>8</v>
      </c>
      <c r="M36" s="17">
        <v>1.0169999999999999</v>
      </c>
      <c r="N36" s="17">
        <v>1.018</v>
      </c>
      <c r="O36" s="28">
        <v>-1E-3</v>
      </c>
      <c r="P36" s="28"/>
      <c r="Q36" t="str">
        <v>May 18</v>
      </c>
      <c r="R36" s="33">
        <f t="shared" si="1"/>
        <v>12026559</v>
      </c>
      <c r="S36" s="32">
        <f t="shared" si="2"/>
        <v>279.78999999999996</v>
      </c>
      <c r="T36" s="32">
        <f t="shared" si="3"/>
        <v>849</v>
      </c>
      <c r="U36">
        <f t="shared" si="4"/>
        <v>32</v>
      </c>
      <c r="V36">
        <f t="shared" si="5"/>
        <v>42983</v>
      </c>
      <c r="W36">
        <f t="shared" si="6"/>
        <v>42272</v>
      </c>
      <c r="X36" s="34">
        <f t="shared" si="7"/>
        <v>1.0168196442089326</v>
      </c>
      <c r="Y36" s="33">
        <f t="shared" si="8"/>
        <v>10265976.361111112</v>
      </c>
    </row>
    <row r="37" spans="1:40">
      <c r="A37" s="23">
        <v>42442</v>
      </c>
      <c r="B37" t="str">
        <f t="shared" si="0"/>
        <v>March 16</v>
      </c>
      <c r="C37" s="6">
        <v>1758555</v>
      </c>
      <c r="D37" s="6">
        <v>1766223</v>
      </c>
      <c r="E37" s="27">
        <v>-7668</v>
      </c>
      <c r="F37" s="6">
        <v>1</v>
      </c>
      <c r="G37" s="8">
        <v>1758555</v>
      </c>
      <c r="H37" s="9">
        <v>163.5</v>
      </c>
      <c r="I37" s="9">
        <v>475</v>
      </c>
      <c r="J37" s="10">
        <v>10756</v>
      </c>
      <c r="K37" s="10">
        <v>10568</v>
      </c>
      <c r="L37" s="11">
        <v>8</v>
      </c>
      <c r="M37" s="8">
        <v>1.018</v>
      </c>
      <c r="N37" s="8">
        <v>1.0169999999999999</v>
      </c>
      <c r="O37" s="25">
        <v>1E-3</v>
      </c>
      <c r="P37" s="25"/>
      <c r="Q37" t="str">
        <v>June 18</v>
      </c>
      <c r="R37" s="33">
        <f t="shared" si="1"/>
        <v>12234953</v>
      </c>
      <c r="S37" s="32">
        <f t="shared" si="2"/>
        <v>284.54500000000002</v>
      </c>
      <c r="T37" s="32">
        <f t="shared" si="3"/>
        <v>849</v>
      </c>
      <c r="U37">
        <f t="shared" si="4"/>
        <v>32</v>
      </c>
      <c r="V37">
        <f t="shared" si="5"/>
        <v>42997</v>
      </c>
      <c r="W37">
        <f t="shared" si="6"/>
        <v>42272</v>
      </c>
      <c r="X37" s="34">
        <f t="shared" si="7"/>
        <v>1.0171508327024981</v>
      </c>
      <c r="Y37" s="33">
        <f t="shared" si="8"/>
        <v>10265976.361111112</v>
      </c>
    </row>
    <row r="38" spans="1:40">
      <c r="A38" s="14">
        <v>42449</v>
      </c>
      <c r="B38" t="str">
        <f t="shared" si="0"/>
        <v>March 16</v>
      </c>
      <c r="C38" s="15">
        <v>1740104</v>
      </c>
      <c r="D38" s="15">
        <v>1758555</v>
      </c>
      <c r="E38" s="24">
        <v>-18451</v>
      </c>
      <c r="F38" s="15">
        <v>1</v>
      </c>
      <c r="G38" s="17">
        <v>1740104</v>
      </c>
      <c r="H38" s="18">
        <v>161.82</v>
      </c>
      <c r="I38" s="18">
        <v>475</v>
      </c>
      <c r="J38" s="19">
        <v>10753</v>
      </c>
      <c r="K38" s="19">
        <v>10568</v>
      </c>
      <c r="L38" s="20">
        <v>8</v>
      </c>
      <c r="M38" s="17">
        <v>1.018</v>
      </c>
      <c r="N38" s="17">
        <v>1.018</v>
      </c>
      <c r="O38" s="26">
        <v>0</v>
      </c>
      <c r="P38" s="26"/>
      <c r="Q38" t="str">
        <v>July 18</v>
      </c>
      <c r="R38" s="33">
        <f t="shared" si="1"/>
        <v>15699043</v>
      </c>
      <c r="S38" s="32">
        <f t="shared" si="2"/>
        <v>291.93400000000003</v>
      </c>
      <c r="T38" s="32">
        <f t="shared" si="3"/>
        <v>849</v>
      </c>
      <c r="U38">
        <f t="shared" si="4"/>
        <v>40</v>
      </c>
      <c r="V38">
        <f t="shared" si="5"/>
        <v>53776</v>
      </c>
      <c r="W38">
        <f t="shared" si="6"/>
        <v>52840</v>
      </c>
      <c r="X38" s="34">
        <f t="shared" si="7"/>
        <v>1.0177138531415595</v>
      </c>
      <c r="Y38" s="33">
        <f t="shared" si="8"/>
        <v>10265976.361111112</v>
      </c>
      <c r="AM38" t="s">
        <v>73</v>
      </c>
      <c r="AN38" s="33">
        <f>AVERAGE(R2:R109)</f>
        <v>10265976.361111112</v>
      </c>
    </row>
    <row r="39" spans="1:40">
      <c r="A39" s="23">
        <v>42456</v>
      </c>
      <c r="B39" t="str">
        <f t="shared" si="0"/>
        <v>March 16</v>
      </c>
      <c r="C39" s="6">
        <v>1719570</v>
      </c>
      <c r="D39" s="6">
        <v>1740104</v>
      </c>
      <c r="E39" s="27">
        <v>-20534</v>
      </c>
      <c r="F39" s="6">
        <v>1</v>
      </c>
      <c r="G39" s="8">
        <v>1719570</v>
      </c>
      <c r="H39" s="9">
        <v>159.88999999999999</v>
      </c>
      <c r="I39" s="9">
        <v>475</v>
      </c>
      <c r="J39" s="10">
        <v>10755</v>
      </c>
      <c r="K39" s="10">
        <v>10568</v>
      </c>
      <c r="L39" s="11">
        <v>8</v>
      </c>
      <c r="M39" s="8">
        <v>1.018</v>
      </c>
      <c r="N39" s="8">
        <v>1.018</v>
      </c>
      <c r="O39" s="13">
        <v>0</v>
      </c>
      <c r="P39" s="13"/>
      <c r="Q39" t="str">
        <v>August 18</v>
      </c>
      <c r="R39" s="33">
        <f t="shared" si="1"/>
        <v>12658479</v>
      </c>
      <c r="S39" s="32">
        <f t="shared" si="2"/>
        <v>294.23250000000002</v>
      </c>
      <c r="T39" s="32">
        <f t="shared" si="3"/>
        <v>849</v>
      </c>
      <c r="U39">
        <f t="shared" si="4"/>
        <v>32</v>
      </c>
      <c r="V39">
        <f t="shared" si="5"/>
        <v>43022</v>
      </c>
      <c r="W39">
        <f t="shared" si="6"/>
        <v>42272</v>
      </c>
      <c r="X39" s="34">
        <f t="shared" si="7"/>
        <v>1.0177422407267223</v>
      </c>
      <c r="Y39" s="33">
        <f t="shared" si="8"/>
        <v>10265976.361111112</v>
      </c>
    </row>
    <row r="40" spans="1:40">
      <c r="A40" s="14">
        <v>42463</v>
      </c>
      <c r="B40" t="str">
        <f t="shared" si="0"/>
        <v>April 16</v>
      </c>
      <c r="C40" s="15">
        <v>1822594</v>
      </c>
      <c r="D40" s="15">
        <v>1719570</v>
      </c>
      <c r="E40" s="16">
        <v>103024</v>
      </c>
      <c r="F40" s="15">
        <v>1</v>
      </c>
      <c r="G40" s="17">
        <v>1822594</v>
      </c>
      <c r="H40" s="18">
        <v>169.51</v>
      </c>
      <c r="I40" s="18">
        <v>475</v>
      </c>
      <c r="J40" s="19">
        <v>10752</v>
      </c>
      <c r="K40" s="19">
        <v>10568</v>
      </c>
      <c r="L40" s="20">
        <v>8</v>
      </c>
      <c r="M40" s="17">
        <v>1.0169999999999999</v>
      </c>
      <c r="N40" s="17">
        <v>1.018</v>
      </c>
      <c r="O40" s="28">
        <v>-1E-3</v>
      </c>
      <c r="P40" s="28"/>
      <c r="Q40" t="str">
        <v>September 18</v>
      </c>
      <c r="R40" s="33">
        <f t="shared" si="1"/>
        <v>16145390</v>
      </c>
      <c r="S40" s="32">
        <f t="shared" si="2"/>
        <v>300.23199999999997</v>
      </c>
      <c r="T40" s="32">
        <f t="shared" si="3"/>
        <v>849</v>
      </c>
      <c r="U40">
        <f t="shared" si="4"/>
        <v>40</v>
      </c>
      <c r="V40">
        <f t="shared" si="5"/>
        <v>53776</v>
      </c>
      <c r="W40">
        <f t="shared" si="6"/>
        <v>52840</v>
      </c>
      <c r="X40" s="34">
        <f t="shared" si="7"/>
        <v>1.0177138531415595</v>
      </c>
      <c r="Y40" s="33">
        <f t="shared" si="8"/>
        <v>10265976.361111112</v>
      </c>
    </row>
    <row r="41" spans="1:40">
      <c r="A41" s="23">
        <v>42470</v>
      </c>
      <c r="B41" t="str">
        <f t="shared" si="0"/>
        <v>April 16</v>
      </c>
      <c r="C41" s="6">
        <v>1813655</v>
      </c>
      <c r="D41" s="6">
        <v>1822594</v>
      </c>
      <c r="E41" s="27">
        <v>-8939</v>
      </c>
      <c r="F41" s="6">
        <v>1</v>
      </c>
      <c r="G41" s="8">
        <v>1813655</v>
      </c>
      <c r="H41" s="9">
        <v>168.65</v>
      </c>
      <c r="I41" s="9">
        <v>475</v>
      </c>
      <c r="J41" s="10">
        <v>10754</v>
      </c>
      <c r="K41" s="10">
        <v>10568</v>
      </c>
      <c r="L41" s="11">
        <v>8</v>
      </c>
      <c r="M41" s="8">
        <v>1.018</v>
      </c>
      <c r="N41" s="8">
        <v>1.0169999999999999</v>
      </c>
      <c r="O41" s="25">
        <v>1E-3</v>
      </c>
      <c r="P41" s="25"/>
      <c r="Q41" t="str">
        <v>October 18</v>
      </c>
      <c r="R41" s="33">
        <f t="shared" si="1"/>
        <v>12666516</v>
      </c>
      <c r="S41" s="32">
        <f t="shared" si="2"/>
        <v>294.52</v>
      </c>
      <c r="T41" s="32">
        <f t="shared" si="3"/>
        <v>849</v>
      </c>
      <c r="U41">
        <f t="shared" si="4"/>
        <v>32</v>
      </c>
      <c r="V41">
        <f t="shared" si="5"/>
        <v>43006</v>
      </c>
      <c r="W41">
        <f t="shared" si="6"/>
        <v>42272</v>
      </c>
      <c r="X41" s="34">
        <f t="shared" si="7"/>
        <v>1.0173637395912187</v>
      </c>
      <c r="Y41" s="33">
        <f t="shared" si="8"/>
        <v>10265976.361111112</v>
      </c>
    </row>
    <row r="42" spans="1:40">
      <c r="A42" s="14">
        <v>42477</v>
      </c>
      <c r="B42" t="str">
        <f t="shared" si="0"/>
        <v>April 16</v>
      </c>
      <c r="C42" s="15">
        <v>1678620</v>
      </c>
      <c r="D42" s="15">
        <v>1813655</v>
      </c>
      <c r="E42" s="24">
        <v>-135035</v>
      </c>
      <c r="F42" s="15">
        <v>1</v>
      </c>
      <c r="G42" s="17">
        <v>1678620</v>
      </c>
      <c r="H42" s="18">
        <v>156.41</v>
      </c>
      <c r="I42" s="18">
        <v>475</v>
      </c>
      <c r="J42" s="19">
        <v>10732</v>
      </c>
      <c r="K42" s="19">
        <v>10568</v>
      </c>
      <c r="L42" s="20">
        <v>8</v>
      </c>
      <c r="M42" s="17">
        <v>1.016</v>
      </c>
      <c r="N42" s="17">
        <v>1.018</v>
      </c>
      <c r="O42" s="28">
        <v>-2E-3</v>
      </c>
      <c r="P42" s="28"/>
      <c r="Q42" t="str">
        <v>November 18</v>
      </c>
      <c r="R42" s="33">
        <f t="shared" si="1"/>
        <v>12511011</v>
      </c>
      <c r="S42" s="32">
        <f t="shared" si="2"/>
        <v>291.19500000000005</v>
      </c>
      <c r="T42" s="32">
        <f t="shared" si="3"/>
        <v>849</v>
      </c>
      <c r="U42">
        <f t="shared" si="4"/>
        <v>32</v>
      </c>
      <c r="V42">
        <f t="shared" si="5"/>
        <v>42960</v>
      </c>
      <c r="W42">
        <f t="shared" si="6"/>
        <v>42272</v>
      </c>
      <c r="X42" s="34">
        <f t="shared" si="7"/>
        <v>1.0162755488266464</v>
      </c>
      <c r="Y42" s="33">
        <f t="shared" si="8"/>
        <v>10265976.361111112</v>
      </c>
    </row>
    <row r="43" spans="1:40">
      <c r="A43" s="23">
        <v>42484</v>
      </c>
      <c r="B43" t="str">
        <f t="shared" si="0"/>
        <v>April 16</v>
      </c>
      <c r="C43" s="6">
        <v>1813024</v>
      </c>
      <c r="D43" s="6">
        <v>1678620</v>
      </c>
      <c r="E43" s="7">
        <v>134404</v>
      </c>
      <c r="F43" s="6">
        <v>1</v>
      </c>
      <c r="G43" s="8">
        <v>1813024</v>
      </c>
      <c r="H43" s="9">
        <v>168.61</v>
      </c>
      <c r="I43" s="9">
        <v>475</v>
      </c>
      <c r="J43" s="10">
        <v>10753</v>
      </c>
      <c r="K43" s="10">
        <v>10568</v>
      </c>
      <c r="L43" s="11">
        <v>8</v>
      </c>
      <c r="M43" s="8">
        <v>1.018</v>
      </c>
      <c r="N43" s="8">
        <v>1.016</v>
      </c>
      <c r="O43" s="25">
        <v>2E-3</v>
      </c>
      <c r="P43" s="25"/>
      <c r="Q43" t="str">
        <v>December 18</v>
      </c>
      <c r="R43" s="33">
        <f t="shared" si="1"/>
        <v>16803145</v>
      </c>
      <c r="S43" s="32">
        <f t="shared" si="2"/>
        <v>312.58000000000004</v>
      </c>
      <c r="T43" s="32">
        <f t="shared" si="3"/>
        <v>849</v>
      </c>
      <c r="U43">
        <f t="shared" si="4"/>
        <v>40</v>
      </c>
      <c r="V43">
        <f t="shared" si="5"/>
        <v>53749</v>
      </c>
      <c r="W43">
        <f t="shared" si="6"/>
        <v>52840</v>
      </c>
      <c r="X43" s="34">
        <f t="shared" si="7"/>
        <v>1.0172028766086298</v>
      </c>
      <c r="Y43" s="33">
        <f t="shared" si="8"/>
        <v>10265976.361111112</v>
      </c>
    </row>
    <row r="44" spans="1:40">
      <c r="A44" s="14">
        <v>42491</v>
      </c>
      <c r="B44" t="str">
        <f t="shared" si="0"/>
        <v>May 16</v>
      </c>
      <c r="C44" s="15">
        <v>1818758</v>
      </c>
      <c r="D44" s="15">
        <v>1813024</v>
      </c>
      <c r="E44" s="16">
        <v>5734</v>
      </c>
      <c r="F44" s="15">
        <v>1</v>
      </c>
      <c r="G44" s="17">
        <v>1818758</v>
      </c>
      <c r="H44" s="18">
        <v>169.12</v>
      </c>
      <c r="I44" s="18">
        <v>475</v>
      </c>
      <c r="J44" s="19">
        <v>10754</v>
      </c>
      <c r="K44" s="19">
        <v>10568</v>
      </c>
      <c r="L44" s="20">
        <v>8</v>
      </c>
      <c r="M44" s="17">
        <v>1.018</v>
      </c>
      <c r="N44" s="17">
        <v>1.018</v>
      </c>
      <c r="O44" s="26">
        <v>0</v>
      </c>
      <c r="P44" s="26"/>
      <c r="Q44" t="str">
        <v>January 19</v>
      </c>
      <c r="R44" s="33">
        <f t="shared" si="1"/>
        <v>12867069</v>
      </c>
      <c r="S44" s="32">
        <f t="shared" si="2"/>
        <v>299.11249999999995</v>
      </c>
      <c r="T44" s="32">
        <f t="shared" si="3"/>
        <v>849</v>
      </c>
      <c r="U44">
        <f t="shared" si="4"/>
        <v>32</v>
      </c>
      <c r="V44">
        <f t="shared" si="5"/>
        <v>43017</v>
      </c>
      <c r="W44">
        <f t="shared" si="6"/>
        <v>42272</v>
      </c>
      <c r="X44" s="34">
        <f t="shared" si="7"/>
        <v>1.0176239591218774</v>
      </c>
      <c r="Y44" s="33">
        <f t="shared" si="8"/>
        <v>10265976.361111112</v>
      </c>
    </row>
    <row r="45" spans="1:40">
      <c r="A45" s="23">
        <v>42498</v>
      </c>
      <c r="B45" t="str">
        <f t="shared" si="0"/>
        <v>May 16</v>
      </c>
      <c r="C45" s="6">
        <v>1833473</v>
      </c>
      <c r="D45" s="6">
        <v>1818758</v>
      </c>
      <c r="E45" s="7">
        <v>14715</v>
      </c>
      <c r="F45" s="6">
        <v>1</v>
      </c>
      <c r="G45" s="8">
        <v>1833473</v>
      </c>
      <c r="H45" s="9">
        <v>170.49</v>
      </c>
      <c r="I45" s="9">
        <v>475</v>
      </c>
      <c r="J45" s="10">
        <v>10754</v>
      </c>
      <c r="K45" s="10">
        <v>10568</v>
      </c>
      <c r="L45" s="11">
        <v>8</v>
      </c>
      <c r="M45" s="8">
        <v>1.018</v>
      </c>
      <c r="N45" s="8">
        <v>1.018</v>
      </c>
      <c r="O45" s="13">
        <v>0</v>
      </c>
      <c r="P45" s="13"/>
      <c r="Q45" t="str">
        <v>February 19</v>
      </c>
      <c r="R45" s="33">
        <f t="shared" si="1"/>
        <v>12333553</v>
      </c>
      <c r="S45" s="32">
        <f t="shared" si="2"/>
        <v>286.77499999999998</v>
      </c>
      <c r="T45" s="32">
        <f t="shared" si="3"/>
        <v>849</v>
      </c>
      <c r="U45">
        <f t="shared" si="4"/>
        <v>32</v>
      </c>
      <c r="V45">
        <f t="shared" si="5"/>
        <v>43007</v>
      </c>
      <c r="W45">
        <f t="shared" si="6"/>
        <v>42272</v>
      </c>
      <c r="X45" s="34">
        <f t="shared" si="7"/>
        <v>1.0173873959121877</v>
      </c>
      <c r="Y45" s="33">
        <f t="shared" si="8"/>
        <v>10265976.361111112</v>
      </c>
    </row>
    <row r="46" spans="1:40">
      <c r="A46" s="14">
        <v>42505</v>
      </c>
      <c r="B46" t="str">
        <f t="shared" si="0"/>
        <v>May 16</v>
      </c>
      <c r="C46" s="15">
        <v>1686168</v>
      </c>
      <c r="D46" s="15">
        <v>1833473</v>
      </c>
      <c r="E46" s="24">
        <v>-147305</v>
      </c>
      <c r="F46" s="15">
        <v>1</v>
      </c>
      <c r="G46" s="17">
        <v>1686168</v>
      </c>
      <c r="H46" s="18">
        <v>157.06</v>
      </c>
      <c r="I46" s="18">
        <v>475</v>
      </c>
      <c r="J46" s="19">
        <v>10736</v>
      </c>
      <c r="K46" s="19">
        <v>10568</v>
      </c>
      <c r="L46" s="20">
        <v>8</v>
      </c>
      <c r="M46" s="17">
        <v>1.016</v>
      </c>
      <c r="N46" s="17">
        <v>1.018</v>
      </c>
      <c r="O46" s="28">
        <v>-2E-3</v>
      </c>
      <c r="P46" s="28"/>
      <c r="Q46" t="str">
        <v>March 19</v>
      </c>
      <c r="R46" s="33">
        <f t="shared" si="1"/>
        <v>15657248</v>
      </c>
      <c r="S46" s="32">
        <f t="shared" si="2"/>
        <v>291.24200000000002</v>
      </c>
      <c r="T46" s="32">
        <f t="shared" si="3"/>
        <v>849</v>
      </c>
      <c r="U46">
        <f t="shared" si="4"/>
        <v>40</v>
      </c>
      <c r="V46">
        <f t="shared" si="5"/>
        <v>53759</v>
      </c>
      <c r="W46">
        <f t="shared" si="6"/>
        <v>52840</v>
      </c>
      <c r="X46" s="34">
        <f t="shared" si="7"/>
        <v>1.0173921271763815</v>
      </c>
      <c r="Y46" s="33">
        <f t="shared" si="8"/>
        <v>10265976.361111112</v>
      </c>
    </row>
    <row r="47" spans="1:40">
      <c r="A47" s="23">
        <v>42512</v>
      </c>
      <c r="B47" t="str">
        <f t="shared" si="0"/>
        <v>May 16</v>
      </c>
      <c r="C47" s="6">
        <v>1764808</v>
      </c>
      <c r="D47" s="6">
        <v>1686168</v>
      </c>
      <c r="E47" s="7">
        <v>78640</v>
      </c>
      <c r="F47" s="6">
        <v>1</v>
      </c>
      <c r="G47" s="8">
        <v>1764808</v>
      </c>
      <c r="H47" s="9">
        <v>164.09</v>
      </c>
      <c r="I47" s="9">
        <v>475</v>
      </c>
      <c r="J47" s="10">
        <v>10755</v>
      </c>
      <c r="K47" s="10">
        <v>10568</v>
      </c>
      <c r="L47" s="11">
        <v>8</v>
      </c>
      <c r="M47" s="8">
        <v>1.018</v>
      </c>
      <c r="N47" s="8">
        <v>1.016</v>
      </c>
      <c r="O47" s="25">
        <v>2E-3</v>
      </c>
      <c r="P47" s="25"/>
      <c r="Q47" t="str">
        <v>April 19</v>
      </c>
      <c r="R47" s="33">
        <f t="shared" si="1"/>
        <v>12674339</v>
      </c>
      <c r="S47" s="32">
        <f t="shared" si="2"/>
        <v>294.8</v>
      </c>
      <c r="T47" s="32">
        <f t="shared" si="3"/>
        <v>849</v>
      </c>
      <c r="U47">
        <f t="shared" si="4"/>
        <v>32</v>
      </c>
      <c r="V47">
        <f t="shared" si="5"/>
        <v>42992</v>
      </c>
      <c r="W47">
        <f t="shared" si="6"/>
        <v>42272</v>
      </c>
      <c r="X47" s="34">
        <f t="shared" si="7"/>
        <v>1.0170325510976532</v>
      </c>
      <c r="Y47" s="33">
        <f t="shared" si="8"/>
        <v>10265976.361111112</v>
      </c>
    </row>
    <row r="48" spans="1:40">
      <c r="A48" s="14">
        <v>42519</v>
      </c>
      <c r="B48" t="str">
        <f t="shared" si="0"/>
        <v>May 16</v>
      </c>
      <c r="C48" s="15">
        <v>1917923</v>
      </c>
      <c r="D48" s="15">
        <v>1764808</v>
      </c>
      <c r="E48" s="16">
        <v>153115</v>
      </c>
      <c r="F48" s="15">
        <v>1</v>
      </c>
      <c r="G48" s="17">
        <v>1917923</v>
      </c>
      <c r="H48" s="18">
        <v>178.38</v>
      </c>
      <c r="I48" s="18">
        <v>475</v>
      </c>
      <c r="J48" s="19">
        <v>10752</v>
      </c>
      <c r="K48" s="19">
        <v>10568</v>
      </c>
      <c r="L48" s="20">
        <v>8</v>
      </c>
      <c r="M48" s="17">
        <v>1.0169999999999999</v>
      </c>
      <c r="N48" s="17">
        <v>1.018</v>
      </c>
      <c r="O48" s="28">
        <v>-1E-3</v>
      </c>
      <c r="P48" s="28"/>
      <c r="Q48" t="str">
        <v>May 19</v>
      </c>
      <c r="R48" s="33">
        <f t="shared" si="1"/>
        <v>12475065</v>
      </c>
      <c r="S48" s="32">
        <f t="shared" si="2"/>
        <v>290.12</v>
      </c>
      <c r="T48" s="32">
        <f t="shared" si="3"/>
        <v>849</v>
      </c>
      <c r="U48">
        <f t="shared" si="4"/>
        <v>32</v>
      </c>
      <c r="V48">
        <f t="shared" si="5"/>
        <v>42999</v>
      </c>
      <c r="W48">
        <f t="shared" si="6"/>
        <v>42272</v>
      </c>
      <c r="X48" s="34">
        <f t="shared" si="7"/>
        <v>1.0171981453444361</v>
      </c>
      <c r="Y48" s="33">
        <f t="shared" si="8"/>
        <v>10265976.361111112</v>
      </c>
    </row>
    <row r="49" spans="1:25">
      <c r="A49" s="23">
        <v>42526</v>
      </c>
      <c r="B49" t="str">
        <f t="shared" si="0"/>
        <v>June 16</v>
      </c>
      <c r="C49" s="6">
        <v>1854989</v>
      </c>
      <c r="D49" s="6">
        <v>1917923</v>
      </c>
      <c r="E49" s="27">
        <v>-62934</v>
      </c>
      <c r="F49" s="6">
        <v>1</v>
      </c>
      <c r="G49" s="8">
        <v>1854989</v>
      </c>
      <c r="H49" s="9">
        <v>172.46</v>
      </c>
      <c r="I49" s="9">
        <v>475</v>
      </c>
      <c r="J49" s="10">
        <v>10756</v>
      </c>
      <c r="K49" s="10">
        <v>10568</v>
      </c>
      <c r="L49" s="11">
        <v>8</v>
      </c>
      <c r="M49" s="8">
        <v>1.018</v>
      </c>
      <c r="N49" s="8">
        <v>1.0169999999999999</v>
      </c>
      <c r="O49" s="25">
        <v>1E-3</v>
      </c>
      <c r="P49" s="25"/>
      <c r="Q49" t="str">
        <v>June 19</v>
      </c>
      <c r="R49" s="33">
        <f t="shared" si="1"/>
        <v>15601877</v>
      </c>
      <c r="S49" s="32">
        <f t="shared" si="2"/>
        <v>290.19400000000002</v>
      </c>
      <c r="T49" s="32">
        <f t="shared" si="3"/>
        <v>849</v>
      </c>
      <c r="U49">
        <f t="shared" si="4"/>
        <v>40</v>
      </c>
      <c r="V49">
        <f t="shared" si="5"/>
        <v>53762</v>
      </c>
      <c r="W49">
        <f t="shared" si="6"/>
        <v>52840</v>
      </c>
      <c r="X49" s="34">
        <f t="shared" si="7"/>
        <v>1.017448902346707</v>
      </c>
      <c r="Y49" s="33">
        <f t="shared" si="8"/>
        <v>10265976.361111112</v>
      </c>
    </row>
    <row r="50" spans="1:25">
      <c r="A50" s="14">
        <v>42533</v>
      </c>
      <c r="B50" t="str">
        <f t="shared" si="0"/>
        <v>June 16</v>
      </c>
      <c r="C50" s="15">
        <v>2028208</v>
      </c>
      <c r="D50" s="15">
        <v>1854989</v>
      </c>
      <c r="E50" s="16">
        <v>173219</v>
      </c>
      <c r="F50" s="15">
        <v>1</v>
      </c>
      <c r="G50" s="17">
        <v>2028208</v>
      </c>
      <c r="H50" s="18">
        <v>188.6</v>
      </c>
      <c r="I50" s="18">
        <v>475</v>
      </c>
      <c r="J50" s="19">
        <v>10754</v>
      </c>
      <c r="K50" s="19">
        <v>10568</v>
      </c>
      <c r="L50" s="20">
        <v>8</v>
      </c>
      <c r="M50" s="17">
        <v>1.018</v>
      </c>
      <c r="N50" s="17">
        <v>1.018</v>
      </c>
      <c r="O50" s="26">
        <v>0</v>
      </c>
      <c r="P50" s="26"/>
      <c r="Q50" t="str">
        <v>July 19</v>
      </c>
      <c r="R50" s="33">
        <f t="shared" si="1"/>
        <v>11938043</v>
      </c>
      <c r="S50" s="32">
        <f t="shared" si="2"/>
        <v>286.32749999999999</v>
      </c>
      <c r="T50" s="32">
        <f t="shared" si="3"/>
        <v>849</v>
      </c>
      <c r="U50">
        <f t="shared" si="4"/>
        <v>31</v>
      </c>
      <c r="V50">
        <f t="shared" si="5"/>
        <v>41683</v>
      </c>
      <c r="W50">
        <f t="shared" si="6"/>
        <v>40951</v>
      </c>
      <c r="X50" s="34">
        <f t="shared" si="7"/>
        <v>1.0178750213669996</v>
      </c>
      <c r="Y50" s="33">
        <f t="shared" si="8"/>
        <v>10265976.361111112</v>
      </c>
    </row>
    <row r="51" spans="1:25">
      <c r="A51" s="23">
        <v>42540</v>
      </c>
      <c r="B51" t="str">
        <f t="shared" si="0"/>
        <v>June 16</v>
      </c>
      <c r="C51" s="6">
        <v>2026838</v>
      </c>
      <c r="D51" s="6">
        <v>2028208</v>
      </c>
      <c r="E51" s="27">
        <v>-1370</v>
      </c>
      <c r="F51" s="6">
        <v>1</v>
      </c>
      <c r="G51" s="8">
        <v>2026838</v>
      </c>
      <c r="H51" s="9">
        <v>188.51</v>
      </c>
      <c r="I51" s="9">
        <v>475</v>
      </c>
      <c r="J51" s="10">
        <v>10752</v>
      </c>
      <c r="K51" s="10">
        <v>10568</v>
      </c>
      <c r="L51" s="11">
        <v>8</v>
      </c>
      <c r="M51" s="8">
        <v>1.0169999999999999</v>
      </c>
      <c r="N51" s="8">
        <v>1.018</v>
      </c>
      <c r="O51" s="29">
        <v>-1E-3</v>
      </c>
      <c r="P51" s="29"/>
      <c r="Q51" t="str">
        <v>August 19</v>
      </c>
      <c r="R51" s="33">
        <f t="shared" si="1"/>
        <v>12018216</v>
      </c>
      <c r="S51" s="32">
        <f t="shared" si="2"/>
        <v>279.37</v>
      </c>
      <c r="T51" s="32">
        <f t="shared" si="3"/>
        <v>849</v>
      </c>
      <c r="U51">
        <f t="shared" si="4"/>
        <v>32</v>
      </c>
      <c r="V51">
        <f t="shared" si="5"/>
        <v>43019</v>
      </c>
      <c r="W51">
        <f t="shared" si="6"/>
        <v>42272</v>
      </c>
      <c r="X51" s="34">
        <f t="shared" si="7"/>
        <v>1.0176712717638152</v>
      </c>
      <c r="Y51" s="33">
        <f t="shared" si="8"/>
        <v>10265976.361111112</v>
      </c>
    </row>
    <row r="52" spans="1:25">
      <c r="A52" s="14">
        <v>42547</v>
      </c>
      <c r="B52" t="str">
        <f t="shared" si="0"/>
        <v>June 16</v>
      </c>
      <c r="C52" s="15">
        <v>2007222</v>
      </c>
      <c r="D52" s="15">
        <v>2026838</v>
      </c>
      <c r="E52" s="24">
        <v>-19616</v>
      </c>
      <c r="F52" s="15">
        <v>1</v>
      </c>
      <c r="G52" s="17">
        <v>2007222</v>
      </c>
      <c r="H52" s="18">
        <v>187.03</v>
      </c>
      <c r="I52" s="18">
        <v>475</v>
      </c>
      <c r="J52" s="19">
        <v>10732</v>
      </c>
      <c r="K52" s="19">
        <v>10568</v>
      </c>
      <c r="L52" s="20">
        <v>8</v>
      </c>
      <c r="M52" s="17">
        <v>1.016</v>
      </c>
      <c r="N52" s="17">
        <v>1.0169999999999999</v>
      </c>
      <c r="O52" s="28">
        <v>-1E-3</v>
      </c>
      <c r="P52" s="28"/>
      <c r="Q52" t="str">
        <v>September 19</v>
      </c>
      <c r="R52" s="33">
        <f t="shared" si="1"/>
        <v>14794926</v>
      </c>
      <c r="S52" s="32">
        <f t="shared" si="2"/>
        <v>275.12199999999996</v>
      </c>
      <c r="T52" s="32">
        <f t="shared" si="3"/>
        <v>849</v>
      </c>
      <c r="U52">
        <f t="shared" si="4"/>
        <v>40</v>
      </c>
      <c r="V52">
        <f t="shared" si="5"/>
        <v>53776</v>
      </c>
      <c r="W52">
        <f t="shared" si="6"/>
        <v>52912</v>
      </c>
      <c r="X52" s="34">
        <f t="shared" si="7"/>
        <v>1.0163289990928335</v>
      </c>
      <c r="Y52" s="33">
        <f t="shared" si="8"/>
        <v>10265976.361111112</v>
      </c>
    </row>
    <row r="53" spans="1:25">
      <c r="A53" s="23">
        <v>42554</v>
      </c>
      <c r="B53" t="str">
        <f t="shared" si="0"/>
        <v>July 16</v>
      </c>
      <c r="C53" s="6">
        <v>2022790</v>
      </c>
      <c r="D53" s="6">
        <v>2007222</v>
      </c>
      <c r="E53" s="7">
        <v>15568</v>
      </c>
      <c r="F53" s="6">
        <v>1</v>
      </c>
      <c r="G53" s="8">
        <v>2022790</v>
      </c>
      <c r="H53" s="9">
        <v>188.36</v>
      </c>
      <c r="I53" s="9">
        <v>475</v>
      </c>
      <c r="J53" s="10">
        <v>10739</v>
      </c>
      <c r="K53" s="10">
        <v>10568</v>
      </c>
      <c r="L53" s="11">
        <v>8</v>
      </c>
      <c r="M53" s="8">
        <v>1.016</v>
      </c>
      <c r="N53" s="8">
        <v>1.016</v>
      </c>
      <c r="O53" s="13">
        <v>0</v>
      </c>
      <c r="P53" s="13"/>
      <c r="Q53" t="str">
        <v>October 19</v>
      </c>
      <c r="R53" s="33">
        <f t="shared" si="1"/>
        <v>11838299</v>
      </c>
      <c r="S53" s="32">
        <f t="shared" si="2"/>
        <v>275.34750000000003</v>
      </c>
      <c r="T53" s="32">
        <f t="shared" si="3"/>
        <v>847</v>
      </c>
      <c r="U53">
        <f t="shared" si="4"/>
        <v>32</v>
      </c>
      <c r="V53">
        <f t="shared" si="5"/>
        <v>42993</v>
      </c>
      <c r="W53">
        <f t="shared" si="6"/>
        <v>42368</v>
      </c>
      <c r="X53" s="34">
        <f t="shared" si="7"/>
        <v>1.0147516993957704</v>
      </c>
      <c r="Y53" s="33">
        <f t="shared" si="8"/>
        <v>10265976.361111112</v>
      </c>
    </row>
    <row r="54" spans="1:25">
      <c r="A54" s="14">
        <v>42561</v>
      </c>
      <c r="B54" t="str">
        <f t="shared" si="0"/>
        <v>July 16</v>
      </c>
      <c r="C54" s="15">
        <v>2053263</v>
      </c>
      <c r="D54" s="15">
        <v>2022790</v>
      </c>
      <c r="E54" s="16">
        <v>30473</v>
      </c>
      <c r="F54" s="15">
        <v>1</v>
      </c>
      <c r="G54" s="17">
        <v>2053263</v>
      </c>
      <c r="H54" s="18">
        <v>190.95</v>
      </c>
      <c r="I54" s="18">
        <v>475</v>
      </c>
      <c r="J54" s="19">
        <v>10753</v>
      </c>
      <c r="K54" s="19">
        <v>10568</v>
      </c>
      <c r="L54" s="20">
        <v>8</v>
      </c>
      <c r="M54" s="17">
        <v>1.018</v>
      </c>
      <c r="N54" s="17">
        <v>1.016</v>
      </c>
      <c r="O54" s="22">
        <v>2E-3</v>
      </c>
      <c r="P54" s="22"/>
      <c r="Q54" t="str">
        <v>November 19</v>
      </c>
      <c r="R54" s="33">
        <f t="shared" si="1"/>
        <v>10917166</v>
      </c>
      <c r="S54" s="32">
        <f t="shared" si="2"/>
        <v>254.08750000000001</v>
      </c>
      <c r="T54" s="32">
        <f t="shared" si="3"/>
        <v>847</v>
      </c>
      <c r="U54">
        <f t="shared" si="4"/>
        <v>32</v>
      </c>
      <c r="V54">
        <f t="shared" si="5"/>
        <v>42963</v>
      </c>
      <c r="W54">
        <f t="shared" si="6"/>
        <v>42368</v>
      </c>
      <c r="X54" s="34">
        <f t="shared" si="7"/>
        <v>1.0140436178247734</v>
      </c>
      <c r="Y54" s="33">
        <f t="shared" si="8"/>
        <v>10265976.361111112</v>
      </c>
    </row>
    <row r="55" spans="1:25">
      <c r="A55" s="23">
        <v>42568</v>
      </c>
      <c r="B55" t="str">
        <f t="shared" si="0"/>
        <v>July 16</v>
      </c>
      <c r="C55" s="6">
        <v>2282207</v>
      </c>
      <c r="D55" s="6">
        <v>2053263</v>
      </c>
      <c r="E55" s="7">
        <v>228944</v>
      </c>
      <c r="F55" s="6">
        <v>1</v>
      </c>
      <c r="G55" s="8">
        <v>2282207</v>
      </c>
      <c r="H55" s="9">
        <v>189.35</v>
      </c>
      <c r="I55" s="9">
        <v>475</v>
      </c>
      <c r="J55" s="10">
        <v>12053</v>
      </c>
      <c r="K55" s="10">
        <v>11889</v>
      </c>
      <c r="L55" s="11">
        <v>9</v>
      </c>
      <c r="M55" s="8">
        <v>1.014</v>
      </c>
      <c r="N55" s="8">
        <v>1.018</v>
      </c>
      <c r="O55" s="29">
        <v>-4.0000000000000001E-3</v>
      </c>
      <c r="P55" s="29"/>
      <c r="Q55" t="str">
        <v>December 19</v>
      </c>
      <c r="R55" s="33">
        <f t="shared" si="1"/>
        <v>16060202</v>
      </c>
      <c r="S55" s="32">
        <f t="shared" si="2"/>
        <v>298.74</v>
      </c>
      <c r="T55" s="32">
        <f t="shared" si="3"/>
        <v>996</v>
      </c>
      <c r="U55">
        <f t="shared" si="4"/>
        <v>40</v>
      </c>
      <c r="V55">
        <f t="shared" si="5"/>
        <v>53757</v>
      </c>
      <c r="W55">
        <f t="shared" si="6"/>
        <v>52960</v>
      </c>
      <c r="X55" s="34">
        <f t="shared" si="7"/>
        <v>1.0150490936555892</v>
      </c>
      <c r="Y55" s="33">
        <f t="shared" si="8"/>
        <v>10265976.361111112</v>
      </c>
    </row>
    <row r="56" spans="1:25">
      <c r="A56" s="14">
        <v>42575</v>
      </c>
      <c r="B56" t="str">
        <f t="shared" si="0"/>
        <v>July 16</v>
      </c>
      <c r="C56" s="15">
        <v>2046711</v>
      </c>
      <c r="D56" s="15">
        <v>2282207</v>
      </c>
      <c r="E56" s="24">
        <v>-235496</v>
      </c>
      <c r="F56" s="15">
        <v>1</v>
      </c>
      <c r="G56" s="17">
        <v>2046711</v>
      </c>
      <c r="H56" s="18">
        <v>190.32</v>
      </c>
      <c r="I56" s="18">
        <v>475</v>
      </c>
      <c r="J56" s="19">
        <v>10754</v>
      </c>
      <c r="K56" s="19">
        <v>10568</v>
      </c>
      <c r="L56" s="20">
        <v>8</v>
      </c>
      <c r="M56" s="17">
        <v>1.018</v>
      </c>
      <c r="N56" s="17">
        <v>1.014</v>
      </c>
      <c r="O56" s="22">
        <v>4.0000000000000001E-3</v>
      </c>
      <c r="P56" s="22"/>
      <c r="Q56" t="str">
        <v>January 20</v>
      </c>
      <c r="R56" s="33">
        <f t="shared" si="1"/>
        <v>11356889</v>
      </c>
      <c r="S56" s="32">
        <f t="shared" si="2"/>
        <v>263.97750000000002</v>
      </c>
      <c r="T56" s="32">
        <f t="shared" si="3"/>
        <v>996</v>
      </c>
      <c r="U56">
        <f t="shared" si="4"/>
        <v>32</v>
      </c>
      <c r="V56">
        <f t="shared" si="5"/>
        <v>43022</v>
      </c>
      <c r="W56">
        <f t="shared" si="6"/>
        <v>42368</v>
      </c>
      <c r="X56" s="34">
        <f t="shared" si="7"/>
        <v>1.0154361782477341</v>
      </c>
      <c r="Y56" s="33">
        <f t="shared" si="8"/>
        <v>10265976.361111112</v>
      </c>
    </row>
    <row r="57" spans="1:25">
      <c r="A57" s="23">
        <v>42582</v>
      </c>
      <c r="B57" t="str">
        <f t="shared" si="0"/>
        <v>July 16</v>
      </c>
      <c r="C57" s="6">
        <v>2041865</v>
      </c>
      <c r="D57" s="6">
        <v>2046711</v>
      </c>
      <c r="E57" s="27">
        <v>-4846</v>
      </c>
      <c r="F57" s="6">
        <v>1</v>
      </c>
      <c r="G57" s="8">
        <v>2041865</v>
      </c>
      <c r="H57" s="9">
        <v>189.85</v>
      </c>
      <c r="I57" s="9">
        <v>475</v>
      </c>
      <c r="J57" s="10">
        <v>10755</v>
      </c>
      <c r="K57" s="10">
        <v>10568</v>
      </c>
      <c r="L57" s="11">
        <v>8</v>
      </c>
      <c r="M57" s="8">
        <v>1.018</v>
      </c>
      <c r="N57" s="8">
        <v>1.018</v>
      </c>
      <c r="O57" s="13">
        <v>0</v>
      </c>
      <c r="P57" s="13"/>
      <c r="Q57" t="str">
        <v>February 20</v>
      </c>
      <c r="R57" s="33">
        <f t="shared" si="1"/>
        <v>10686240</v>
      </c>
      <c r="S57" s="32">
        <f t="shared" si="2"/>
        <v>248.51</v>
      </c>
      <c r="T57" s="32">
        <f t="shared" si="3"/>
        <v>847</v>
      </c>
      <c r="U57">
        <f t="shared" si="4"/>
        <v>32</v>
      </c>
      <c r="V57">
        <f t="shared" si="5"/>
        <v>43001</v>
      </c>
      <c r="W57">
        <f t="shared" si="6"/>
        <v>42368</v>
      </c>
      <c r="X57" s="34">
        <f t="shared" si="7"/>
        <v>1.0149405211480362</v>
      </c>
      <c r="Y57" s="33">
        <f t="shared" si="8"/>
        <v>10265976.361111112</v>
      </c>
    </row>
    <row r="58" spans="1:25">
      <c r="A58" s="14">
        <v>42589</v>
      </c>
      <c r="B58" t="str">
        <f t="shared" si="0"/>
        <v>August 16</v>
      </c>
      <c r="C58" s="15">
        <v>2062862</v>
      </c>
      <c r="D58" s="15">
        <v>2041865</v>
      </c>
      <c r="E58" s="16">
        <v>20997</v>
      </c>
      <c r="F58" s="15">
        <v>1</v>
      </c>
      <c r="G58" s="17">
        <v>2062862</v>
      </c>
      <c r="H58" s="18">
        <v>191.79</v>
      </c>
      <c r="I58" s="18">
        <v>475</v>
      </c>
      <c r="J58" s="19">
        <v>10756</v>
      </c>
      <c r="K58" s="19">
        <v>10568</v>
      </c>
      <c r="L58" s="20">
        <v>8</v>
      </c>
      <c r="M58" s="17">
        <v>1.018</v>
      </c>
      <c r="N58" s="17">
        <v>1.018</v>
      </c>
      <c r="O58" s="26">
        <v>0</v>
      </c>
      <c r="P58" s="26"/>
      <c r="Q58" t="str">
        <v>March 20</v>
      </c>
      <c r="R58" s="33">
        <f t="shared" si="1"/>
        <v>5384910</v>
      </c>
      <c r="S58" s="32">
        <f t="shared" si="2"/>
        <v>250.37</v>
      </c>
      <c r="T58" s="32">
        <f t="shared" si="3"/>
        <v>847</v>
      </c>
      <c r="U58">
        <f t="shared" si="4"/>
        <v>16</v>
      </c>
      <c r="V58">
        <f t="shared" si="5"/>
        <v>21508</v>
      </c>
      <c r="W58">
        <f t="shared" si="6"/>
        <v>21184</v>
      </c>
      <c r="X58" s="34">
        <f t="shared" si="7"/>
        <v>1.0152945619335347</v>
      </c>
      <c r="Y58" s="33">
        <f t="shared" si="8"/>
        <v>10265976.361111112</v>
      </c>
    </row>
    <row r="59" spans="1:25">
      <c r="A59" s="23">
        <v>42596</v>
      </c>
      <c r="B59" t="str">
        <f t="shared" si="0"/>
        <v>August 16</v>
      </c>
      <c r="C59" s="6">
        <v>2045095</v>
      </c>
      <c r="D59" s="6">
        <v>2062862</v>
      </c>
      <c r="E59" s="27">
        <v>-17767</v>
      </c>
      <c r="F59" s="6">
        <v>1</v>
      </c>
      <c r="G59" s="8">
        <v>2045095</v>
      </c>
      <c r="H59" s="9">
        <v>190.14</v>
      </c>
      <c r="I59" s="9">
        <v>475</v>
      </c>
      <c r="J59" s="10">
        <v>10756</v>
      </c>
      <c r="K59" s="10">
        <v>10568</v>
      </c>
      <c r="L59" s="11">
        <v>8</v>
      </c>
      <c r="M59" s="8">
        <v>1.018</v>
      </c>
      <c r="N59" s="8">
        <v>1.018</v>
      </c>
      <c r="O59" s="13">
        <v>0</v>
      </c>
      <c r="P59" s="13"/>
      <c r="Q59" t="str">
        <v>September 21</v>
      </c>
      <c r="R59" s="33">
        <f t="shared" si="1"/>
        <v>4688677</v>
      </c>
      <c r="S59" s="32">
        <f t="shared" si="2"/>
        <v>251.2</v>
      </c>
      <c r="T59" s="32">
        <f t="shared" si="3"/>
        <v>449</v>
      </c>
      <c r="U59">
        <f t="shared" si="4"/>
        <v>14</v>
      </c>
      <c r="V59">
        <f t="shared" si="5"/>
        <v>18665</v>
      </c>
      <c r="W59">
        <f t="shared" si="6"/>
        <v>18536</v>
      </c>
      <c r="X59" s="34">
        <f t="shared" si="7"/>
        <v>1.0069594302977989</v>
      </c>
      <c r="Y59" s="33">
        <f t="shared" si="8"/>
        <v>10265976.361111112</v>
      </c>
    </row>
    <row r="60" spans="1:25">
      <c r="A60" s="14">
        <v>42603</v>
      </c>
      <c r="B60" t="str">
        <f t="shared" si="0"/>
        <v>August 16</v>
      </c>
      <c r="C60" s="15">
        <v>2065377</v>
      </c>
      <c r="D60" s="15">
        <v>2045095</v>
      </c>
      <c r="E60" s="16">
        <v>20282</v>
      </c>
      <c r="F60" s="15">
        <v>1</v>
      </c>
      <c r="G60" s="17">
        <v>2065377</v>
      </c>
      <c r="H60" s="18">
        <v>192.07</v>
      </c>
      <c r="I60" s="18">
        <v>475</v>
      </c>
      <c r="J60" s="19">
        <v>10753</v>
      </c>
      <c r="K60" s="19">
        <v>10568</v>
      </c>
      <c r="L60" s="20">
        <v>8</v>
      </c>
      <c r="M60" s="17">
        <v>1.018</v>
      </c>
      <c r="N60" s="17">
        <v>1.018</v>
      </c>
      <c r="O60" s="26">
        <v>0</v>
      </c>
      <c r="P60" s="26"/>
      <c r="Q60" t="str">
        <v>October 21</v>
      </c>
      <c r="R60" s="33">
        <f t="shared" si="1"/>
        <v>13403069</v>
      </c>
      <c r="S60" s="32">
        <f t="shared" si="2"/>
        <v>251.64800000000005</v>
      </c>
      <c r="T60" s="32">
        <f t="shared" si="3"/>
        <v>449</v>
      </c>
      <c r="U60">
        <f t="shared" si="4"/>
        <v>40</v>
      </c>
      <c r="V60">
        <f t="shared" si="5"/>
        <v>53261</v>
      </c>
      <c r="W60">
        <f t="shared" si="6"/>
        <v>52960</v>
      </c>
      <c r="X60" s="34">
        <f t="shared" si="7"/>
        <v>1.0056835347432025</v>
      </c>
      <c r="Y60" s="33">
        <f t="shared" si="8"/>
        <v>10265976.361111112</v>
      </c>
    </row>
    <row r="61" spans="1:25">
      <c r="A61" s="23">
        <v>42610</v>
      </c>
      <c r="B61" t="str">
        <f t="shared" si="0"/>
        <v>August 16</v>
      </c>
      <c r="C61" s="6">
        <v>2054058</v>
      </c>
      <c r="D61" s="6">
        <v>2065377</v>
      </c>
      <c r="E61" s="27">
        <v>-11319</v>
      </c>
      <c r="F61" s="6">
        <v>1</v>
      </c>
      <c r="G61" s="8">
        <v>2054058</v>
      </c>
      <c r="H61" s="9">
        <v>191.02</v>
      </c>
      <c r="I61" s="9">
        <v>475</v>
      </c>
      <c r="J61" s="10">
        <v>10753</v>
      </c>
      <c r="K61" s="10">
        <v>10568</v>
      </c>
      <c r="L61" s="11">
        <v>8</v>
      </c>
      <c r="M61" s="8">
        <v>1.018</v>
      </c>
      <c r="N61" s="8">
        <v>1.018</v>
      </c>
      <c r="O61" s="13">
        <v>0</v>
      </c>
      <c r="P61" s="13"/>
      <c r="Q61" t="str">
        <v>November 21</v>
      </c>
      <c r="R61" s="33">
        <f t="shared" si="1"/>
        <v>11220103</v>
      </c>
      <c r="S61" s="32">
        <f t="shared" si="2"/>
        <v>262.6825</v>
      </c>
      <c r="T61" s="32">
        <f t="shared" si="3"/>
        <v>449</v>
      </c>
      <c r="U61">
        <f t="shared" si="4"/>
        <v>32</v>
      </c>
      <c r="V61">
        <f t="shared" si="5"/>
        <v>42712</v>
      </c>
      <c r="W61">
        <f t="shared" si="6"/>
        <v>42368</v>
      </c>
      <c r="X61" s="34">
        <f t="shared" si="7"/>
        <v>1.008119335347432</v>
      </c>
      <c r="Y61" s="33">
        <f t="shared" si="8"/>
        <v>10265976.361111112</v>
      </c>
    </row>
    <row r="62" spans="1:25">
      <c r="A62" s="14">
        <v>42617</v>
      </c>
      <c r="B62" t="str">
        <f t="shared" si="0"/>
        <v>September 16</v>
      </c>
      <c r="C62" s="15">
        <v>2091791</v>
      </c>
      <c r="D62" s="15">
        <v>2054058</v>
      </c>
      <c r="E62" s="16">
        <v>37733</v>
      </c>
      <c r="F62" s="15">
        <v>1</v>
      </c>
      <c r="G62" s="17">
        <v>2091791</v>
      </c>
      <c r="H62" s="18">
        <v>194.55</v>
      </c>
      <c r="I62" s="18">
        <v>475</v>
      </c>
      <c r="J62" s="19">
        <v>10752</v>
      </c>
      <c r="K62" s="19">
        <v>10568</v>
      </c>
      <c r="L62" s="20">
        <v>8</v>
      </c>
      <c r="M62" s="17">
        <v>1.0169999999999999</v>
      </c>
      <c r="N62" s="17">
        <v>1.018</v>
      </c>
      <c r="O62" s="28">
        <v>-1E-3</v>
      </c>
      <c r="P62" s="28"/>
      <c r="Q62" t="str">
        <v>December 21</v>
      </c>
      <c r="R62" s="33">
        <f t="shared" si="1"/>
        <v>6039907</v>
      </c>
      <c r="S62" s="32">
        <f t="shared" si="2"/>
        <v>246.79666666666665</v>
      </c>
      <c r="T62" s="32">
        <f t="shared" si="3"/>
        <v>449</v>
      </c>
      <c r="U62">
        <f t="shared" si="4"/>
        <v>18</v>
      </c>
      <c r="V62">
        <f t="shared" si="5"/>
        <v>24038</v>
      </c>
      <c r="W62">
        <f t="shared" si="6"/>
        <v>23832</v>
      </c>
      <c r="X62" s="34">
        <f t="shared" si="7"/>
        <v>1.0086438402148372</v>
      </c>
      <c r="Y62" s="33">
        <f t="shared" si="8"/>
        <v>10265976.361111112</v>
      </c>
    </row>
    <row r="63" spans="1:25">
      <c r="A63" s="23">
        <v>42624</v>
      </c>
      <c r="B63" t="str">
        <f t="shared" si="0"/>
        <v>September 16</v>
      </c>
      <c r="C63" s="6">
        <v>2150229</v>
      </c>
      <c r="D63" s="6">
        <v>2091791</v>
      </c>
      <c r="E63" s="7">
        <v>58438</v>
      </c>
      <c r="F63" s="6">
        <v>1</v>
      </c>
      <c r="G63" s="8">
        <v>2150229</v>
      </c>
      <c r="H63" s="9">
        <v>199.97</v>
      </c>
      <c r="I63" s="9">
        <v>475</v>
      </c>
      <c r="J63" s="10">
        <v>10753</v>
      </c>
      <c r="K63" s="10">
        <v>10568</v>
      </c>
      <c r="L63" s="11">
        <v>8</v>
      </c>
      <c r="M63" s="8">
        <v>1.018</v>
      </c>
      <c r="N63" s="8">
        <v>1.0169999999999999</v>
      </c>
      <c r="O63" s="25">
        <v>1E-3</v>
      </c>
      <c r="P63" s="25"/>
      <c r="Q63" t="str">
        <v>January 22</v>
      </c>
      <c r="R63" s="33">
        <f t="shared" si="1"/>
        <v>10553195</v>
      </c>
      <c r="S63" s="32">
        <f t="shared" si="2"/>
        <v>231.17600000000002</v>
      </c>
      <c r="T63" s="32">
        <f t="shared" si="3"/>
        <v>449</v>
      </c>
      <c r="U63">
        <f t="shared" si="4"/>
        <v>39</v>
      </c>
      <c r="V63">
        <f t="shared" si="5"/>
        <v>45618</v>
      </c>
      <c r="W63">
        <f t="shared" si="6"/>
        <v>51636</v>
      </c>
      <c r="X63" s="34">
        <f t="shared" si="7"/>
        <v>0.88345340460144084</v>
      </c>
      <c r="Y63" s="33">
        <f t="shared" si="8"/>
        <v>10265976.361111112</v>
      </c>
    </row>
    <row r="64" spans="1:25">
      <c r="A64" s="14">
        <v>42631</v>
      </c>
      <c r="B64" t="str">
        <f t="shared" si="0"/>
        <v>September 16</v>
      </c>
      <c r="C64" s="15">
        <v>2159038</v>
      </c>
      <c r="D64" s="15">
        <v>2150229</v>
      </c>
      <c r="E64" s="16">
        <v>8809</v>
      </c>
      <c r="F64" s="15">
        <v>1</v>
      </c>
      <c r="G64" s="17">
        <v>2159038</v>
      </c>
      <c r="H64" s="18">
        <v>200.75</v>
      </c>
      <c r="I64" s="18">
        <v>475</v>
      </c>
      <c r="J64" s="19">
        <v>10755</v>
      </c>
      <c r="K64" s="19">
        <v>10568</v>
      </c>
      <c r="L64" s="20">
        <v>8</v>
      </c>
      <c r="M64" s="17">
        <v>1.018</v>
      </c>
      <c r="N64" s="17">
        <v>1.018</v>
      </c>
      <c r="O64" s="26">
        <v>0</v>
      </c>
      <c r="P64" s="26"/>
      <c r="Q64" t="str">
        <v>February 22</v>
      </c>
      <c r="R64" s="33">
        <f t="shared" si="1"/>
        <v>7823166</v>
      </c>
      <c r="S64" s="32">
        <f t="shared" si="2"/>
        <v>205.07750000000004</v>
      </c>
      <c r="T64" s="32">
        <f t="shared" si="3"/>
        <v>449</v>
      </c>
      <c r="U64">
        <f t="shared" si="4"/>
        <v>32</v>
      </c>
      <c r="V64">
        <f t="shared" si="5"/>
        <v>38096</v>
      </c>
      <c r="W64">
        <f t="shared" si="6"/>
        <v>42368</v>
      </c>
      <c r="X64" s="34">
        <f t="shared" si="7"/>
        <v>0.89916918429003023</v>
      </c>
      <c r="Y64" s="33">
        <f t="shared" si="8"/>
        <v>10265976.361111112</v>
      </c>
    </row>
    <row r="65" spans="1:25">
      <c r="A65" s="23">
        <v>42638</v>
      </c>
      <c r="B65" t="str">
        <f t="shared" si="0"/>
        <v>September 16</v>
      </c>
      <c r="C65" s="6">
        <v>2419442</v>
      </c>
      <c r="D65" s="6">
        <v>2159038</v>
      </c>
      <c r="E65" s="7">
        <v>260404</v>
      </c>
      <c r="F65" s="6">
        <v>1</v>
      </c>
      <c r="G65" s="8">
        <v>2419442</v>
      </c>
      <c r="H65" s="9">
        <v>199.95</v>
      </c>
      <c r="I65" s="9">
        <v>549</v>
      </c>
      <c r="J65" s="10">
        <v>12100</v>
      </c>
      <c r="K65" s="10">
        <v>11889</v>
      </c>
      <c r="L65" s="11">
        <v>9</v>
      </c>
      <c r="M65" s="8">
        <v>1.018</v>
      </c>
      <c r="N65" s="8">
        <v>1.018</v>
      </c>
      <c r="O65" s="13">
        <v>0</v>
      </c>
      <c r="P65" s="13"/>
      <c r="Q65" t="str">
        <v>March 22</v>
      </c>
      <c r="R65" s="33">
        <f t="shared" si="1"/>
        <v>8587192</v>
      </c>
      <c r="S65" s="32">
        <f t="shared" si="2"/>
        <v>207.7525</v>
      </c>
      <c r="T65" s="32">
        <f t="shared" si="3"/>
        <v>449</v>
      </c>
      <c r="U65">
        <f t="shared" si="4"/>
        <v>32</v>
      </c>
      <c r="V65">
        <f t="shared" si="5"/>
        <v>41309</v>
      </c>
      <c r="W65">
        <f t="shared" si="6"/>
        <v>42368</v>
      </c>
      <c r="X65" s="34">
        <f t="shared" si="7"/>
        <v>0.9750047205438066</v>
      </c>
      <c r="Y65" s="33">
        <f t="shared" si="8"/>
        <v>10265976.361111112</v>
      </c>
    </row>
    <row r="66" spans="1:25">
      <c r="A66" s="14">
        <v>42645</v>
      </c>
      <c r="B66" t="str">
        <f t="shared" si="0"/>
        <v>October 16</v>
      </c>
      <c r="C66" s="15">
        <v>2174750</v>
      </c>
      <c r="D66" s="15">
        <v>2419442</v>
      </c>
      <c r="E66" s="24">
        <v>-244692</v>
      </c>
      <c r="F66" s="15">
        <v>1</v>
      </c>
      <c r="G66" s="17">
        <v>2174750</v>
      </c>
      <c r="H66" s="18">
        <v>202.23</v>
      </c>
      <c r="I66" s="18">
        <v>549</v>
      </c>
      <c r="J66" s="19">
        <v>10754</v>
      </c>
      <c r="K66" s="19">
        <v>10568</v>
      </c>
      <c r="L66" s="20">
        <v>8</v>
      </c>
      <c r="M66" s="17">
        <v>1.018</v>
      </c>
      <c r="N66" s="17">
        <v>1.018</v>
      </c>
      <c r="O66" s="26">
        <v>0</v>
      </c>
      <c r="P66" s="26"/>
      <c r="Q66" t="str">
        <v>April 22</v>
      </c>
      <c r="R66" s="33">
        <f t="shared" si="1"/>
        <v>9408520</v>
      </c>
      <c r="S66" s="32">
        <f t="shared" si="2"/>
        <v>221.54500000000002</v>
      </c>
      <c r="T66" s="32">
        <f t="shared" si="3"/>
        <v>449</v>
      </c>
      <c r="U66">
        <f t="shared" si="4"/>
        <v>32</v>
      </c>
      <c r="V66">
        <f t="shared" si="5"/>
        <v>42467</v>
      </c>
      <c r="W66">
        <f t="shared" si="6"/>
        <v>42368</v>
      </c>
      <c r="X66" s="34">
        <f t="shared" si="7"/>
        <v>1.0023366691842901</v>
      </c>
      <c r="Y66" s="33">
        <f t="shared" si="8"/>
        <v>10265976.361111112</v>
      </c>
    </row>
    <row r="67" spans="1:25">
      <c r="A67" s="23">
        <v>42652</v>
      </c>
      <c r="B67" t="str">
        <f t="shared" ref="B67:B130" si="9">TEXT(A67, "mmmm yy")</f>
        <v>October 16</v>
      </c>
      <c r="C67" s="6">
        <v>2214118</v>
      </c>
      <c r="D67" s="6">
        <v>2174750</v>
      </c>
      <c r="E67" s="7">
        <v>39368</v>
      </c>
      <c r="F67" s="6">
        <v>1</v>
      </c>
      <c r="G67" s="8">
        <v>2214118</v>
      </c>
      <c r="H67" s="9">
        <v>205.87</v>
      </c>
      <c r="I67" s="9">
        <v>549</v>
      </c>
      <c r="J67" s="10">
        <v>10755</v>
      </c>
      <c r="K67" s="10">
        <v>10568</v>
      </c>
      <c r="L67" s="11">
        <v>8</v>
      </c>
      <c r="M67" s="8">
        <v>1.018</v>
      </c>
      <c r="N67" s="8">
        <v>1.018</v>
      </c>
      <c r="O67" s="13">
        <v>0</v>
      </c>
      <c r="P67" s="13"/>
      <c r="Q67" t="str">
        <v>May 22</v>
      </c>
      <c r="R67" s="33">
        <f t="shared" ref="R67:R109" si="10">SUMIF(B:B,Q67,C:C)</f>
        <v>10837319</v>
      </c>
      <c r="S67" s="32">
        <f t="shared" ref="S67:S109" si="11">AVERAGEIF(B:B,Q:Q,H:H)</f>
        <v>214.59800000000001</v>
      </c>
      <c r="T67" s="32">
        <f t="shared" ref="T67:T109" si="12">_xlfn.MAXIFS(I:I,B:B,Q:Q)</f>
        <v>449</v>
      </c>
      <c r="U67">
        <f t="shared" ref="U67:U109" si="13">SUMIF(B:B,Q67,L:L)</f>
        <v>40</v>
      </c>
      <c r="V67">
        <f t="shared" ref="V67:V109" si="14">SUMIF(B:B,Q67,J:J)</f>
        <v>50496</v>
      </c>
      <c r="W67">
        <f t="shared" ref="W67:W109" si="15">SUMIF(B:B,Q67,K:K)</f>
        <v>52960</v>
      </c>
      <c r="X67" s="34">
        <f t="shared" ref="X67:X109" si="16">V67/W67</f>
        <v>0.95347432024169188</v>
      </c>
      <c r="Y67" s="33">
        <f t="shared" si="8"/>
        <v>10265976.361111112</v>
      </c>
    </row>
    <row r="68" spans="1:25">
      <c r="A68" s="14">
        <v>42659</v>
      </c>
      <c r="B68" t="str">
        <f t="shared" si="9"/>
        <v>October 16</v>
      </c>
      <c r="C68" s="15">
        <v>2163855</v>
      </c>
      <c r="D68" s="15">
        <v>2214118</v>
      </c>
      <c r="E68" s="24">
        <v>-50263</v>
      </c>
      <c r="F68" s="15">
        <v>1</v>
      </c>
      <c r="G68" s="17">
        <v>2163855</v>
      </c>
      <c r="H68" s="18">
        <v>201.21</v>
      </c>
      <c r="I68" s="18">
        <v>549</v>
      </c>
      <c r="J68" s="19">
        <v>10754</v>
      </c>
      <c r="K68" s="19">
        <v>10568</v>
      </c>
      <c r="L68" s="20">
        <v>8</v>
      </c>
      <c r="M68" s="17">
        <v>1.018</v>
      </c>
      <c r="N68" s="17">
        <v>1.018</v>
      </c>
      <c r="O68" s="26">
        <v>0</v>
      </c>
      <c r="P68" s="26"/>
      <c r="Q68" t="str">
        <v>June 22</v>
      </c>
      <c r="R68" s="33">
        <f t="shared" si="10"/>
        <v>8886748</v>
      </c>
      <c r="S68" s="32">
        <f t="shared" si="11"/>
        <v>212.32</v>
      </c>
      <c r="T68" s="32">
        <f t="shared" si="12"/>
        <v>449</v>
      </c>
      <c r="U68">
        <f t="shared" si="13"/>
        <v>32</v>
      </c>
      <c r="V68">
        <f t="shared" si="14"/>
        <v>41859</v>
      </c>
      <c r="W68">
        <f t="shared" si="15"/>
        <v>42368</v>
      </c>
      <c r="X68" s="34">
        <f t="shared" si="16"/>
        <v>0.98798621601208458</v>
      </c>
      <c r="Y68" s="33">
        <f t="shared" ref="Y68:Y109" si="17">AVERAGE($R$2:$R$109)</f>
        <v>10265976.361111112</v>
      </c>
    </row>
    <row r="69" spans="1:25">
      <c r="A69" s="23">
        <v>42666</v>
      </c>
      <c r="B69" t="str">
        <f t="shared" si="9"/>
        <v>October 16</v>
      </c>
      <c r="C69" s="6">
        <v>1993088</v>
      </c>
      <c r="D69" s="6">
        <v>2163855</v>
      </c>
      <c r="E69" s="27">
        <v>-170767</v>
      </c>
      <c r="F69" s="6">
        <v>1</v>
      </c>
      <c r="G69" s="8">
        <v>1993088</v>
      </c>
      <c r="H69" s="9">
        <v>185.7</v>
      </c>
      <c r="I69" s="9">
        <v>549</v>
      </c>
      <c r="J69" s="10">
        <v>10733</v>
      </c>
      <c r="K69" s="10">
        <v>10568</v>
      </c>
      <c r="L69" s="11">
        <v>8</v>
      </c>
      <c r="M69" s="8">
        <v>1.016</v>
      </c>
      <c r="N69" s="8">
        <v>1.018</v>
      </c>
      <c r="O69" s="29">
        <v>-2E-3</v>
      </c>
      <c r="P69" s="29"/>
      <c r="Q69" t="str">
        <v>July 22</v>
      </c>
      <c r="R69" s="33">
        <f t="shared" si="10"/>
        <v>11130042</v>
      </c>
      <c r="S69" s="32">
        <f t="shared" si="11"/>
        <v>209.37999999999997</v>
      </c>
      <c r="T69" s="32">
        <f t="shared" si="12"/>
        <v>449</v>
      </c>
      <c r="U69">
        <f t="shared" si="13"/>
        <v>40</v>
      </c>
      <c r="V69">
        <f t="shared" si="14"/>
        <v>53158</v>
      </c>
      <c r="W69">
        <f t="shared" si="15"/>
        <v>52960</v>
      </c>
      <c r="X69" s="34">
        <f t="shared" si="16"/>
        <v>1.0037386706948641</v>
      </c>
      <c r="Y69" s="33">
        <f t="shared" si="17"/>
        <v>10265976.361111112</v>
      </c>
    </row>
    <row r="70" spans="1:25">
      <c r="A70" s="14">
        <v>42673</v>
      </c>
      <c r="B70" t="str">
        <f t="shared" si="9"/>
        <v>October 16</v>
      </c>
      <c r="C70" s="15">
        <v>2215641</v>
      </c>
      <c r="D70" s="15">
        <v>1993088</v>
      </c>
      <c r="E70" s="16">
        <v>222553</v>
      </c>
      <c r="F70" s="15">
        <v>1</v>
      </c>
      <c r="G70" s="17">
        <v>2215641</v>
      </c>
      <c r="H70" s="18">
        <v>206.03</v>
      </c>
      <c r="I70" s="18">
        <v>549</v>
      </c>
      <c r="J70" s="19">
        <v>10754</v>
      </c>
      <c r="K70" s="19">
        <v>10568</v>
      </c>
      <c r="L70" s="20">
        <v>8</v>
      </c>
      <c r="M70" s="17">
        <v>1.018</v>
      </c>
      <c r="N70" s="17">
        <v>1.016</v>
      </c>
      <c r="O70" s="22">
        <v>2E-3</v>
      </c>
      <c r="P70" s="22"/>
      <c r="Q70" t="str">
        <v>August 22</v>
      </c>
      <c r="R70" s="33">
        <f t="shared" si="10"/>
        <v>8684782</v>
      </c>
      <c r="S70" s="32">
        <f t="shared" si="11"/>
        <v>207.24749999999997</v>
      </c>
      <c r="T70" s="32">
        <f t="shared" si="12"/>
        <v>449</v>
      </c>
      <c r="U70">
        <f t="shared" si="13"/>
        <v>32</v>
      </c>
      <c r="V70">
        <f t="shared" si="14"/>
        <v>41907</v>
      </c>
      <c r="W70">
        <f t="shared" si="15"/>
        <v>42368</v>
      </c>
      <c r="X70" s="34">
        <f t="shared" si="16"/>
        <v>0.98911914652567978</v>
      </c>
      <c r="Y70" s="33">
        <f t="shared" si="17"/>
        <v>10265976.361111112</v>
      </c>
    </row>
    <row r="71" spans="1:25">
      <c r="A71" s="23">
        <v>42680</v>
      </c>
      <c r="B71" t="str">
        <f t="shared" si="9"/>
        <v>November 16</v>
      </c>
      <c r="C71" s="6">
        <v>2227546</v>
      </c>
      <c r="D71" s="6">
        <v>2215641</v>
      </c>
      <c r="E71" s="7">
        <v>11905</v>
      </c>
      <c r="F71" s="6">
        <v>1</v>
      </c>
      <c r="G71" s="8">
        <v>2227546</v>
      </c>
      <c r="H71" s="9">
        <v>207.56</v>
      </c>
      <c r="I71" s="9">
        <v>549</v>
      </c>
      <c r="J71" s="10">
        <v>10732</v>
      </c>
      <c r="K71" s="10">
        <v>10568</v>
      </c>
      <c r="L71" s="11">
        <v>8</v>
      </c>
      <c r="M71" s="8">
        <v>1.016</v>
      </c>
      <c r="N71" s="8">
        <v>1.018</v>
      </c>
      <c r="O71" s="29">
        <v>-2E-3</v>
      </c>
      <c r="P71" s="29"/>
      <c r="Q71" t="str">
        <v>September 22</v>
      </c>
      <c r="R71" s="33">
        <f t="shared" si="10"/>
        <v>7813623</v>
      </c>
      <c r="S71" s="32">
        <f t="shared" si="11"/>
        <v>202.55</v>
      </c>
      <c r="T71" s="32">
        <f t="shared" si="12"/>
        <v>449</v>
      </c>
      <c r="U71">
        <f t="shared" si="13"/>
        <v>32</v>
      </c>
      <c r="V71">
        <f t="shared" si="14"/>
        <v>38558</v>
      </c>
      <c r="W71">
        <f t="shared" si="15"/>
        <v>42368</v>
      </c>
      <c r="X71" s="34">
        <f t="shared" si="16"/>
        <v>0.91007364048338368</v>
      </c>
      <c r="Y71" s="33">
        <f t="shared" si="17"/>
        <v>10265976.361111112</v>
      </c>
    </row>
    <row r="72" spans="1:25">
      <c r="A72" s="14">
        <v>42687</v>
      </c>
      <c r="B72" t="str">
        <f t="shared" si="9"/>
        <v>November 16</v>
      </c>
      <c r="C72" s="15">
        <v>2452746</v>
      </c>
      <c r="D72" s="15">
        <v>2227546</v>
      </c>
      <c r="E72" s="16">
        <v>225200</v>
      </c>
      <c r="F72" s="15">
        <v>1</v>
      </c>
      <c r="G72" s="17">
        <v>2452746</v>
      </c>
      <c r="H72" s="18">
        <v>228.04</v>
      </c>
      <c r="I72" s="18">
        <v>549</v>
      </c>
      <c r="J72" s="19">
        <v>10756</v>
      </c>
      <c r="K72" s="19">
        <v>10568</v>
      </c>
      <c r="L72" s="20">
        <v>8</v>
      </c>
      <c r="M72" s="17">
        <v>1.018</v>
      </c>
      <c r="N72" s="17">
        <v>1.016</v>
      </c>
      <c r="O72" s="22">
        <v>2E-3</v>
      </c>
      <c r="P72" s="22"/>
      <c r="Q72" t="str">
        <v>October 22</v>
      </c>
      <c r="R72" s="33">
        <f t="shared" si="10"/>
        <v>10112494</v>
      </c>
      <c r="S72" s="32">
        <f t="shared" si="11"/>
        <v>199.45599999999999</v>
      </c>
      <c r="T72" s="32">
        <f t="shared" si="12"/>
        <v>449</v>
      </c>
      <c r="U72">
        <f t="shared" si="13"/>
        <v>40</v>
      </c>
      <c r="V72">
        <f t="shared" si="14"/>
        <v>50725</v>
      </c>
      <c r="W72">
        <f t="shared" si="15"/>
        <v>52960</v>
      </c>
      <c r="X72" s="34">
        <f t="shared" si="16"/>
        <v>0.95779833836858008</v>
      </c>
      <c r="Y72" s="33">
        <f t="shared" si="17"/>
        <v>10265976.361111112</v>
      </c>
    </row>
    <row r="73" spans="1:25">
      <c r="A73" s="23">
        <v>42694</v>
      </c>
      <c r="B73" t="str">
        <f t="shared" si="9"/>
        <v>November 16</v>
      </c>
      <c r="C73" s="6">
        <v>2454656</v>
      </c>
      <c r="D73" s="6">
        <v>2452746</v>
      </c>
      <c r="E73" s="7">
        <v>1910</v>
      </c>
      <c r="F73" s="6">
        <v>1</v>
      </c>
      <c r="G73" s="8">
        <v>2454656</v>
      </c>
      <c r="H73" s="9">
        <v>228.3</v>
      </c>
      <c r="I73" s="9">
        <v>549</v>
      </c>
      <c r="J73" s="10">
        <v>10752</v>
      </c>
      <c r="K73" s="10">
        <v>10568</v>
      </c>
      <c r="L73" s="11">
        <v>8</v>
      </c>
      <c r="M73" s="8">
        <v>1.0169999999999999</v>
      </c>
      <c r="N73" s="8">
        <v>1.018</v>
      </c>
      <c r="O73" s="29">
        <v>-1E-3</v>
      </c>
      <c r="P73" s="29"/>
      <c r="Q73" t="str">
        <v>November 22</v>
      </c>
      <c r="R73" s="33">
        <f t="shared" si="10"/>
        <v>8542717</v>
      </c>
      <c r="S73" s="32">
        <f t="shared" si="11"/>
        <v>210.10750000000002</v>
      </c>
      <c r="T73" s="32">
        <f t="shared" si="12"/>
        <v>449</v>
      </c>
      <c r="U73">
        <f t="shared" si="13"/>
        <v>32</v>
      </c>
      <c r="V73">
        <f t="shared" si="14"/>
        <v>40617</v>
      </c>
      <c r="W73">
        <f t="shared" si="15"/>
        <v>42368</v>
      </c>
      <c r="X73" s="34">
        <f t="shared" si="16"/>
        <v>0.95867163897280971</v>
      </c>
      <c r="Y73" s="33">
        <f t="shared" si="17"/>
        <v>10265976.361111112</v>
      </c>
    </row>
    <row r="74" spans="1:25">
      <c r="A74" s="14">
        <v>42701</v>
      </c>
      <c r="B74" t="str">
        <f t="shared" si="9"/>
        <v>November 16</v>
      </c>
      <c r="C74" s="15">
        <v>3260089</v>
      </c>
      <c r="D74" s="15">
        <v>2454656</v>
      </c>
      <c r="E74" s="16">
        <v>805433</v>
      </c>
      <c r="F74" s="15">
        <v>1</v>
      </c>
      <c r="G74" s="17">
        <v>3260089</v>
      </c>
      <c r="H74" s="18">
        <v>303.20999999999998</v>
      </c>
      <c r="I74" s="18">
        <v>998</v>
      </c>
      <c r="J74" s="19">
        <v>10752</v>
      </c>
      <c r="K74" s="19">
        <v>10568</v>
      </c>
      <c r="L74" s="20">
        <v>8</v>
      </c>
      <c r="M74" s="17">
        <v>1.0169999999999999</v>
      </c>
      <c r="N74" s="17">
        <v>1.0169999999999999</v>
      </c>
      <c r="O74" s="26">
        <v>0</v>
      </c>
      <c r="P74" s="26"/>
      <c r="Q74" t="str">
        <v>December 22</v>
      </c>
      <c r="R74" s="33">
        <f t="shared" si="10"/>
        <v>9072699</v>
      </c>
      <c r="S74" s="32">
        <f t="shared" si="11"/>
        <v>215.33999999999997</v>
      </c>
      <c r="T74" s="32">
        <f t="shared" si="12"/>
        <v>449</v>
      </c>
      <c r="U74">
        <f t="shared" si="13"/>
        <v>32</v>
      </c>
      <c r="V74">
        <f t="shared" si="14"/>
        <v>42105</v>
      </c>
      <c r="W74">
        <f t="shared" si="15"/>
        <v>42368</v>
      </c>
      <c r="X74" s="34">
        <f t="shared" si="16"/>
        <v>0.99379248489425986</v>
      </c>
      <c r="Y74" s="33">
        <f t="shared" si="17"/>
        <v>10265976.361111112</v>
      </c>
    </row>
    <row r="75" spans="1:25">
      <c r="A75" s="23">
        <v>42708</v>
      </c>
      <c r="B75" t="str">
        <f t="shared" si="9"/>
        <v>December 16</v>
      </c>
      <c r="C75" s="6">
        <v>2233259</v>
      </c>
      <c r="D75" s="6">
        <v>3260089</v>
      </c>
      <c r="E75" s="27">
        <v>-1026830</v>
      </c>
      <c r="F75" s="6">
        <v>1</v>
      </c>
      <c r="G75" s="8">
        <v>2233259</v>
      </c>
      <c r="H75" s="9">
        <v>208.09</v>
      </c>
      <c r="I75" s="9">
        <v>549</v>
      </c>
      <c r="J75" s="10">
        <v>10732</v>
      </c>
      <c r="K75" s="10">
        <v>10568</v>
      </c>
      <c r="L75" s="11">
        <v>8</v>
      </c>
      <c r="M75" s="8">
        <v>1.016</v>
      </c>
      <c r="N75" s="8">
        <v>1.0169999999999999</v>
      </c>
      <c r="O75" s="29">
        <v>-1E-3</v>
      </c>
      <c r="P75" s="29"/>
      <c r="Q75" t="str">
        <v>January 23</v>
      </c>
      <c r="R75" s="33">
        <f t="shared" si="10"/>
        <v>10758752</v>
      </c>
      <c r="S75" s="32">
        <f t="shared" si="11"/>
        <v>201.81199999999998</v>
      </c>
      <c r="T75" s="32">
        <f t="shared" si="12"/>
        <v>449</v>
      </c>
      <c r="U75">
        <f t="shared" si="13"/>
        <v>40</v>
      </c>
      <c r="V75">
        <f t="shared" si="14"/>
        <v>53267</v>
      </c>
      <c r="W75">
        <f t="shared" si="15"/>
        <v>52960</v>
      </c>
      <c r="X75" s="34">
        <f t="shared" si="16"/>
        <v>1.0057968277945619</v>
      </c>
      <c r="Y75" s="33">
        <f t="shared" si="17"/>
        <v>10265976.361111112</v>
      </c>
    </row>
    <row r="76" spans="1:25">
      <c r="A76" s="14">
        <v>42715</v>
      </c>
      <c r="B76" t="str">
        <f t="shared" si="9"/>
        <v>December 16</v>
      </c>
      <c r="C76" s="15">
        <v>2443438</v>
      </c>
      <c r="D76" s="15">
        <v>2233259</v>
      </c>
      <c r="E76" s="16">
        <v>210179</v>
      </c>
      <c r="F76" s="15">
        <v>1</v>
      </c>
      <c r="G76" s="17">
        <v>2443438</v>
      </c>
      <c r="H76" s="18">
        <v>227.23</v>
      </c>
      <c r="I76" s="18">
        <v>549</v>
      </c>
      <c r="J76" s="19">
        <v>10753</v>
      </c>
      <c r="K76" s="19">
        <v>10568</v>
      </c>
      <c r="L76" s="20">
        <v>8</v>
      </c>
      <c r="M76" s="17">
        <v>1.018</v>
      </c>
      <c r="N76" s="17">
        <v>1.016</v>
      </c>
      <c r="O76" s="22">
        <v>2E-3</v>
      </c>
      <c r="P76" s="22"/>
      <c r="Q76" t="str">
        <v>February 23</v>
      </c>
      <c r="R76" s="33">
        <f t="shared" si="10"/>
        <v>7363279</v>
      </c>
      <c r="S76" s="32">
        <f t="shared" si="11"/>
        <v>173.73000000000002</v>
      </c>
      <c r="T76" s="32">
        <f t="shared" si="12"/>
        <v>449</v>
      </c>
      <c r="U76">
        <f t="shared" si="13"/>
        <v>32</v>
      </c>
      <c r="V76">
        <f t="shared" si="14"/>
        <v>42368</v>
      </c>
      <c r="W76">
        <f t="shared" si="15"/>
        <v>42368</v>
      </c>
      <c r="X76" s="34">
        <f t="shared" si="16"/>
        <v>1</v>
      </c>
      <c r="Y76" s="33">
        <f t="shared" si="17"/>
        <v>10265976.361111112</v>
      </c>
    </row>
    <row r="77" spans="1:25">
      <c r="A77" s="23">
        <v>42722</v>
      </c>
      <c r="B77" t="str">
        <f t="shared" si="9"/>
        <v>December 16</v>
      </c>
      <c r="C77" s="6">
        <v>2240488</v>
      </c>
      <c r="D77" s="6">
        <v>2443438</v>
      </c>
      <c r="E77" s="27">
        <v>-202950</v>
      </c>
      <c r="F77" s="6">
        <v>1</v>
      </c>
      <c r="G77" s="8">
        <v>2240488</v>
      </c>
      <c r="H77" s="9">
        <v>208.65</v>
      </c>
      <c r="I77" s="9">
        <v>549</v>
      </c>
      <c r="J77" s="10">
        <v>10738</v>
      </c>
      <c r="K77" s="10">
        <v>10568</v>
      </c>
      <c r="L77" s="11">
        <v>8</v>
      </c>
      <c r="M77" s="8">
        <v>1.016</v>
      </c>
      <c r="N77" s="8">
        <v>1.018</v>
      </c>
      <c r="O77" s="29">
        <v>-2E-3</v>
      </c>
      <c r="P77" s="29"/>
      <c r="Q77" t="str">
        <v>March 23</v>
      </c>
      <c r="R77" s="33">
        <f t="shared" si="10"/>
        <v>7590454</v>
      </c>
      <c r="S77" s="32">
        <f t="shared" si="11"/>
        <v>177.41749999999999</v>
      </c>
      <c r="T77" s="32">
        <f t="shared" si="12"/>
        <v>449</v>
      </c>
      <c r="U77">
        <f t="shared" si="13"/>
        <v>32</v>
      </c>
      <c r="V77">
        <f t="shared" si="14"/>
        <v>42774</v>
      </c>
      <c r="W77">
        <f t="shared" si="15"/>
        <v>42368</v>
      </c>
      <c r="X77" s="34">
        <f t="shared" si="16"/>
        <v>1.0095827039274925</v>
      </c>
      <c r="Y77" s="33">
        <f t="shared" si="17"/>
        <v>10265976.361111112</v>
      </c>
    </row>
    <row r="78" spans="1:25">
      <c r="A78" s="14">
        <v>42729</v>
      </c>
      <c r="B78" t="str">
        <f t="shared" si="9"/>
        <v>December 16</v>
      </c>
      <c r="C78" s="15">
        <v>3303538</v>
      </c>
      <c r="D78" s="15">
        <v>2240488</v>
      </c>
      <c r="E78" s="16">
        <v>1063050</v>
      </c>
      <c r="F78" s="15">
        <v>1</v>
      </c>
      <c r="G78" s="17">
        <v>3303538</v>
      </c>
      <c r="H78" s="18">
        <v>307.16000000000003</v>
      </c>
      <c r="I78" s="18">
        <v>998</v>
      </c>
      <c r="J78" s="19">
        <v>10755</v>
      </c>
      <c r="K78" s="19">
        <v>10568</v>
      </c>
      <c r="L78" s="20">
        <v>8</v>
      </c>
      <c r="M78" s="17">
        <v>1.018</v>
      </c>
      <c r="N78" s="17">
        <v>1.016</v>
      </c>
      <c r="O78" s="22">
        <v>2E-3</v>
      </c>
      <c r="P78" s="22"/>
      <c r="Q78" t="str">
        <v>April 23</v>
      </c>
      <c r="R78" s="33">
        <f t="shared" si="10"/>
        <v>9788987</v>
      </c>
      <c r="S78" s="32">
        <f t="shared" si="11"/>
        <v>183.03400000000002</v>
      </c>
      <c r="T78" s="32">
        <f t="shared" si="12"/>
        <v>449</v>
      </c>
      <c r="U78">
        <f t="shared" si="13"/>
        <v>40</v>
      </c>
      <c r="V78">
        <f t="shared" si="14"/>
        <v>53475</v>
      </c>
      <c r="W78">
        <f t="shared" si="15"/>
        <v>52960</v>
      </c>
      <c r="X78" s="34">
        <f t="shared" si="16"/>
        <v>1.0097243202416919</v>
      </c>
      <c r="Y78" s="33">
        <f t="shared" si="17"/>
        <v>10265976.361111112</v>
      </c>
    </row>
    <row r="79" spans="1:25">
      <c r="A79" s="23">
        <v>42736</v>
      </c>
      <c r="B79" t="str">
        <f t="shared" si="9"/>
        <v>January 17</v>
      </c>
      <c r="C79" s="6">
        <v>3335430</v>
      </c>
      <c r="D79" s="6">
        <v>3303538</v>
      </c>
      <c r="E79" s="7">
        <v>31892</v>
      </c>
      <c r="F79" s="6">
        <v>1</v>
      </c>
      <c r="G79" s="8">
        <v>3335430</v>
      </c>
      <c r="H79" s="9">
        <v>310.13</v>
      </c>
      <c r="I79" s="9">
        <v>998</v>
      </c>
      <c r="J79" s="10">
        <v>10755</v>
      </c>
      <c r="K79" s="10">
        <v>10568</v>
      </c>
      <c r="L79" s="11">
        <v>8</v>
      </c>
      <c r="M79" s="8">
        <v>1.018</v>
      </c>
      <c r="N79" s="8">
        <v>1.018</v>
      </c>
      <c r="O79" s="13">
        <v>0</v>
      </c>
      <c r="P79" s="13"/>
      <c r="Q79" t="str">
        <v>May 23</v>
      </c>
      <c r="R79" s="33">
        <f t="shared" si="10"/>
        <v>7468573</v>
      </c>
      <c r="S79" s="32">
        <f t="shared" si="11"/>
        <v>176.21249999999998</v>
      </c>
      <c r="T79" s="32">
        <f t="shared" si="12"/>
        <v>449</v>
      </c>
      <c r="U79">
        <f t="shared" si="13"/>
        <v>32</v>
      </c>
      <c r="V79">
        <f t="shared" si="14"/>
        <v>42394</v>
      </c>
      <c r="W79">
        <f t="shared" si="15"/>
        <v>42368</v>
      </c>
      <c r="X79" s="34">
        <f t="shared" si="16"/>
        <v>1.0006136706948641</v>
      </c>
      <c r="Y79" s="33">
        <f t="shared" si="17"/>
        <v>10265976.361111112</v>
      </c>
    </row>
    <row r="80" spans="1:25">
      <c r="A80" s="14">
        <v>42743</v>
      </c>
      <c r="B80" t="str">
        <f t="shared" si="9"/>
        <v>January 17</v>
      </c>
      <c r="C80" s="15">
        <v>2456491</v>
      </c>
      <c r="D80" s="15">
        <v>3335430</v>
      </c>
      <c r="E80" s="24">
        <v>-878939</v>
      </c>
      <c r="F80" s="15">
        <v>1</v>
      </c>
      <c r="G80" s="17">
        <v>2456491</v>
      </c>
      <c r="H80" s="18">
        <v>228.43</v>
      </c>
      <c r="I80" s="18">
        <v>549</v>
      </c>
      <c r="J80" s="19">
        <v>10754</v>
      </c>
      <c r="K80" s="19">
        <v>10568</v>
      </c>
      <c r="L80" s="20">
        <v>8</v>
      </c>
      <c r="M80" s="17">
        <v>1.018</v>
      </c>
      <c r="N80" s="17">
        <v>1.018</v>
      </c>
      <c r="O80" s="26">
        <v>0</v>
      </c>
      <c r="P80" s="26"/>
      <c r="Q80" t="str">
        <v>June 23</v>
      </c>
      <c r="R80" s="33">
        <f t="shared" si="10"/>
        <v>7578721</v>
      </c>
      <c r="S80" s="32">
        <f t="shared" si="11"/>
        <v>183.34500000000003</v>
      </c>
      <c r="T80" s="32">
        <f t="shared" si="12"/>
        <v>449</v>
      </c>
      <c r="U80">
        <f t="shared" si="13"/>
        <v>31</v>
      </c>
      <c r="V80">
        <f t="shared" si="14"/>
        <v>41350</v>
      </c>
      <c r="W80">
        <f t="shared" si="15"/>
        <v>41044</v>
      </c>
      <c r="X80" s="34">
        <f t="shared" si="16"/>
        <v>1.0074554137023681</v>
      </c>
      <c r="Y80" s="33">
        <f t="shared" si="17"/>
        <v>10265976.361111112</v>
      </c>
    </row>
    <row r="81" spans="1:25">
      <c r="A81" s="23">
        <v>42750</v>
      </c>
      <c r="B81" t="str">
        <f t="shared" si="9"/>
        <v>January 17</v>
      </c>
      <c r="C81" s="6">
        <v>2451260</v>
      </c>
      <c r="D81" s="6">
        <v>2456491</v>
      </c>
      <c r="E81" s="27">
        <v>-5231</v>
      </c>
      <c r="F81" s="6">
        <v>1</v>
      </c>
      <c r="G81" s="8">
        <v>2451260</v>
      </c>
      <c r="H81" s="9">
        <v>227.9</v>
      </c>
      <c r="I81" s="9">
        <v>549</v>
      </c>
      <c r="J81" s="10">
        <v>10756</v>
      </c>
      <c r="K81" s="10">
        <v>10568</v>
      </c>
      <c r="L81" s="11">
        <v>8</v>
      </c>
      <c r="M81" s="8">
        <v>1.018</v>
      </c>
      <c r="N81" s="8">
        <v>1.018</v>
      </c>
      <c r="O81" s="13">
        <v>0</v>
      </c>
      <c r="P81" s="13"/>
      <c r="Q81" t="str">
        <v>July 23</v>
      </c>
      <c r="R81" s="33">
        <f t="shared" si="10"/>
        <v>9360569</v>
      </c>
      <c r="S81" s="32">
        <f t="shared" si="11"/>
        <v>174.51000000000002</v>
      </c>
      <c r="T81" s="32">
        <f t="shared" si="12"/>
        <v>449</v>
      </c>
      <c r="U81">
        <f t="shared" si="13"/>
        <v>40</v>
      </c>
      <c r="V81">
        <f t="shared" si="14"/>
        <v>53638</v>
      </c>
      <c r="W81">
        <f t="shared" si="15"/>
        <v>52960</v>
      </c>
      <c r="X81" s="34">
        <f t="shared" si="16"/>
        <v>1.0128021148036255</v>
      </c>
      <c r="Y81" s="33">
        <f t="shared" si="17"/>
        <v>10265976.361111112</v>
      </c>
    </row>
    <row r="82" spans="1:25">
      <c r="A82" s="14">
        <v>42757</v>
      </c>
      <c r="B82" t="str">
        <f t="shared" si="9"/>
        <v>January 17</v>
      </c>
      <c r="C82" s="15">
        <v>2451721</v>
      </c>
      <c r="D82" s="15">
        <v>2451260</v>
      </c>
      <c r="E82" s="16">
        <v>461</v>
      </c>
      <c r="F82" s="15">
        <v>1</v>
      </c>
      <c r="G82" s="17">
        <v>2451721</v>
      </c>
      <c r="H82" s="18">
        <v>227.98</v>
      </c>
      <c r="I82" s="18">
        <v>549</v>
      </c>
      <c r="J82" s="19">
        <v>10754</v>
      </c>
      <c r="K82" s="19">
        <v>10568</v>
      </c>
      <c r="L82" s="20">
        <v>8</v>
      </c>
      <c r="M82" s="17">
        <v>1.018</v>
      </c>
      <c r="N82" s="17">
        <v>1.018</v>
      </c>
      <c r="O82" s="26">
        <v>0</v>
      </c>
      <c r="P82" s="26"/>
      <c r="Q82" t="str">
        <v>August 23</v>
      </c>
      <c r="R82" s="33">
        <f t="shared" si="10"/>
        <v>7571820</v>
      </c>
      <c r="S82" s="32">
        <f t="shared" si="11"/>
        <v>177.45249999999999</v>
      </c>
      <c r="T82" s="32">
        <f t="shared" si="12"/>
        <v>449</v>
      </c>
      <c r="U82">
        <f t="shared" si="13"/>
        <v>32</v>
      </c>
      <c r="V82">
        <f t="shared" si="14"/>
        <v>42666</v>
      </c>
      <c r="W82">
        <f t="shared" si="15"/>
        <v>42368</v>
      </c>
      <c r="X82" s="34">
        <f t="shared" si="16"/>
        <v>1.0070336102719033</v>
      </c>
      <c r="Y82" s="33">
        <f t="shared" si="17"/>
        <v>10265976.361111112</v>
      </c>
    </row>
    <row r="83" spans="1:25">
      <c r="A83" s="23">
        <v>42764</v>
      </c>
      <c r="B83" t="str">
        <f t="shared" si="9"/>
        <v>January 17</v>
      </c>
      <c r="C83" s="6">
        <v>2465369</v>
      </c>
      <c r="D83" s="6">
        <v>2451721</v>
      </c>
      <c r="E83" s="7">
        <v>13648</v>
      </c>
      <c r="F83" s="6">
        <v>1</v>
      </c>
      <c r="G83" s="8">
        <v>2465369</v>
      </c>
      <c r="H83" s="9">
        <v>229.17</v>
      </c>
      <c r="I83" s="9">
        <v>549</v>
      </c>
      <c r="J83" s="10">
        <v>10758</v>
      </c>
      <c r="K83" s="10">
        <v>10568</v>
      </c>
      <c r="L83" s="11">
        <v>8</v>
      </c>
      <c r="M83" s="8">
        <v>1.018</v>
      </c>
      <c r="N83" s="8">
        <v>1.018</v>
      </c>
      <c r="O83" s="13">
        <v>0</v>
      </c>
      <c r="P83" s="13"/>
      <c r="Q83" t="str">
        <v>September 23</v>
      </c>
      <c r="R83" s="33">
        <f t="shared" si="10"/>
        <v>7095698</v>
      </c>
      <c r="S83" s="32">
        <f t="shared" si="11"/>
        <v>167.655</v>
      </c>
      <c r="T83" s="32">
        <f t="shared" si="12"/>
        <v>449</v>
      </c>
      <c r="U83">
        <f t="shared" si="13"/>
        <v>32</v>
      </c>
      <c r="V83">
        <f t="shared" si="14"/>
        <v>42316</v>
      </c>
      <c r="W83">
        <f t="shared" si="15"/>
        <v>42368</v>
      </c>
      <c r="X83" s="34">
        <f t="shared" si="16"/>
        <v>0.99877265861027187</v>
      </c>
      <c r="Y83" s="33">
        <f t="shared" si="17"/>
        <v>10265976.361111112</v>
      </c>
    </row>
    <row r="84" spans="1:25">
      <c r="A84" s="14">
        <v>42771</v>
      </c>
      <c r="B84" t="str">
        <f t="shared" si="9"/>
        <v>February 17</v>
      </c>
      <c r="C84" s="15">
        <v>3214897</v>
      </c>
      <c r="D84" s="15">
        <v>2465369</v>
      </c>
      <c r="E84" s="16">
        <v>749528</v>
      </c>
      <c r="F84" s="15">
        <v>1</v>
      </c>
      <c r="G84" s="17">
        <v>3214897</v>
      </c>
      <c r="H84" s="18">
        <v>298.92</v>
      </c>
      <c r="I84" s="18">
        <v>849</v>
      </c>
      <c r="J84" s="19">
        <v>10755</v>
      </c>
      <c r="K84" s="19">
        <v>10568</v>
      </c>
      <c r="L84" s="20">
        <v>8</v>
      </c>
      <c r="M84" s="17">
        <v>1.018</v>
      </c>
      <c r="N84" s="17">
        <v>1.018</v>
      </c>
      <c r="O84" s="26">
        <v>0</v>
      </c>
      <c r="P84" s="26"/>
      <c r="Q84" t="str">
        <v>October 23</v>
      </c>
      <c r="R84" s="33">
        <f t="shared" si="10"/>
        <v>9157638</v>
      </c>
      <c r="S84" s="32">
        <f t="shared" si="11"/>
        <v>172.654</v>
      </c>
      <c r="T84" s="32">
        <f t="shared" si="12"/>
        <v>449</v>
      </c>
      <c r="U84">
        <f t="shared" si="13"/>
        <v>40</v>
      </c>
      <c r="V84">
        <f t="shared" si="14"/>
        <v>53038</v>
      </c>
      <c r="W84">
        <f t="shared" si="15"/>
        <v>52960</v>
      </c>
      <c r="X84" s="34">
        <f t="shared" si="16"/>
        <v>1.0014728096676737</v>
      </c>
      <c r="Y84" s="33">
        <f t="shared" si="17"/>
        <v>10265976.361111112</v>
      </c>
    </row>
    <row r="85" spans="1:25">
      <c r="A85" s="23">
        <v>42778</v>
      </c>
      <c r="B85" t="str">
        <f t="shared" si="9"/>
        <v>February 17</v>
      </c>
      <c r="C85" s="6">
        <v>2903693</v>
      </c>
      <c r="D85" s="6">
        <v>3214897</v>
      </c>
      <c r="E85" s="27">
        <v>-311204</v>
      </c>
      <c r="F85" s="6">
        <v>1</v>
      </c>
      <c r="G85" s="8">
        <v>2903693</v>
      </c>
      <c r="H85" s="9">
        <v>270.54000000000002</v>
      </c>
      <c r="I85" s="9">
        <v>849</v>
      </c>
      <c r="J85" s="10">
        <v>10733</v>
      </c>
      <c r="K85" s="10">
        <v>10568</v>
      </c>
      <c r="L85" s="11">
        <v>8</v>
      </c>
      <c r="M85" s="8">
        <v>1.016</v>
      </c>
      <c r="N85" s="8">
        <v>1.018</v>
      </c>
      <c r="O85" s="29">
        <v>-2E-3</v>
      </c>
      <c r="P85" s="29"/>
      <c r="Q85" t="str">
        <v>November 23</v>
      </c>
      <c r="R85" s="33">
        <f t="shared" si="10"/>
        <v>7754978</v>
      </c>
      <c r="S85" s="32">
        <f t="shared" si="11"/>
        <v>182.65999999999997</v>
      </c>
      <c r="T85" s="32">
        <f t="shared" si="12"/>
        <v>449</v>
      </c>
      <c r="U85">
        <f t="shared" si="13"/>
        <v>32</v>
      </c>
      <c r="V85">
        <f t="shared" si="14"/>
        <v>42422</v>
      </c>
      <c r="W85">
        <f t="shared" si="15"/>
        <v>42368</v>
      </c>
      <c r="X85" s="34">
        <f t="shared" si="16"/>
        <v>1.0012745468277946</v>
      </c>
      <c r="Y85" s="33">
        <f t="shared" si="17"/>
        <v>10265976.361111112</v>
      </c>
    </row>
    <row r="86" spans="1:25">
      <c r="A86" s="14">
        <v>42785</v>
      </c>
      <c r="B86" t="str">
        <f t="shared" si="9"/>
        <v>February 17</v>
      </c>
      <c r="C86" s="15">
        <v>2866806</v>
      </c>
      <c r="D86" s="15">
        <v>2903693</v>
      </c>
      <c r="E86" s="24">
        <v>-36887</v>
      </c>
      <c r="F86" s="15">
        <v>1</v>
      </c>
      <c r="G86" s="17">
        <v>2866806</v>
      </c>
      <c r="H86" s="18">
        <v>267.10000000000002</v>
      </c>
      <c r="I86" s="18">
        <v>849</v>
      </c>
      <c r="J86" s="19">
        <v>10733</v>
      </c>
      <c r="K86" s="19">
        <v>10568</v>
      </c>
      <c r="L86" s="20">
        <v>8</v>
      </c>
      <c r="M86" s="17">
        <v>1.016</v>
      </c>
      <c r="N86" s="17">
        <v>1.016</v>
      </c>
      <c r="O86" s="26">
        <v>0</v>
      </c>
      <c r="P86" s="26"/>
      <c r="Q86" t="str">
        <v>December 23</v>
      </c>
      <c r="R86" s="33">
        <f t="shared" si="10"/>
        <v>10506786</v>
      </c>
      <c r="S86" s="32">
        <f t="shared" si="11"/>
        <v>196.46599999999998</v>
      </c>
      <c r="T86" s="32">
        <f t="shared" si="12"/>
        <v>549</v>
      </c>
      <c r="U86">
        <f t="shared" si="13"/>
        <v>40</v>
      </c>
      <c r="V86">
        <f t="shared" si="14"/>
        <v>53463</v>
      </c>
      <c r="W86">
        <f t="shared" si="15"/>
        <v>52960</v>
      </c>
      <c r="X86" s="34">
        <f t="shared" si="16"/>
        <v>1.0094977341389728</v>
      </c>
      <c r="Y86" s="33">
        <f t="shared" si="17"/>
        <v>10265976.361111112</v>
      </c>
    </row>
    <row r="87" spans="1:25">
      <c r="A87" s="23">
        <v>42792</v>
      </c>
      <c r="B87" t="str">
        <f t="shared" si="9"/>
        <v>February 17</v>
      </c>
      <c r="C87" s="6">
        <v>3133415</v>
      </c>
      <c r="D87" s="6">
        <v>2866806</v>
      </c>
      <c r="E87" s="7">
        <v>266609</v>
      </c>
      <c r="F87" s="6">
        <v>1</v>
      </c>
      <c r="G87" s="8">
        <v>3133415</v>
      </c>
      <c r="H87" s="9">
        <v>291.37</v>
      </c>
      <c r="I87" s="9">
        <v>849</v>
      </c>
      <c r="J87" s="10">
        <v>10754</v>
      </c>
      <c r="K87" s="10">
        <v>10568</v>
      </c>
      <c r="L87" s="11">
        <v>8</v>
      </c>
      <c r="M87" s="8">
        <v>1.018</v>
      </c>
      <c r="N87" s="8">
        <v>1.016</v>
      </c>
      <c r="O87" s="25">
        <v>2E-3</v>
      </c>
      <c r="P87" s="25"/>
      <c r="Q87" t="str">
        <v>January 24</v>
      </c>
      <c r="R87" s="33">
        <f t="shared" si="10"/>
        <v>7378551</v>
      </c>
      <c r="S87" s="32">
        <f t="shared" si="11"/>
        <v>174.215</v>
      </c>
      <c r="T87" s="32">
        <f t="shared" si="12"/>
        <v>549</v>
      </c>
      <c r="U87">
        <f t="shared" si="13"/>
        <v>32</v>
      </c>
      <c r="V87">
        <f t="shared" si="14"/>
        <v>42336</v>
      </c>
      <c r="W87">
        <f t="shared" si="15"/>
        <v>42368</v>
      </c>
      <c r="X87" s="34">
        <f t="shared" si="16"/>
        <v>0.99924471299093653</v>
      </c>
      <c r="Y87" s="33">
        <f t="shared" si="17"/>
        <v>10265976.361111112</v>
      </c>
    </row>
    <row r="88" spans="1:25">
      <c r="A88" s="14">
        <v>42799</v>
      </c>
      <c r="B88" t="str">
        <f t="shared" si="9"/>
        <v>March 17</v>
      </c>
      <c r="C88" s="15">
        <v>2835099</v>
      </c>
      <c r="D88" s="15">
        <v>3133415</v>
      </c>
      <c r="E88" s="24">
        <v>-298316</v>
      </c>
      <c r="F88" s="15">
        <v>1</v>
      </c>
      <c r="G88" s="17">
        <v>2835099</v>
      </c>
      <c r="H88" s="18">
        <v>264.10000000000002</v>
      </c>
      <c r="I88" s="18">
        <v>849</v>
      </c>
      <c r="J88" s="19">
        <v>10735</v>
      </c>
      <c r="K88" s="19">
        <v>10568</v>
      </c>
      <c r="L88" s="20">
        <v>8</v>
      </c>
      <c r="M88" s="17">
        <v>1.016</v>
      </c>
      <c r="N88" s="17">
        <v>1.018</v>
      </c>
      <c r="O88" s="28">
        <v>-2E-3</v>
      </c>
      <c r="P88" s="28"/>
      <c r="Q88" t="str">
        <v>February 24</v>
      </c>
      <c r="R88" s="33">
        <f t="shared" si="10"/>
        <v>7059689</v>
      </c>
      <c r="S88" s="32">
        <f t="shared" si="11"/>
        <v>167.79750000000001</v>
      </c>
      <c r="T88" s="32">
        <f t="shared" si="12"/>
        <v>399</v>
      </c>
      <c r="U88">
        <f t="shared" si="13"/>
        <v>32</v>
      </c>
      <c r="V88">
        <f t="shared" si="14"/>
        <v>42027</v>
      </c>
      <c r="W88">
        <f t="shared" si="15"/>
        <v>42368</v>
      </c>
      <c r="X88" s="34">
        <f t="shared" si="16"/>
        <v>0.99195147280966767</v>
      </c>
      <c r="Y88" s="33">
        <f t="shared" si="17"/>
        <v>10265976.361111112</v>
      </c>
    </row>
    <row r="89" spans="1:25">
      <c r="A89" s="23">
        <v>42806</v>
      </c>
      <c r="B89" t="str">
        <f t="shared" si="9"/>
        <v>March 17</v>
      </c>
      <c r="C89" s="6">
        <v>3145636</v>
      </c>
      <c r="D89" s="6">
        <v>2835099</v>
      </c>
      <c r="E89" s="7">
        <v>310537</v>
      </c>
      <c r="F89" s="6">
        <v>1</v>
      </c>
      <c r="G89" s="8">
        <v>3145636</v>
      </c>
      <c r="H89" s="9">
        <v>292.48</v>
      </c>
      <c r="I89" s="9">
        <v>849</v>
      </c>
      <c r="J89" s="10">
        <v>10755</v>
      </c>
      <c r="K89" s="10">
        <v>10568</v>
      </c>
      <c r="L89" s="11">
        <v>8</v>
      </c>
      <c r="M89" s="8">
        <v>1.018</v>
      </c>
      <c r="N89" s="8">
        <v>1.016</v>
      </c>
      <c r="O89" s="25">
        <v>2E-3</v>
      </c>
      <c r="P89" s="25"/>
      <c r="Q89" t="str">
        <v>March 24</v>
      </c>
      <c r="R89" s="33">
        <f t="shared" si="10"/>
        <v>9331220</v>
      </c>
      <c r="S89" s="32">
        <f t="shared" si="11"/>
        <v>177.18799999999999</v>
      </c>
      <c r="T89" s="32">
        <f t="shared" si="12"/>
        <v>399</v>
      </c>
      <c r="U89">
        <f t="shared" si="13"/>
        <v>40</v>
      </c>
      <c r="V89">
        <f t="shared" si="14"/>
        <v>52580</v>
      </c>
      <c r="W89">
        <f t="shared" si="15"/>
        <v>52960</v>
      </c>
      <c r="X89" s="34">
        <f t="shared" si="16"/>
        <v>0.9928247734138973</v>
      </c>
      <c r="Y89" s="33">
        <f t="shared" si="17"/>
        <v>10265976.361111112</v>
      </c>
    </row>
    <row r="90" spans="1:25">
      <c r="A90" s="14">
        <v>42813</v>
      </c>
      <c r="B90" t="str">
        <f t="shared" si="9"/>
        <v>March 17</v>
      </c>
      <c r="C90" s="15">
        <v>2865344</v>
      </c>
      <c r="D90" s="15">
        <v>3145636</v>
      </c>
      <c r="E90" s="24">
        <v>-280292</v>
      </c>
      <c r="F90" s="15">
        <v>1</v>
      </c>
      <c r="G90" s="17">
        <v>2865344</v>
      </c>
      <c r="H90" s="18">
        <v>266.89</v>
      </c>
      <c r="I90" s="18">
        <v>849</v>
      </c>
      <c r="J90" s="19">
        <v>10736</v>
      </c>
      <c r="K90" s="19">
        <v>10568</v>
      </c>
      <c r="L90" s="20">
        <v>8</v>
      </c>
      <c r="M90" s="17">
        <v>1.016</v>
      </c>
      <c r="N90" s="17">
        <v>1.018</v>
      </c>
      <c r="O90" s="28">
        <v>-2E-3</v>
      </c>
      <c r="P90" s="28"/>
      <c r="Q90" t="str">
        <v>April 24</v>
      </c>
      <c r="R90" s="33">
        <f t="shared" si="10"/>
        <v>7772038</v>
      </c>
      <c r="S90" s="32">
        <f t="shared" si="11"/>
        <v>184.065</v>
      </c>
      <c r="T90" s="32">
        <f t="shared" si="12"/>
        <v>399</v>
      </c>
      <c r="U90">
        <f t="shared" si="13"/>
        <v>32</v>
      </c>
      <c r="V90">
        <f t="shared" si="14"/>
        <v>42212</v>
      </c>
      <c r="W90">
        <f t="shared" si="15"/>
        <v>42368</v>
      </c>
      <c r="X90" s="34">
        <f t="shared" si="16"/>
        <v>0.99631797583081572</v>
      </c>
      <c r="Y90" s="33">
        <f t="shared" si="17"/>
        <v>10265976.361111112</v>
      </c>
    </row>
    <row r="91" spans="1:25">
      <c r="A91" s="23">
        <v>42820</v>
      </c>
      <c r="B91" t="str">
        <f t="shared" si="9"/>
        <v>March 17</v>
      </c>
      <c r="C91" s="6">
        <v>3095696</v>
      </c>
      <c r="D91" s="6">
        <v>2865344</v>
      </c>
      <c r="E91" s="7">
        <v>230352</v>
      </c>
      <c r="F91" s="6">
        <v>1</v>
      </c>
      <c r="G91" s="8">
        <v>3095696</v>
      </c>
      <c r="H91" s="9">
        <v>287.86</v>
      </c>
      <c r="I91" s="9">
        <v>849</v>
      </c>
      <c r="J91" s="10">
        <v>10754</v>
      </c>
      <c r="K91" s="10">
        <v>10568</v>
      </c>
      <c r="L91" s="11">
        <v>8</v>
      </c>
      <c r="M91" s="8">
        <v>1.018</v>
      </c>
      <c r="N91" s="8">
        <v>1.016</v>
      </c>
      <c r="O91" s="25">
        <v>2E-3</v>
      </c>
      <c r="P91" s="25"/>
      <c r="Q91" t="str">
        <v>May 24</v>
      </c>
      <c r="R91" s="33">
        <f t="shared" si="10"/>
        <v>7119107</v>
      </c>
      <c r="S91" s="32">
        <f t="shared" si="11"/>
        <v>169.96249999999998</v>
      </c>
      <c r="T91" s="32">
        <f t="shared" si="12"/>
        <v>399</v>
      </c>
      <c r="U91">
        <f t="shared" si="13"/>
        <v>32</v>
      </c>
      <c r="V91">
        <f t="shared" si="14"/>
        <v>41893</v>
      </c>
      <c r="W91">
        <f t="shared" si="15"/>
        <v>42368</v>
      </c>
      <c r="X91" s="34">
        <f t="shared" si="16"/>
        <v>0.98878870845921452</v>
      </c>
      <c r="Y91" s="33">
        <f t="shared" si="17"/>
        <v>10265976.361111112</v>
      </c>
    </row>
    <row r="92" spans="1:25">
      <c r="A92" s="14">
        <v>42827</v>
      </c>
      <c r="B92" t="str">
        <f t="shared" si="9"/>
        <v>April 17</v>
      </c>
      <c r="C92" s="15">
        <v>2814628</v>
      </c>
      <c r="D92" s="15">
        <v>3095696</v>
      </c>
      <c r="E92" s="24">
        <v>-281068</v>
      </c>
      <c r="F92" s="15">
        <v>1</v>
      </c>
      <c r="G92" s="17">
        <v>2814628</v>
      </c>
      <c r="H92" s="18">
        <v>262.17</v>
      </c>
      <c r="I92" s="18">
        <v>849</v>
      </c>
      <c r="J92" s="19">
        <v>10736</v>
      </c>
      <c r="K92" s="19">
        <v>10568</v>
      </c>
      <c r="L92" s="20">
        <v>8</v>
      </c>
      <c r="M92" s="17">
        <v>1.016</v>
      </c>
      <c r="N92" s="17">
        <v>1.018</v>
      </c>
      <c r="O92" s="28">
        <v>-2E-3</v>
      </c>
      <c r="P92" s="28"/>
      <c r="Q92" t="str">
        <v>June 24</v>
      </c>
      <c r="R92" s="33">
        <f t="shared" si="10"/>
        <v>9623490</v>
      </c>
      <c r="S92" s="32">
        <f t="shared" si="11"/>
        <v>182.11799999999999</v>
      </c>
      <c r="T92" s="32">
        <f t="shared" si="12"/>
        <v>399</v>
      </c>
      <c r="U92">
        <f t="shared" si="13"/>
        <v>40</v>
      </c>
      <c r="V92">
        <f t="shared" si="14"/>
        <v>52839</v>
      </c>
      <c r="W92">
        <f t="shared" si="15"/>
        <v>52960</v>
      </c>
      <c r="X92" s="34">
        <f t="shared" si="16"/>
        <v>0.99771525679758311</v>
      </c>
      <c r="Y92" s="33">
        <f t="shared" si="17"/>
        <v>10265976.361111112</v>
      </c>
    </row>
    <row r="93" spans="1:25">
      <c r="A93" s="23">
        <v>42834</v>
      </c>
      <c r="B93" t="str">
        <f t="shared" si="9"/>
        <v>April 17</v>
      </c>
      <c r="C93" s="6">
        <v>2978761</v>
      </c>
      <c r="D93" s="6">
        <v>2814628</v>
      </c>
      <c r="E93" s="7">
        <v>164133</v>
      </c>
      <c r="F93" s="6">
        <v>1</v>
      </c>
      <c r="G93" s="8">
        <v>2978761</v>
      </c>
      <c r="H93" s="9">
        <v>276.99</v>
      </c>
      <c r="I93" s="9">
        <v>849</v>
      </c>
      <c r="J93" s="10">
        <v>10754</v>
      </c>
      <c r="K93" s="10">
        <v>10568</v>
      </c>
      <c r="L93" s="11">
        <v>8</v>
      </c>
      <c r="M93" s="8">
        <v>1.018</v>
      </c>
      <c r="N93" s="8">
        <v>1.016</v>
      </c>
      <c r="O93" s="25">
        <v>2E-3</v>
      </c>
      <c r="P93" s="25"/>
      <c r="Q93" t="str">
        <v>July 24</v>
      </c>
      <c r="R93" s="33">
        <f t="shared" si="10"/>
        <v>7856999</v>
      </c>
      <c r="S93" s="32">
        <f t="shared" si="11"/>
        <v>183.67749999999998</v>
      </c>
      <c r="T93" s="32">
        <f t="shared" si="12"/>
        <v>399</v>
      </c>
      <c r="U93">
        <f t="shared" si="13"/>
        <v>32</v>
      </c>
      <c r="V93">
        <f t="shared" si="14"/>
        <v>42776</v>
      </c>
      <c r="W93">
        <f t="shared" si="15"/>
        <v>42368</v>
      </c>
      <c r="X93" s="34">
        <f t="shared" si="16"/>
        <v>1.009629909365559</v>
      </c>
      <c r="Y93" s="33">
        <f t="shared" si="17"/>
        <v>10265976.361111112</v>
      </c>
    </row>
    <row r="94" spans="1:25">
      <c r="A94" s="14">
        <v>42841</v>
      </c>
      <c r="B94" t="str">
        <f t="shared" si="9"/>
        <v>April 17</v>
      </c>
      <c r="C94" s="15">
        <v>3117682</v>
      </c>
      <c r="D94" s="15">
        <v>2978761</v>
      </c>
      <c r="E94" s="16">
        <v>138921</v>
      </c>
      <c r="F94" s="15">
        <v>1</v>
      </c>
      <c r="G94" s="17">
        <v>3117682</v>
      </c>
      <c r="H94" s="18">
        <v>289.94</v>
      </c>
      <c r="I94" s="18">
        <v>849</v>
      </c>
      <c r="J94" s="19">
        <v>10753</v>
      </c>
      <c r="K94" s="19">
        <v>10568</v>
      </c>
      <c r="L94" s="20">
        <v>8</v>
      </c>
      <c r="M94" s="17">
        <v>1.018</v>
      </c>
      <c r="N94" s="17">
        <v>1.018</v>
      </c>
      <c r="O94" s="26">
        <v>0</v>
      </c>
      <c r="P94" s="26"/>
      <c r="Q94" t="str">
        <v>August 24</v>
      </c>
      <c r="R94" s="33">
        <f t="shared" si="10"/>
        <v>7331301</v>
      </c>
      <c r="S94" s="32">
        <f t="shared" si="11"/>
        <v>181.09</v>
      </c>
      <c r="T94" s="32">
        <f t="shared" si="12"/>
        <v>399</v>
      </c>
      <c r="U94">
        <f t="shared" si="13"/>
        <v>32</v>
      </c>
      <c r="V94">
        <f t="shared" si="14"/>
        <v>40431</v>
      </c>
      <c r="W94">
        <f t="shared" si="15"/>
        <v>42368</v>
      </c>
      <c r="X94" s="34">
        <f t="shared" si="16"/>
        <v>0.95428153323262843</v>
      </c>
      <c r="Y94" s="33">
        <f t="shared" si="17"/>
        <v>10265976.361111112</v>
      </c>
    </row>
    <row r="95" spans="1:25">
      <c r="A95" s="23">
        <v>42848</v>
      </c>
      <c r="B95" t="str">
        <f t="shared" si="9"/>
        <v>April 17</v>
      </c>
      <c r="C95" s="6">
        <v>3130197</v>
      </c>
      <c r="D95" s="6">
        <v>3117682</v>
      </c>
      <c r="E95" s="7">
        <v>12515</v>
      </c>
      <c r="F95" s="6">
        <v>1</v>
      </c>
      <c r="G95" s="8">
        <v>3130197</v>
      </c>
      <c r="H95" s="9">
        <v>291.07</v>
      </c>
      <c r="I95" s="9">
        <v>849</v>
      </c>
      <c r="J95" s="10">
        <v>10754</v>
      </c>
      <c r="K95" s="10">
        <v>10568</v>
      </c>
      <c r="L95" s="11">
        <v>8</v>
      </c>
      <c r="M95" s="8">
        <v>1.018</v>
      </c>
      <c r="N95" s="8">
        <v>1.018</v>
      </c>
      <c r="O95" s="13">
        <v>0</v>
      </c>
      <c r="P95" s="13"/>
      <c r="Q95" t="str">
        <v>September 24</v>
      </c>
      <c r="R95" s="33">
        <f t="shared" si="10"/>
        <v>8226335</v>
      </c>
      <c r="S95" s="32">
        <f t="shared" si="11"/>
        <v>164.39400000000001</v>
      </c>
      <c r="T95" s="32">
        <f t="shared" si="12"/>
        <v>399</v>
      </c>
      <c r="U95">
        <f t="shared" si="13"/>
        <v>40</v>
      </c>
      <c r="V95">
        <f t="shared" si="14"/>
        <v>50023</v>
      </c>
      <c r="W95">
        <f t="shared" si="15"/>
        <v>52960</v>
      </c>
      <c r="X95" s="34">
        <f t="shared" si="16"/>
        <v>0.94454305135951666</v>
      </c>
      <c r="Y95" s="33">
        <f t="shared" si="17"/>
        <v>10265976.361111112</v>
      </c>
    </row>
    <row r="96" spans="1:25">
      <c r="A96" s="14">
        <v>42855</v>
      </c>
      <c r="B96" t="str">
        <f t="shared" si="9"/>
        <v>April 17</v>
      </c>
      <c r="C96" s="15">
        <v>2786938</v>
      </c>
      <c r="D96" s="15">
        <v>3130197</v>
      </c>
      <c r="E96" s="24">
        <v>-343259</v>
      </c>
      <c r="F96" s="15">
        <v>1</v>
      </c>
      <c r="G96" s="17">
        <v>2786938</v>
      </c>
      <c r="H96" s="18">
        <v>259.58999999999997</v>
      </c>
      <c r="I96" s="18">
        <v>849</v>
      </c>
      <c r="J96" s="19">
        <v>10736</v>
      </c>
      <c r="K96" s="19">
        <v>10568</v>
      </c>
      <c r="L96" s="20">
        <v>8</v>
      </c>
      <c r="M96" s="17">
        <v>1.016</v>
      </c>
      <c r="N96" s="17">
        <v>1.018</v>
      </c>
      <c r="O96" s="28">
        <v>-2E-3</v>
      </c>
      <c r="P96" s="28"/>
      <c r="Q96" t="str">
        <v>October 24</v>
      </c>
      <c r="R96" s="33">
        <f t="shared" si="10"/>
        <v>7270409</v>
      </c>
      <c r="S96" s="32">
        <f t="shared" si="11"/>
        <v>178.53250000000003</v>
      </c>
      <c r="T96" s="32">
        <f t="shared" si="12"/>
        <v>299</v>
      </c>
      <c r="U96">
        <f t="shared" si="13"/>
        <v>32</v>
      </c>
      <c r="V96">
        <f t="shared" si="14"/>
        <v>40706</v>
      </c>
      <c r="W96">
        <f t="shared" si="15"/>
        <v>42368</v>
      </c>
      <c r="X96" s="34">
        <f t="shared" si="16"/>
        <v>0.96077228096676737</v>
      </c>
      <c r="Y96" s="33">
        <f t="shared" si="17"/>
        <v>10265976.361111112</v>
      </c>
    </row>
    <row r="97" spans="1:25">
      <c r="A97" s="23">
        <v>42862</v>
      </c>
      <c r="B97" t="str">
        <f t="shared" si="9"/>
        <v>May 17</v>
      </c>
      <c r="C97" s="6">
        <v>3141642</v>
      </c>
      <c r="D97" s="6">
        <v>2786938</v>
      </c>
      <c r="E97" s="7">
        <v>354704</v>
      </c>
      <c r="F97" s="6">
        <v>1</v>
      </c>
      <c r="G97" s="8">
        <v>3141642</v>
      </c>
      <c r="H97" s="9">
        <v>292.14</v>
      </c>
      <c r="I97" s="9">
        <v>849</v>
      </c>
      <c r="J97" s="10">
        <v>10754</v>
      </c>
      <c r="K97" s="10">
        <v>10568</v>
      </c>
      <c r="L97" s="11">
        <v>8</v>
      </c>
      <c r="M97" s="8">
        <v>1.018</v>
      </c>
      <c r="N97" s="8">
        <v>1.016</v>
      </c>
      <c r="O97" s="25">
        <v>2E-3</v>
      </c>
      <c r="P97" s="25"/>
      <c r="Q97" t="str">
        <v>November 24</v>
      </c>
      <c r="R97" s="33">
        <f t="shared" si="10"/>
        <v>7100604</v>
      </c>
      <c r="S97" s="32">
        <f t="shared" si="11"/>
        <v>175.51249999999999</v>
      </c>
      <c r="T97" s="32">
        <f t="shared" si="12"/>
        <v>299</v>
      </c>
      <c r="U97">
        <f t="shared" si="13"/>
        <v>32</v>
      </c>
      <c r="V97">
        <f t="shared" si="14"/>
        <v>40452</v>
      </c>
      <c r="W97">
        <f t="shared" si="15"/>
        <v>42368</v>
      </c>
      <c r="X97" s="34">
        <f t="shared" si="16"/>
        <v>0.95477719033232633</v>
      </c>
      <c r="Y97" s="33">
        <f t="shared" si="17"/>
        <v>10265976.361111112</v>
      </c>
    </row>
    <row r="98" spans="1:25">
      <c r="A98" s="14">
        <v>42869</v>
      </c>
      <c r="B98" t="str">
        <f t="shared" si="9"/>
        <v>May 17</v>
      </c>
      <c r="C98" s="15">
        <v>2823183</v>
      </c>
      <c r="D98" s="15">
        <v>3141642</v>
      </c>
      <c r="E98" s="24">
        <v>-318459</v>
      </c>
      <c r="F98" s="15">
        <v>1</v>
      </c>
      <c r="G98" s="17">
        <v>2823183</v>
      </c>
      <c r="H98" s="18">
        <v>263.01</v>
      </c>
      <c r="I98" s="18">
        <v>849</v>
      </c>
      <c r="J98" s="19">
        <v>10734</v>
      </c>
      <c r="K98" s="19">
        <v>10568</v>
      </c>
      <c r="L98" s="20">
        <v>8</v>
      </c>
      <c r="M98" s="17">
        <v>1.016</v>
      </c>
      <c r="N98" s="17">
        <v>1.018</v>
      </c>
      <c r="O98" s="28">
        <v>-2E-3</v>
      </c>
      <c r="P98" s="28"/>
      <c r="Q98" t="str">
        <v>December 24</v>
      </c>
      <c r="R98" s="33">
        <f t="shared" si="10"/>
        <v>12217273</v>
      </c>
      <c r="S98" s="32">
        <f t="shared" si="11"/>
        <v>232.72400000000002</v>
      </c>
      <c r="T98" s="32">
        <f t="shared" si="12"/>
        <v>599</v>
      </c>
      <c r="U98">
        <f t="shared" si="13"/>
        <v>40</v>
      </c>
      <c r="V98">
        <f t="shared" si="14"/>
        <v>52402</v>
      </c>
      <c r="W98">
        <f t="shared" si="15"/>
        <v>52960</v>
      </c>
      <c r="X98" s="34">
        <f t="shared" si="16"/>
        <v>0.98946374622356492</v>
      </c>
      <c r="Y98" s="33">
        <f t="shared" si="17"/>
        <v>10265976.361111112</v>
      </c>
    </row>
    <row r="99" spans="1:25">
      <c r="A99" s="23">
        <v>42876</v>
      </c>
      <c r="B99" t="str">
        <f t="shared" si="9"/>
        <v>May 17</v>
      </c>
      <c r="C99" s="6">
        <v>3133555</v>
      </c>
      <c r="D99" s="6">
        <v>2823183</v>
      </c>
      <c r="E99" s="7">
        <v>310372</v>
      </c>
      <c r="F99" s="6">
        <v>1</v>
      </c>
      <c r="G99" s="8">
        <v>3133555</v>
      </c>
      <c r="H99" s="9">
        <v>291.36</v>
      </c>
      <c r="I99" s="9">
        <v>849</v>
      </c>
      <c r="J99" s="10">
        <v>10755</v>
      </c>
      <c r="K99" s="10">
        <v>10568</v>
      </c>
      <c r="L99" s="11">
        <v>8</v>
      </c>
      <c r="M99" s="8">
        <v>1.018</v>
      </c>
      <c r="N99" s="8">
        <v>1.016</v>
      </c>
      <c r="O99" s="25">
        <v>2E-3</v>
      </c>
      <c r="P99" s="25"/>
      <c r="Q99" t="str">
        <v>January 25</v>
      </c>
      <c r="R99" s="33">
        <f t="shared" si="10"/>
        <v>7745399</v>
      </c>
      <c r="S99" s="32">
        <f t="shared" si="11"/>
        <v>187.76</v>
      </c>
      <c r="T99" s="32">
        <f t="shared" si="12"/>
        <v>599</v>
      </c>
      <c r="U99">
        <f t="shared" si="13"/>
        <v>32</v>
      </c>
      <c r="V99">
        <f t="shared" si="14"/>
        <v>41135</v>
      </c>
      <c r="W99">
        <f t="shared" si="15"/>
        <v>42368</v>
      </c>
      <c r="X99" s="34">
        <f t="shared" si="16"/>
        <v>0.97089784743202412</v>
      </c>
      <c r="Y99" s="33">
        <f t="shared" si="17"/>
        <v>10265976.361111112</v>
      </c>
    </row>
    <row r="100" spans="1:25">
      <c r="A100" s="14">
        <v>42883</v>
      </c>
      <c r="B100" t="str">
        <f t="shared" si="9"/>
        <v>May 17</v>
      </c>
      <c r="C100" s="15">
        <v>2759708</v>
      </c>
      <c r="D100" s="15">
        <v>3133555</v>
      </c>
      <c r="E100" s="24">
        <v>-373847</v>
      </c>
      <c r="F100" s="15">
        <v>1</v>
      </c>
      <c r="G100" s="17">
        <v>2759708</v>
      </c>
      <c r="H100" s="18">
        <v>257.05</v>
      </c>
      <c r="I100" s="18">
        <v>849</v>
      </c>
      <c r="J100" s="19">
        <v>10736</v>
      </c>
      <c r="K100" s="19">
        <v>10568</v>
      </c>
      <c r="L100" s="20">
        <v>8</v>
      </c>
      <c r="M100" s="17">
        <v>1.016</v>
      </c>
      <c r="N100" s="17">
        <v>1.018</v>
      </c>
      <c r="O100" s="28">
        <v>-2E-3</v>
      </c>
      <c r="P100" s="28"/>
      <c r="Q100" t="str">
        <v>February 25</v>
      </c>
      <c r="R100" s="33">
        <f t="shared" si="10"/>
        <v>7009768</v>
      </c>
      <c r="S100" s="32">
        <f t="shared" si="11"/>
        <v>171.92750000000001</v>
      </c>
      <c r="T100" s="32">
        <f t="shared" si="12"/>
        <v>369</v>
      </c>
      <c r="U100">
        <f t="shared" si="13"/>
        <v>32</v>
      </c>
      <c r="V100">
        <f t="shared" si="14"/>
        <v>40777</v>
      </c>
      <c r="W100">
        <f t="shared" si="15"/>
        <v>42368</v>
      </c>
      <c r="X100" s="34">
        <f t="shared" si="16"/>
        <v>0.96244807401812693</v>
      </c>
      <c r="Y100" s="33">
        <f t="shared" si="17"/>
        <v>10265976.361111112</v>
      </c>
    </row>
    <row r="101" spans="1:25">
      <c r="A101" s="23">
        <v>42890</v>
      </c>
      <c r="B101" t="str">
        <f t="shared" si="9"/>
        <v>June 17</v>
      </c>
      <c r="C101" s="6">
        <v>3054910</v>
      </c>
      <c r="D101" s="6">
        <v>2759708</v>
      </c>
      <c r="E101" s="7">
        <v>295202</v>
      </c>
      <c r="F101" s="6">
        <v>1</v>
      </c>
      <c r="G101" s="8">
        <v>3054910</v>
      </c>
      <c r="H101" s="9">
        <v>284.07</v>
      </c>
      <c r="I101" s="9">
        <v>849</v>
      </c>
      <c r="J101" s="10">
        <v>10754</v>
      </c>
      <c r="K101" s="10">
        <v>10568</v>
      </c>
      <c r="L101" s="11">
        <v>8</v>
      </c>
      <c r="M101" s="8">
        <v>1.018</v>
      </c>
      <c r="N101" s="8">
        <v>1.016</v>
      </c>
      <c r="O101" s="25">
        <v>2E-3</v>
      </c>
      <c r="P101" s="25"/>
      <c r="Q101" t="str">
        <v>March 25</v>
      </c>
      <c r="R101" s="33">
        <f t="shared" si="10"/>
        <v>9443095</v>
      </c>
      <c r="S101" s="32">
        <f t="shared" si="11"/>
        <v>177.93</v>
      </c>
      <c r="T101" s="32">
        <f t="shared" si="12"/>
        <v>375</v>
      </c>
      <c r="U101">
        <f t="shared" si="13"/>
        <v>40</v>
      </c>
      <c r="V101">
        <f t="shared" si="14"/>
        <v>53007</v>
      </c>
      <c r="W101">
        <f t="shared" si="15"/>
        <v>52960</v>
      </c>
      <c r="X101" s="34">
        <f t="shared" si="16"/>
        <v>1.0008874622356496</v>
      </c>
      <c r="Y101" s="33">
        <f t="shared" si="17"/>
        <v>10265976.361111112</v>
      </c>
    </row>
    <row r="102" spans="1:25">
      <c r="A102" s="14">
        <v>42897</v>
      </c>
      <c r="B102" t="str">
        <f t="shared" si="9"/>
        <v>June 17</v>
      </c>
      <c r="C102" s="15">
        <v>2741983</v>
      </c>
      <c r="D102" s="15">
        <v>3054910</v>
      </c>
      <c r="E102" s="24">
        <v>-312927</v>
      </c>
      <c r="F102" s="15">
        <v>1</v>
      </c>
      <c r="G102" s="17">
        <v>2741983</v>
      </c>
      <c r="H102" s="18">
        <v>255.42</v>
      </c>
      <c r="I102" s="18">
        <v>849</v>
      </c>
      <c r="J102" s="19">
        <v>10735</v>
      </c>
      <c r="K102" s="19">
        <v>10568</v>
      </c>
      <c r="L102" s="20">
        <v>8</v>
      </c>
      <c r="M102" s="17">
        <v>1.016</v>
      </c>
      <c r="N102" s="17">
        <v>1.018</v>
      </c>
      <c r="O102" s="28">
        <v>-2E-3</v>
      </c>
      <c r="P102" s="28"/>
      <c r="Q102" t="str">
        <v>April 25</v>
      </c>
      <c r="R102" s="33">
        <f t="shared" si="10"/>
        <v>8066776</v>
      </c>
      <c r="S102" s="32">
        <f t="shared" si="11"/>
        <v>191.64000000000001</v>
      </c>
      <c r="T102" s="32">
        <f t="shared" si="12"/>
        <v>399</v>
      </c>
      <c r="U102">
        <f t="shared" si="13"/>
        <v>32</v>
      </c>
      <c r="V102">
        <f t="shared" si="14"/>
        <v>42080</v>
      </c>
      <c r="W102">
        <f t="shared" si="15"/>
        <v>42368</v>
      </c>
      <c r="X102" s="34">
        <f t="shared" si="16"/>
        <v>0.99320241691842903</v>
      </c>
      <c r="Y102" s="33">
        <f t="shared" si="17"/>
        <v>10265976.361111112</v>
      </c>
    </row>
    <row r="103" spans="1:25">
      <c r="A103" s="23">
        <v>42904</v>
      </c>
      <c r="B103" t="str">
        <f t="shared" si="9"/>
        <v>June 17</v>
      </c>
      <c r="C103" s="6">
        <v>3038936</v>
      </c>
      <c r="D103" s="6">
        <v>2741983</v>
      </c>
      <c r="E103" s="7">
        <v>296953</v>
      </c>
      <c r="F103" s="6">
        <v>1</v>
      </c>
      <c r="G103" s="8">
        <v>3038936</v>
      </c>
      <c r="H103" s="9">
        <v>282.61</v>
      </c>
      <c r="I103" s="9">
        <v>849</v>
      </c>
      <c r="J103" s="10">
        <v>10753</v>
      </c>
      <c r="K103" s="10">
        <v>10568</v>
      </c>
      <c r="L103" s="11">
        <v>8</v>
      </c>
      <c r="M103" s="8">
        <v>1.018</v>
      </c>
      <c r="N103" s="8">
        <v>1.016</v>
      </c>
      <c r="O103" s="25">
        <v>2E-3</v>
      </c>
      <c r="P103" s="25"/>
      <c r="Q103" t="str">
        <v>May 25</v>
      </c>
      <c r="R103" s="33">
        <f t="shared" si="10"/>
        <v>7087032</v>
      </c>
      <c r="S103" s="32">
        <f t="shared" si="11"/>
        <v>170.09750000000003</v>
      </c>
      <c r="T103" s="32">
        <f t="shared" si="12"/>
        <v>349</v>
      </c>
      <c r="U103">
        <f t="shared" si="13"/>
        <v>32</v>
      </c>
      <c r="V103">
        <f t="shared" si="14"/>
        <v>41632</v>
      </c>
      <c r="W103">
        <f t="shared" si="15"/>
        <v>42368</v>
      </c>
      <c r="X103" s="34">
        <f t="shared" si="16"/>
        <v>0.98262839879154074</v>
      </c>
      <c r="Y103" s="33">
        <f t="shared" si="17"/>
        <v>10265976.361111112</v>
      </c>
    </row>
    <row r="104" spans="1:25">
      <c r="A104" s="14">
        <v>42911</v>
      </c>
      <c r="B104" t="str">
        <f t="shared" si="9"/>
        <v>June 17</v>
      </c>
      <c r="C104" s="15">
        <v>3043232</v>
      </c>
      <c r="D104" s="15">
        <v>3038936</v>
      </c>
      <c r="E104" s="16">
        <v>4296</v>
      </c>
      <c r="F104" s="15">
        <v>1</v>
      </c>
      <c r="G104" s="17">
        <v>3043232</v>
      </c>
      <c r="H104" s="18">
        <v>282.95999999999998</v>
      </c>
      <c r="I104" s="18">
        <v>849</v>
      </c>
      <c r="J104" s="19">
        <v>10755</v>
      </c>
      <c r="K104" s="19">
        <v>10568</v>
      </c>
      <c r="L104" s="20">
        <v>8</v>
      </c>
      <c r="M104" s="17">
        <v>1.018</v>
      </c>
      <c r="N104" s="17">
        <v>1.018</v>
      </c>
      <c r="O104" s="26">
        <v>0</v>
      </c>
      <c r="P104" s="26"/>
      <c r="Q104" t="str">
        <v>June 25</v>
      </c>
      <c r="R104" s="33">
        <f t="shared" si="10"/>
        <v>10084605</v>
      </c>
      <c r="S104" s="32">
        <f t="shared" si="11"/>
        <v>189.68799999999999</v>
      </c>
      <c r="T104" s="32">
        <f t="shared" si="12"/>
        <v>349</v>
      </c>
      <c r="U104">
        <f t="shared" si="13"/>
        <v>40</v>
      </c>
      <c r="V104">
        <f t="shared" si="14"/>
        <v>53157</v>
      </c>
      <c r="W104">
        <f t="shared" si="15"/>
        <v>52960</v>
      </c>
      <c r="X104" s="34">
        <f t="shared" si="16"/>
        <v>1.0037197885196374</v>
      </c>
      <c r="Y104" s="33">
        <f t="shared" si="17"/>
        <v>10265976.361111112</v>
      </c>
    </row>
    <row r="105" spans="1:25">
      <c r="A105" s="23">
        <v>42918</v>
      </c>
      <c r="B105" t="str">
        <f t="shared" si="9"/>
        <v>July 17</v>
      </c>
      <c r="C105" s="6">
        <v>3053850</v>
      </c>
      <c r="D105" s="6">
        <v>3043232</v>
      </c>
      <c r="E105" s="7">
        <v>10618</v>
      </c>
      <c r="F105" s="6">
        <v>1</v>
      </c>
      <c r="G105" s="8">
        <v>3053850</v>
      </c>
      <c r="H105" s="9">
        <v>284</v>
      </c>
      <c r="I105" s="9">
        <v>849</v>
      </c>
      <c r="J105" s="10">
        <v>10753</v>
      </c>
      <c r="K105" s="10">
        <v>10568</v>
      </c>
      <c r="L105" s="11">
        <v>8</v>
      </c>
      <c r="M105" s="8">
        <v>1.018</v>
      </c>
      <c r="N105" s="8">
        <v>1.018</v>
      </c>
      <c r="O105" s="13">
        <v>0</v>
      </c>
      <c r="P105" s="13"/>
      <c r="Q105" t="str">
        <v>July 25</v>
      </c>
      <c r="R105" s="33">
        <f t="shared" si="10"/>
        <v>8671937</v>
      </c>
      <c r="S105" s="32">
        <f t="shared" si="11"/>
        <v>201.9725</v>
      </c>
      <c r="T105" s="32">
        <f t="shared" si="12"/>
        <v>369</v>
      </c>
      <c r="U105">
        <f t="shared" si="13"/>
        <v>32</v>
      </c>
      <c r="V105">
        <f t="shared" si="14"/>
        <v>42936</v>
      </c>
      <c r="W105">
        <f t="shared" si="15"/>
        <v>42368</v>
      </c>
      <c r="X105" s="34">
        <f t="shared" si="16"/>
        <v>1.0134063444108761</v>
      </c>
      <c r="Y105" s="33">
        <f t="shared" si="17"/>
        <v>10265976.361111112</v>
      </c>
    </row>
    <row r="106" spans="1:25">
      <c r="A106" s="14">
        <v>42925</v>
      </c>
      <c r="B106" t="str">
        <f t="shared" si="9"/>
        <v>July 17</v>
      </c>
      <c r="C106" s="15">
        <v>3061008</v>
      </c>
      <c r="D106" s="15">
        <v>3053850</v>
      </c>
      <c r="E106" s="16">
        <v>7158</v>
      </c>
      <c r="F106" s="15">
        <v>1</v>
      </c>
      <c r="G106" s="17">
        <v>3061008</v>
      </c>
      <c r="H106" s="18">
        <v>284.61</v>
      </c>
      <c r="I106" s="18">
        <v>849</v>
      </c>
      <c r="J106" s="19">
        <v>10755</v>
      </c>
      <c r="K106" s="19">
        <v>10568</v>
      </c>
      <c r="L106" s="20">
        <v>8</v>
      </c>
      <c r="M106" s="17">
        <v>1.018</v>
      </c>
      <c r="N106" s="17">
        <v>1.018</v>
      </c>
      <c r="O106" s="26">
        <v>0</v>
      </c>
      <c r="P106" s="26"/>
      <c r="Q106" t="str">
        <v>August 25</v>
      </c>
      <c r="R106" s="33">
        <f t="shared" si="10"/>
        <v>10504854</v>
      </c>
      <c r="S106" s="32">
        <f t="shared" si="11"/>
        <v>195.63200000000001</v>
      </c>
      <c r="T106" s="32">
        <f t="shared" si="12"/>
        <v>369</v>
      </c>
      <c r="U106">
        <f t="shared" si="13"/>
        <v>40</v>
      </c>
      <c r="V106">
        <f t="shared" si="14"/>
        <v>53698</v>
      </c>
      <c r="W106">
        <f t="shared" si="15"/>
        <v>52960</v>
      </c>
      <c r="X106" s="34">
        <f t="shared" si="16"/>
        <v>1.0139350453172205</v>
      </c>
      <c r="Y106" s="33">
        <f t="shared" si="17"/>
        <v>10265976.361111112</v>
      </c>
    </row>
    <row r="107" spans="1:25">
      <c r="A107" s="23">
        <v>42932</v>
      </c>
      <c r="B107" t="str">
        <f t="shared" si="9"/>
        <v>July 17</v>
      </c>
      <c r="C107" s="6">
        <v>3019947</v>
      </c>
      <c r="D107" s="6">
        <v>3061008</v>
      </c>
      <c r="E107" s="27">
        <v>-41061</v>
      </c>
      <c r="F107" s="6">
        <v>1</v>
      </c>
      <c r="G107" s="8">
        <v>3019947</v>
      </c>
      <c r="H107" s="9">
        <v>280.79000000000002</v>
      </c>
      <c r="I107" s="9">
        <v>849</v>
      </c>
      <c r="J107" s="10">
        <v>10755</v>
      </c>
      <c r="K107" s="10">
        <v>10568</v>
      </c>
      <c r="L107" s="11">
        <v>8</v>
      </c>
      <c r="M107" s="8">
        <v>1.018</v>
      </c>
      <c r="N107" s="8">
        <v>1.018</v>
      </c>
      <c r="O107" s="13">
        <v>0</v>
      </c>
      <c r="P107" s="13"/>
      <c r="Q107" t="str">
        <v>September 25</v>
      </c>
      <c r="R107" s="33">
        <f t="shared" si="10"/>
        <v>13300848</v>
      </c>
      <c r="S107" s="32">
        <f t="shared" si="11"/>
        <v>309.77499999999998</v>
      </c>
      <c r="T107" s="32">
        <f t="shared" si="12"/>
        <v>1500</v>
      </c>
      <c r="U107">
        <f t="shared" si="13"/>
        <v>32</v>
      </c>
      <c r="V107">
        <f t="shared" si="14"/>
        <v>42930</v>
      </c>
      <c r="W107">
        <f t="shared" si="15"/>
        <v>116512</v>
      </c>
      <c r="X107" s="34">
        <f t="shared" si="16"/>
        <v>0.36845990112606425</v>
      </c>
      <c r="Y107" s="33">
        <f t="shared" si="17"/>
        <v>10265976.361111112</v>
      </c>
    </row>
    <row r="108" spans="1:25">
      <c r="A108" s="14">
        <v>42939</v>
      </c>
      <c r="B108" t="str">
        <f t="shared" si="9"/>
        <v>July 17</v>
      </c>
      <c r="C108" s="15">
        <v>3033266</v>
      </c>
      <c r="D108" s="15">
        <v>3019947</v>
      </c>
      <c r="E108" s="16">
        <v>13319</v>
      </c>
      <c r="F108" s="15">
        <v>1</v>
      </c>
      <c r="G108" s="17">
        <v>3033266</v>
      </c>
      <c r="H108" s="18">
        <v>282.01</v>
      </c>
      <c r="I108" s="18">
        <v>849</v>
      </c>
      <c r="J108" s="19">
        <v>10756</v>
      </c>
      <c r="K108" s="19">
        <v>10568</v>
      </c>
      <c r="L108" s="20">
        <v>8</v>
      </c>
      <c r="M108" s="17">
        <v>1.018</v>
      </c>
      <c r="N108" s="17">
        <v>1.018</v>
      </c>
      <c r="O108" s="26">
        <v>0</v>
      </c>
      <c r="P108" s="26"/>
      <c r="Q108" t="str">
        <v>October 25</v>
      </c>
      <c r="R108" s="33">
        <f t="shared" si="10"/>
        <v>14997971</v>
      </c>
      <c r="S108" s="32">
        <f t="shared" si="11"/>
        <v>348.875</v>
      </c>
      <c r="T108" s="32">
        <f t="shared" si="12"/>
        <v>1500</v>
      </c>
      <c r="U108">
        <f t="shared" si="13"/>
        <v>32</v>
      </c>
      <c r="V108">
        <f t="shared" si="14"/>
        <v>42988</v>
      </c>
      <c r="W108">
        <f t="shared" si="15"/>
        <v>42368</v>
      </c>
      <c r="X108" s="34">
        <f t="shared" si="16"/>
        <v>1.0146336858006042</v>
      </c>
      <c r="Y108" s="33">
        <f t="shared" si="17"/>
        <v>10265976.361111112</v>
      </c>
    </row>
    <row r="109" spans="1:25">
      <c r="A109" s="23">
        <v>42946</v>
      </c>
      <c r="B109" t="str">
        <f t="shared" si="9"/>
        <v>July 17</v>
      </c>
      <c r="C109" s="6">
        <v>3019825</v>
      </c>
      <c r="D109" s="6">
        <v>3033266</v>
      </c>
      <c r="E109" s="27">
        <v>-13441</v>
      </c>
      <c r="F109" s="6">
        <v>1</v>
      </c>
      <c r="G109" s="8">
        <v>3019825</v>
      </c>
      <c r="H109" s="9">
        <v>280.77999999999997</v>
      </c>
      <c r="I109" s="9">
        <v>849</v>
      </c>
      <c r="J109" s="10">
        <v>10755</v>
      </c>
      <c r="K109" s="10">
        <v>10568</v>
      </c>
      <c r="L109" s="11">
        <v>8</v>
      </c>
      <c r="M109" s="8">
        <v>1.018</v>
      </c>
      <c r="N109" s="8">
        <v>1.018</v>
      </c>
      <c r="O109" s="13">
        <v>0</v>
      </c>
      <c r="P109" s="13"/>
      <c r="Q109" t="str">
        <v>November 25</v>
      </c>
      <c r="R109" s="33">
        <f t="shared" si="10"/>
        <v>14856956</v>
      </c>
      <c r="S109" s="32">
        <f t="shared" si="11"/>
        <v>345.7525</v>
      </c>
      <c r="T109" s="32">
        <f t="shared" si="12"/>
        <v>1500</v>
      </c>
      <c r="U109">
        <f t="shared" si="13"/>
        <v>32</v>
      </c>
      <c r="V109">
        <f t="shared" si="14"/>
        <v>42968</v>
      </c>
      <c r="W109">
        <f t="shared" si="15"/>
        <v>42368</v>
      </c>
      <c r="X109" s="34">
        <f t="shared" si="16"/>
        <v>1.0141616314199395</v>
      </c>
      <c r="Y109" s="33">
        <f t="shared" si="17"/>
        <v>10265976.361111112</v>
      </c>
    </row>
    <row r="110" spans="1:25">
      <c r="A110" s="14">
        <v>42953</v>
      </c>
      <c r="B110" t="str">
        <f t="shared" si="9"/>
        <v>August 17</v>
      </c>
      <c r="C110" s="15">
        <v>3046154</v>
      </c>
      <c r="D110" s="15">
        <v>3019825</v>
      </c>
      <c r="E110" s="16">
        <v>26329</v>
      </c>
      <c r="F110" s="15">
        <v>1</v>
      </c>
      <c r="G110" s="17">
        <v>3046154</v>
      </c>
      <c r="H110" s="18">
        <v>283.27999999999997</v>
      </c>
      <c r="I110" s="18">
        <v>849</v>
      </c>
      <c r="J110" s="19">
        <v>10753</v>
      </c>
      <c r="K110" s="19">
        <v>10568</v>
      </c>
      <c r="L110" s="20">
        <v>8</v>
      </c>
      <c r="M110" s="17">
        <v>1.018</v>
      </c>
      <c r="N110" s="17">
        <v>1.018</v>
      </c>
      <c r="O110" s="26">
        <v>0</v>
      </c>
      <c r="P110" s="26"/>
      <c r="V110" s="35"/>
      <c r="W110" s="35"/>
      <c r="X110" s="34"/>
      <c r="Y110" s="33"/>
    </row>
    <row r="111" spans="1:25">
      <c r="A111" s="23">
        <v>42960</v>
      </c>
      <c r="B111" t="str">
        <f t="shared" si="9"/>
        <v>August 17</v>
      </c>
      <c r="C111" s="6">
        <v>3040435</v>
      </c>
      <c r="D111" s="6">
        <v>3046154</v>
      </c>
      <c r="E111" s="27">
        <v>-5719</v>
      </c>
      <c r="F111" s="6">
        <v>1</v>
      </c>
      <c r="G111" s="8">
        <v>3040435</v>
      </c>
      <c r="H111" s="9">
        <v>282.64999999999998</v>
      </c>
      <c r="I111" s="9">
        <v>849</v>
      </c>
      <c r="J111" s="10">
        <v>10757</v>
      </c>
      <c r="K111" s="10">
        <v>10568</v>
      </c>
      <c r="L111" s="11">
        <v>8</v>
      </c>
      <c r="M111" s="8">
        <v>1.018</v>
      </c>
      <c r="N111" s="8">
        <v>1.018</v>
      </c>
      <c r="O111" s="13">
        <v>0</v>
      </c>
      <c r="P111" s="13"/>
      <c r="V111" s="35"/>
      <c r="W111" s="35"/>
      <c r="Y111" s="33"/>
    </row>
    <row r="112" spans="1:25">
      <c r="A112" s="14">
        <v>42967</v>
      </c>
      <c r="B112" t="str">
        <f t="shared" si="9"/>
        <v>August 17</v>
      </c>
      <c r="C112" s="15">
        <v>2969573</v>
      </c>
      <c r="D112" s="15">
        <v>3040435</v>
      </c>
      <c r="E112" s="24">
        <v>-70862</v>
      </c>
      <c r="F112" s="15">
        <v>1</v>
      </c>
      <c r="G112" s="17">
        <v>2969573</v>
      </c>
      <c r="H112" s="18">
        <v>276.16000000000003</v>
      </c>
      <c r="I112" s="18">
        <v>849</v>
      </c>
      <c r="J112" s="19">
        <v>10753</v>
      </c>
      <c r="K112" s="19">
        <v>10568</v>
      </c>
      <c r="L112" s="20">
        <v>8</v>
      </c>
      <c r="M112" s="17">
        <v>1.018</v>
      </c>
      <c r="N112" s="17">
        <v>1.018</v>
      </c>
      <c r="O112" s="26">
        <v>0</v>
      </c>
      <c r="P112" s="26"/>
    </row>
    <row r="113" spans="1:16">
      <c r="A113" s="23">
        <v>42974</v>
      </c>
      <c r="B113" t="str">
        <f t="shared" si="9"/>
        <v>August 17</v>
      </c>
      <c r="C113" s="6">
        <v>2964052</v>
      </c>
      <c r="D113" s="6">
        <v>2969573</v>
      </c>
      <c r="E113" s="27">
        <v>-5521</v>
      </c>
      <c r="F113" s="6">
        <v>1</v>
      </c>
      <c r="G113" s="8">
        <v>2964052</v>
      </c>
      <c r="H113" s="9">
        <v>275.52</v>
      </c>
      <c r="I113" s="9">
        <v>849</v>
      </c>
      <c r="J113" s="10">
        <v>10758</v>
      </c>
      <c r="K113" s="10">
        <v>10568</v>
      </c>
      <c r="L113" s="11">
        <v>8</v>
      </c>
      <c r="M113" s="8">
        <v>1.018</v>
      </c>
      <c r="N113" s="8">
        <v>1.018</v>
      </c>
      <c r="O113" s="13">
        <v>0</v>
      </c>
      <c r="P113" s="13"/>
    </row>
    <row r="114" spans="1:16">
      <c r="A114" s="14">
        <v>42981</v>
      </c>
      <c r="B114" t="str">
        <f t="shared" si="9"/>
        <v>September 17</v>
      </c>
      <c r="C114" s="15">
        <v>2987202</v>
      </c>
      <c r="D114" s="15">
        <v>2964052</v>
      </c>
      <c r="E114" s="16">
        <v>23150</v>
      </c>
      <c r="F114" s="15">
        <v>1</v>
      </c>
      <c r="G114" s="17">
        <v>2987202</v>
      </c>
      <c r="H114" s="18">
        <v>277.77999999999997</v>
      </c>
      <c r="I114" s="18">
        <v>849</v>
      </c>
      <c r="J114" s="19">
        <v>10754</v>
      </c>
      <c r="K114" s="19">
        <v>10568</v>
      </c>
      <c r="L114" s="20">
        <v>8</v>
      </c>
      <c r="M114" s="17">
        <v>1.018</v>
      </c>
      <c r="N114" s="17">
        <v>1.018</v>
      </c>
      <c r="O114" s="26">
        <v>0</v>
      </c>
      <c r="P114" s="26"/>
    </row>
    <row r="115" spans="1:16">
      <c r="A115" s="23">
        <v>42988</v>
      </c>
      <c r="B115" t="str">
        <f t="shared" si="9"/>
        <v>September 17</v>
      </c>
      <c r="C115" s="6">
        <v>2953869</v>
      </c>
      <c r="D115" s="6">
        <v>2987202</v>
      </c>
      <c r="E115" s="27">
        <v>-33333</v>
      </c>
      <c r="F115" s="6">
        <v>1</v>
      </c>
      <c r="G115" s="8">
        <v>2953869</v>
      </c>
      <c r="H115" s="9">
        <v>274.7</v>
      </c>
      <c r="I115" s="9">
        <v>849</v>
      </c>
      <c r="J115" s="10">
        <v>10753</v>
      </c>
      <c r="K115" s="10">
        <v>10568</v>
      </c>
      <c r="L115" s="11">
        <v>8</v>
      </c>
      <c r="M115" s="8">
        <v>1.018</v>
      </c>
      <c r="N115" s="8">
        <v>1.018</v>
      </c>
      <c r="O115" s="13">
        <v>0</v>
      </c>
      <c r="P115" s="13"/>
    </row>
    <row r="116" spans="1:16">
      <c r="A116" s="14">
        <v>42995</v>
      </c>
      <c r="B116" t="str">
        <f t="shared" si="9"/>
        <v>September 17</v>
      </c>
      <c r="C116" s="15">
        <v>2932511</v>
      </c>
      <c r="D116" s="15">
        <v>2953869</v>
      </c>
      <c r="E116" s="24">
        <v>-21358</v>
      </c>
      <c r="F116" s="15">
        <v>1</v>
      </c>
      <c r="G116" s="17">
        <v>2932511</v>
      </c>
      <c r="H116" s="18">
        <v>272.72000000000003</v>
      </c>
      <c r="I116" s="18">
        <v>849</v>
      </c>
      <c r="J116" s="19">
        <v>10753</v>
      </c>
      <c r="K116" s="19">
        <v>10568</v>
      </c>
      <c r="L116" s="20">
        <v>8</v>
      </c>
      <c r="M116" s="17">
        <v>1.018</v>
      </c>
      <c r="N116" s="17">
        <v>1.018</v>
      </c>
      <c r="O116" s="26">
        <v>0</v>
      </c>
      <c r="P116" s="26"/>
    </row>
    <row r="117" spans="1:16">
      <c r="A117" s="23">
        <v>43002</v>
      </c>
      <c r="B117" t="str">
        <f t="shared" si="9"/>
        <v>September 17</v>
      </c>
      <c r="C117" s="6">
        <v>2932833</v>
      </c>
      <c r="D117" s="6">
        <v>2932511</v>
      </c>
      <c r="E117" s="7">
        <v>322</v>
      </c>
      <c r="F117" s="6">
        <v>1</v>
      </c>
      <c r="G117" s="8">
        <v>2932833</v>
      </c>
      <c r="H117" s="9">
        <v>272.58999999999997</v>
      </c>
      <c r="I117" s="9">
        <v>849</v>
      </c>
      <c r="J117" s="10">
        <v>10759</v>
      </c>
      <c r="K117" s="10">
        <v>10568</v>
      </c>
      <c r="L117" s="11">
        <v>8</v>
      </c>
      <c r="M117" s="8">
        <v>1.018</v>
      </c>
      <c r="N117" s="8">
        <v>1.018</v>
      </c>
      <c r="O117" s="13">
        <v>0</v>
      </c>
      <c r="P117" s="13"/>
    </row>
    <row r="118" spans="1:16">
      <c r="A118" s="14">
        <v>43009</v>
      </c>
      <c r="B118" t="str">
        <f t="shared" si="9"/>
        <v>October 17</v>
      </c>
      <c r="C118" s="15">
        <v>2941667</v>
      </c>
      <c r="D118" s="15">
        <v>2932833</v>
      </c>
      <c r="E118" s="16">
        <v>8834</v>
      </c>
      <c r="F118" s="15">
        <v>1</v>
      </c>
      <c r="G118" s="17">
        <v>2941667</v>
      </c>
      <c r="H118" s="18">
        <v>273.54000000000002</v>
      </c>
      <c r="I118" s="18">
        <v>849</v>
      </c>
      <c r="J118" s="19">
        <v>10754</v>
      </c>
      <c r="K118" s="19">
        <v>10568</v>
      </c>
      <c r="L118" s="20">
        <v>8</v>
      </c>
      <c r="M118" s="17">
        <v>1.018</v>
      </c>
      <c r="N118" s="17">
        <v>1.018</v>
      </c>
      <c r="O118" s="26">
        <v>0</v>
      </c>
      <c r="P118" s="26"/>
    </row>
    <row r="119" spans="1:16">
      <c r="A119" s="23">
        <v>43016</v>
      </c>
      <c r="B119" t="str">
        <f t="shared" si="9"/>
        <v>October 17</v>
      </c>
      <c r="C119" s="6">
        <v>2928486</v>
      </c>
      <c r="D119" s="6">
        <v>2941667</v>
      </c>
      <c r="E119" s="27">
        <v>-13181</v>
      </c>
      <c r="F119" s="6">
        <v>1</v>
      </c>
      <c r="G119" s="8">
        <v>2928486</v>
      </c>
      <c r="H119" s="9">
        <v>272.24</v>
      </c>
      <c r="I119" s="9">
        <v>849</v>
      </c>
      <c r="J119" s="10">
        <v>10757</v>
      </c>
      <c r="K119" s="10">
        <v>10568</v>
      </c>
      <c r="L119" s="11">
        <v>8</v>
      </c>
      <c r="M119" s="8">
        <v>1.018</v>
      </c>
      <c r="N119" s="8">
        <v>1.018</v>
      </c>
      <c r="O119" s="13">
        <v>0</v>
      </c>
      <c r="P119" s="13"/>
    </row>
    <row r="120" spans="1:16">
      <c r="A120" s="14">
        <v>43023</v>
      </c>
      <c r="B120" t="str">
        <f t="shared" si="9"/>
        <v>October 17</v>
      </c>
      <c r="C120" s="15">
        <v>2930747</v>
      </c>
      <c r="D120" s="15">
        <v>2928486</v>
      </c>
      <c r="E120" s="16">
        <v>2261</v>
      </c>
      <c r="F120" s="15">
        <v>1</v>
      </c>
      <c r="G120" s="17">
        <v>2930747</v>
      </c>
      <c r="H120" s="18">
        <v>272.55</v>
      </c>
      <c r="I120" s="18">
        <v>849</v>
      </c>
      <c r="J120" s="19">
        <v>10753</v>
      </c>
      <c r="K120" s="19">
        <v>10568</v>
      </c>
      <c r="L120" s="20">
        <v>8</v>
      </c>
      <c r="M120" s="17">
        <v>1.018</v>
      </c>
      <c r="N120" s="17">
        <v>1.018</v>
      </c>
      <c r="O120" s="26">
        <v>0</v>
      </c>
      <c r="P120" s="26"/>
    </row>
    <row r="121" spans="1:16">
      <c r="A121" s="23">
        <v>43030</v>
      </c>
      <c r="B121" t="str">
        <f t="shared" si="9"/>
        <v>October 17</v>
      </c>
      <c r="C121" s="6">
        <v>2917295</v>
      </c>
      <c r="D121" s="6">
        <v>2930747</v>
      </c>
      <c r="E121" s="27">
        <v>-13452</v>
      </c>
      <c r="F121" s="6">
        <v>1</v>
      </c>
      <c r="G121" s="8">
        <v>2917295</v>
      </c>
      <c r="H121" s="9">
        <v>271.2</v>
      </c>
      <c r="I121" s="9">
        <v>849</v>
      </c>
      <c r="J121" s="10">
        <v>10757</v>
      </c>
      <c r="K121" s="10">
        <v>10568</v>
      </c>
      <c r="L121" s="11">
        <v>8</v>
      </c>
      <c r="M121" s="8">
        <v>1.018</v>
      </c>
      <c r="N121" s="8">
        <v>1.018</v>
      </c>
      <c r="O121" s="13">
        <v>0</v>
      </c>
      <c r="P121" s="13"/>
    </row>
    <row r="122" spans="1:16">
      <c r="A122" s="14">
        <v>43037</v>
      </c>
      <c r="B122" t="str">
        <f t="shared" si="9"/>
        <v>October 17</v>
      </c>
      <c r="C122" s="15">
        <v>2665092</v>
      </c>
      <c r="D122" s="15">
        <v>2917295</v>
      </c>
      <c r="E122" s="24">
        <v>-252203</v>
      </c>
      <c r="F122" s="15">
        <v>1</v>
      </c>
      <c r="G122" s="17">
        <v>2665092</v>
      </c>
      <c r="H122" s="18">
        <v>248.26</v>
      </c>
      <c r="I122" s="18">
        <v>849</v>
      </c>
      <c r="J122" s="19">
        <v>10735</v>
      </c>
      <c r="K122" s="19">
        <v>10568</v>
      </c>
      <c r="L122" s="20">
        <v>8</v>
      </c>
      <c r="M122" s="17">
        <v>1.016</v>
      </c>
      <c r="N122" s="17">
        <v>1.018</v>
      </c>
      <c r="O122" s="28">
        <v>-2E-3</v>
      </c>
      <c r="P122" s="28"/>
    </row>
    <row r="123" spans="1:16">
      <c r="A123" s="23">
        <v>43044</v>
      </c>
      <c r="B123" t="str">
        <f t="shared" si="9"/>
        <v>November 17</v>
      </c>
      <c r="C123" s="6">
        <v>2929235</v>
      </c>
      <c r="D123" s="6">
        <v>2665092</v>
      </c>
      <c r="E123" s="7">
        <v>264143</v>
      </c>
      <c r="F123" s="6">
        <v>1</v>
      </c>
      <c r="G123" s="8">
        <v>2929235</v>
      </c>
      <c r="H123" s="9">
        <v>272.39</v>
      </c>
      <c r="I123" s="9">
        <v>849</v>
      </c>
      <c r="J123" s="10">
        <v>10754</v>
      </c>
      <c r="K123" s="10">
        <v>10568</v>
      </c>
      <c r="L123" s="11">
        <v>8</v>
      </c>
      <c r="M123" s="8">
        <v>1.018</v>
      </c>
      <c r="N123" s="8">
        <v>1.016</v>
      </c>
      <c r="O123" s="25">
        <v>2E-3</v>
      </c>
      <c r="P123" s="25"/>
    </row>
    <row r="124" spans="1:16">
      <c r="A124" s="14">
        <v>43051</v>
      </c>
      <c r="B124" t="str">
        <f t="shared" si="9"/>
        <v>November 17</v>
      </c>
      <c r="C124" s="15">
        <v>3143107</v>
      </c>
      <c r="D124" s="15">
        <v>2929235</v>
      </c>
      <c r="E124" s="16">
        <v>213872</v>
      </c>
      <c r="F124" s="15">
        <v>1</v>
      </c>
      <c r="G124" s="17">
        <v>3143107</v>
      </c>
      <c r="H124" s="18">
        <v>292.14</v>
      </c>
      <c r="I124" s="18">
        <v>849</v>
      </c>
      <c r="J124" s="19">
        <v>10759</v>
      </c>
      <c r="K124" s="19">
        <v>10568</v>
      </c>
      <c r="L124" s="20">
        <v>8</v>
      </c>
      <c r="M124" s="17">
        <v>1.018</v>
      </c>
      <c r="N124" s="17">
        <v>1.018</v>
      </c>
      <c r="O124" s="26">
        <v>0</v>
      </c>
      <c r="P124" s="26"/>
    </row>
    <row r="125" spans="1:16">
      <c r="A125" s="23">
        <v>43058</v>
      </c>
      <c r="B125" t="str">
        <f t="shared" si="9"/>
        <v>November 17</v>
      </c>
      <c r="C125" s="6">
        <v>2826330</v>
      </c>
      <c r="D125" s="6">
        <v>3143107</v>
      </c>
      <c r="E125" s="27">
        <v>-316777</v>
      </c>
      <c r="F125" s="6">
        <v>1</v>
      </c>
      <c r="G125" s="8">
        <v>2826330</v>
      </c>
      <c r="H125" s="9">
        <v>263.31</v>
      </c>
      <c r="I125" s="9">
        <v>849</v>
      </c>
      <c r="J125" s="10">
        <v>10734</v>
      </c>
      <c r="K125" s="10">
        <v>10568</v>
      </c>
      <c r="L125" s="11">
        <v>8</v>
      </c>
      <c r="M125" s="8">
        <v>1.016</v>
      </c>
      <c r="N125" s="8">
        <v>1.018</v>
      </c>
      <c r="O125" s="29">
        <v>-2E-3</v>
      </c>
      <c r="P125" s="29"/>
    </row>
    <row r="126" spans="1:16">
      <c r="A126" s="14">
        <v>43065</v>
      </c>
      <c r="B126" t="str">
        <f t="shared" si="9"/>
        <v>November 17</v>
      </c>
      <c r="C126" s="15">
        <v>3453772</v>
      </c>
      <c r="D126" s="15">
        <v>2826330</v>
      </c>
      <c r="E126" s="16">
        <v>627442</v>
      </c>
      <c r="F126" s="15">
        <v>1</v>
      </c>
      <c r="G126" s="17">
        <v>3453772</v>
      </c>
      <c r="H126" s="18">
        <v>321.13</v>
      </c>
      <c r="I126" s="18">
        <v>849</v>
      </c>
      <c r="J126" s="19">
        <v>10755</v>
      </c>
      <c r="K126" s="19">
        <v>10568</v>
      </c>
      <c r="L126" s="20">
        <v>8</v>
      </c>
      <c r="M126" s="17">
        <v>1.018</v>
      </c>
      <c r="N126" s="17">
        <v>1.016</v>
      </c>
      <c r="O126" s="22">
        <v>2E-3</v>
      </c>
      <c r="P126" s="22"/>
    </row>
    <row r="127" spans="1:16">
      <c r="A127" s="23">
        <v>43072</v>
      </c>
      <c r="B127" t="str">
        <f t="shared" si="9"/>
        <v>December 17</v>
      </c>
      <c r="C127" s="6">
        <v>2837331</v>
      </c>
      <c r="D127" s="6">
        <v>3453772</v>
      </c>
      <c r="E127" s="27">
        <v>-616441</v>
      </c>
      <c r="F127" s="6">
        <v>1</v>
      </c>
      <c r="G127" s="8">
        <v>2837331</v>
      </c>
      <c r="H127" s="9">
        <v>264.33</v>
      </c>
      <c r="I127" s="9">
        <v>849</v>
      </c>
      <c r="J127" s="10">
        <v>10734</v>
      </c>
      <c r="K127" s="10">
        <v>10568</v>
      </c>
      <c r="L127" s="11">
        <v>8</v>
      </c>
      <c r="M127" s="8">
        <v>1.016</v>
      </c>
      <c r="N127" s="8">
        <v>1.018</v>
      </c>
      <c r="O127" s="29">
        <v>-2E-3</v>
      </c>
      <c r="P127" s="29"/>
    </row>
    <row r="128" spans="1:16">
      <c r="A128" s="14">
        <v>43079</v>
      </c>
      <c r="B128" t="str">
        <f t="shared" si="9"/>
        <v>December 17</v>
      </c>
      <c r="C128" s="15">
        <v>2909360</v>
      </c>
      <c r="D128" s="15">
        <v>2837331</v>
      </c>
      <c r="E128" s="16">
        <v>72029</v>
      </c>
      <c r="F128" s="15">
        <v>1</v>
      </c>
      <c r="G128" s="17">
        <v>2909360</v>
      </c>
      <c r="H128" s="18">
        <v>271.04000000000002</v>
      </c>
      <c r="I128" s="18">
        <v>849</v>
      </c>
      <c r="J128" s="19">
        <v>10734</v>
      </c>
      <c r="K128" s="19">
        <v>10568</v>
      </c>
      <c r="L128" s="20">
        <v>8</v>
      </c>
      <c r="M128" s="17">
        <v>1.016</v>
      </c>
      <c r="N128" s="17">
        <v>1.016</v>
      </c>
      <c r="O128" s="26">
        <v>0</v>
      </c>
      <c r="P128" s="26"/>
    </row>
    <row r="129" spans="1:16">
      <c r="A129" s="23">
        <v>43086</v>
      </c>
      <c r="B129" t="str">
        <f t="shared" si="9"/>
        <v>December 17</v>
      </c>
      <c r="C129" s="6">
        <v>2827018</v>
      </c>
      <c r="D129" s="6">
        <v>2909360</v>
      </c>
      <c r="E129" s="27">
        <v>-82342</v>
      </c>
      <c r="F129" s="6">
        <v>1</v>
      </c>
      <c r="G129" s="8">
        <v>2827018</v>
      </c>
      <c r="H129" s="9">
        <v>263.37</v>
      </c>
      <c r="I129" s="9">
        <v>849</v>
      </c>
      <c r="J129" s="10">
        <v>10734</v>
      </c>
      <c r="K129" s="10">
        <v>10568</v>
      </c>
      <c r="L129" s="11">
        <v>8</v>
      </c>
      <c r="M129" s="8">
        <v>1.016</v>
      </c>
      <c r="N129" s="8">
        <v>1.016</v>
      </c>
      <c r="O129" s="13">
        <v>0</v>
      </c>
      <c r="P129" s="13"/>
    </row>
    <row r="130" spans="1:16">
      <c r="A130" s="14">
        <v>43093</v>
      </c>
      <c r="B130" t="str">
        <f t="shared" si="9"/>
        <v>December 17</v>
      </c>
      <c r="C130" s="15">
        <v>3797844</v>
      </c>
      <c r="D130" s="15">
        <v>2827018</v>
      </c>
      <c r="E130" s="16">
        <v>970826</v>
      </c>
      <c r="F130" s="15">
        <v>1</v>
      </c>
      <c r="G130" s="17">
        <v>3797844</v>
      </c>
      <c r="H130" s="18">
        <v>353.06</v>
      </c>
      <c r="I130" s="18">
        <v>849</v>
      </c>
      <c r="J130" s="19">
        <v>10757</v>
      </c>
      <c r="K130" s="19">
        <v>10568</v>
      </c>
      <c r="L130" s="20">
        <v>8</v>
      </c>
      <c r="M130" s="17">
        <v>1.018</v>
      </c>
      <c r="N130" s="17">
        <v>1.016</v>
      </c>
      <c r="O130" s="22">
        <v>2E-3</v>
      </c>
      <c r="P130" s="22"/>
    </row>
    <row r="131" spans="1:16">
      <c r="A131" s="23">
        <v>43100</v>
      </c>
      <c r="B131" t="str">
        <f t="shared" ref="B131:B194" si="18">TEXT(A131, "mmmm yy")</f>
        <v>December 17</v>
      </c>
      <c r="C131" s="6">
        <v>3854874</v>
      </c>
      <c r="D131" s="6">
        <v>3797844</v>
      </c>
      <c r="E131" s="7">
        <v>57030</v>
      </c>
      <c r="F131" s="6">
        <v>1</v>
      </c>
      <c r="G131" s="8">
        <v>3854874</v>
      </c>
      <c r="H131" s="9">
        <v>358.46</v>
      </c>
      <c r="I131" s="9">
        <v>849</v>
      </c>
      <c r="J131" s="10">
        <v>10754</v>
      </c>
      <c r="K131" s="10">
        <v>10568</v>
      </c>
      <c r="L131" s="11">
        <v>8</v>
      </c>
      <c r="M131" s="8">
        <v>1.018</v>
      </c>
      <c r="N131" s="8">
        <v>1.018</v>
      </c>
      <c r="O131" s="13">
        <v>0</v>
      </c>
      <c r="P131" s="13"/>
    </row>
    <row r="132" spans="1:16">
      <c r="A132" s="14">
        <v>43107</v>
      </c>
      <c r="B132" t="str">
        <f t="shared" si="18"/>
        <v>January 18</v>
      </c>
      <c r="C132" s="15">
        <v>3132598</v>
      </c>
      <c r="D132" s="15">
        <v>3854874</v>
      </c>
      <c r="E132" s="24">
        <v>-722276</v>
      </c>
      <c r="F132" s="15">
        <v>1</v>
      </c>
      <c r="G132" s="17">
        <v>3132598</v>
      </c>
      <c r="H132" s="18">
        <v>291.24</v>
      </c>
      <c r="I132" s="18">
        <v>849</v>
      </c>
      <c r="J132" s="19">
        <v>10756</v>
      </c>
      <c r="K132" s="19">
        <v>10568</v>
      </c>
      <c r="L132" s="20">
        <v>8</v>
      </c>
      <c r="M132" s="17">
        <v>1.018</v>
      </c>
      <c r="N132" s="17">
        <v>1.018</v>
      </c>
      <c r="O132" s="26">
        <v>0</v>
      </c>
      <c r="P132" s="26"/>
    </row>
    <row r="133" spans="1:16">
      <c r="A133" s="23">
        <v>43114</v>
      </c>
      <c r="B133" t="str">
        <f t="shared" si="18"/>
        <v>January 18</v>
      </c>
      <c r="C133" s="6">
        <v>3105160</v>
      </c>
      <c r="D133" s="6">
        <v>3132598</v>
      </c>
      <c r="E133" s="27">
        <v>-27438</v>
      </c>
      <c r="F133" s="6">
        <v>1</v>
      </c>
      <c r="G133" s="8">
        <v>3105160</v>
      </c>
      <c r="H133" s="9">
        <v>288.61</v>
      </c>
      <c r="I133" s="9">
        <v>849</v>
      </c>
      <c r="J133" s="10">
        <v>10759</v>
      </c>
      <c r="K133" s="10">
        <v>10568</v>
      </c>
      <c r="L133" s="11">
        <v>8</v>
      </c>
      <c r="M133" s="8">
        <v>1.018</v>
      </c>
      <c r="N133" s="8">
        <v>1.018</v>
      </c>
      <c r="O133" s="13">
        <v>0</v>
      </c>
      <c r="P133" s="13"/>
    </row>
    <row r="134" spans="1:16">
      <c r="A134" s="14">
        <v>43121</v>
      </c>
      <c r="B134" t="str">
        <f t="shared" si="18"/>
        <v>January 18</v>
      </c>
      <c r="C134" s="15">
        <v>3096068</v>
      </c>
      <c r="D134" s="15">
        <v>3105160</v>
      </c>
      <c r="E134" s="24">
        <v>-9092</v>
      </c>
      <c r="F134" s="15">
        <v>1</v>
      </c>
      <c r="G134" s="17">
        <v>3096068</v>
      </c>
      <c r="H134" s="18">
        <v>287.93</v>
      </c>
      <c r="I134" s="18">
        <v>849</v>
      </c>
      <c r="J134" s="19">
        <v>10753</v>
      </c>
      <c r="K134" s="19">
        <v>10568</v>
      </c>
      <c r="L134" s="20">
        <v>8</v>
      </c>
      <c r="M134" s="17">
        <v>1.018</v>
      </c>
      <c r="N134" s="17">
        <v>1.018</v>
      </c>
      <c r="O134" s="26">
        <v>0</v>
      </c>
      <c r="P134" s="26"/>
    </row>
    <row r="135" spans="1:16">
      <c r="A135" s="23">
        <v>43128</v>
      </c>
      <c r="B135" t="str">
        <f t="shared" si="18"/>
        <v>January 18</v>
      </c>
      <c r="C135" s="6">
        <v>3086536</v>
      </c>
      <c r="D135" s="6">
        <v>3096068</v>
      </c>
      <c r="E135" s="27">
        <v>-9532</v>
      </c>
      <c r="F135" s="6">
        <v>1</v>
      </c>
      <c r="G135" s="8">
        <v>3086536</v>
      </c>
      <c r="H135" s="9">
        <v>286.99</v>
      </c>
      <c r="I135" s="9">
        <v>849</v>
      </c>
      <c r="J135" s="10">
        <v>10755</v>
      </c>
      <c r="K135" s="10">
        <v>10568</v>
      </c>
      <c r="L135" s="11">
        <v>8</v>
      </c>
      <c r="M135" s="8">
        <v>1.018</v>
      </c>
      <c r="N135" s="8">
        <v>1.018</v>
      </c>
      <c r="O135" s="13">
        <v>0</v>
      </c>
      <c r="P135" s="13"/>
    </row>
    <row r="136" spans="1:16">
      <c r="A136" s="14">
        <v>43135</v>
      </c>
      <c r="B136" t="str">
        <f t="shared" si="18"/>
        <v>February 18</v>
      </c>
      <c r="C136" s="15">
        <v>2789366</v>
      </c>
      <c r="D136" s="15">
        <v>3086536</v>
      </c>
      <c r="E136" s="24">
        <v>-297170</v>
      </c>
      <c r="F136" s="15">
        <v>1</v>
      </c>
      <c r="G136" s="17">
        <v>2789366</v>
      </c>
      <c r="H136" s="18">
        <v>259.81</v>
      </c>
      <c r="I136" s="18">
        <v>849</v>
      </c>
      <c r="J136" s="19">
        <v>10736</v>
      </c>
      <c r="K136" s="19">
        <v>10568</v>
      </c>
      <c r="L136" s="20">
        <v>8</v>
      </c>
      <c r="M136" s="17">
        <v>1.016</v>
      </c>
      <c r="N136" s="17">
        <v>1.018</v>
      </c>
      <c r="O136" s="28">
        <v>-2E-3</v>
      </c>
      <c r="P136" s="28"/>
    </row>
    <row r="137" spans="1:16">
      <c r="A137" s="23">
        <v>43142</v>
      </c>
      <c r="B137" t="str">
        <f t="shared" si="18"/>
        <v>February 18</v>
      </c>
      <c r="C137" s="6">
        <v>3062978</v>
      </c>
      <c r="D137" s="6">
        <v>2789366</v>
      </c>
      <c r="E137" s="7">
        <v>273612</v>
      </c>
      <c r="F137" s="6">
        <v>1</v>
      </c>
      <c r="G137" s="8">
        <v>3062978</v>
      </c>
      <c r="H137" s="9">
        <v>284.82</v>
      </c>
      <c r="I137" s="9">
        <v>849</v>
      </c>
      <c r="J137" s="10">
        <v>10754</v>
      </c>
      <c r="K137" s="10">
        <v>10568</v>
      </c>
      <c r="L137" s="11">
        <v>8</v>
      </c>
      <c r="M137" s="8">
        <v>1.018</v>
      </c>
      <c r="N137" s="8">
        <v>1.016</v>
      </c>
      <c r="O137" s="25">
        <v>2E-3</v>
      </c>
      <c r="P137" s="25"/>
    </row>
    <row r="138" spans="1:16">
      <c r="A138" s="14">
        <v>43149</v>
      </c>
      <c r="B138" t="str">
        <f t="shared" si="18"/>
        <v>February 18</v>
      </c>
      <c r="C138" s="15">
        <v>3088002</v>
      </c>
      <c r="D138" s="15">
        <v>3062978</v>
      </c>
      <c r="E138" s="16">
        <v>25024</v>
      </c>
      <c r="F138" s="15">
        <v>1</v>
      </c>
      <c r="G138" s="17">
        <v>3088002</v>
      </c>
      <c r="H138" s="18">
        <v>287.10000000000002</v>
      </c>
      <c r="I138" s="18">
        <v>849</v>
      </c>
      <c r="J138" s="19">
        <v>10756</v>
      </c>
      <c r="K138" s="19">
        <v>10568</v>
      </c>
      <c r="L138" s="20">
        <v>8</v>
      </c>
      <c r="M138" s="17">
        <v>1.018</v>
      </c>
      <c r="N138" s="17">
        <v>1.018</v>
      </c>
      <c r="O138" s="26">
        <v>0</v>
      </c>
      <c r="P138" s="26"/>
    </row>
    <row r="139" spans="1:16">
      <c r="A139" s="23">
        <v>43156</v>
      </c>
      <c r="B139" t="str">
        <f t="shared" si="18"/>
        <v>February 18</v>
      </c>
      <c r="C139" s="6">
        <v>3096384</v>
      </c>
      <c r="D139" s="6">
        <v>3088002</v>
      </c>
      <c r="E139" s="7">
        <v>8382</v>
      </c>
      <c r="F139" s="6">
        <v>1</v>
      </c>
      <c r="G139" s="8">
        <v>3096384</v>
      </c>
      <c r="H139" s="9">
        <v>287.98</v>
      </c>
      <c r="I139" s="9">
        <v>849</v>
      </c>
      <c r="J139" s="10">
        <v>10752</v>
      </c>
      <c r="K139" s="10">
        <v>10568</v>
      </c>
      <c r="L139" s="11">
        <v>8</v>
      </c>
      <c r="M139" s="8">
        <v>1.0169999999999999</v>
      </c>
      <c r="N139" s="8">
        <v>1.018</v>
      </c>
      <c r="O139" s="29">
        <v>-1E-3</v>
      </c>
      <c r="P139" s="29"/>
    </row>
    <row r="140" spans="1:16">
      <c r="A140" s="14">
        <v>43163</v>
      </c>
      <c r="B140" t="str">
        <f t="shared" si="18"/>
        <v>March 18</v>
      </c>
      <c r="C140" s="15">
        <v>3070115</v>
      </c>
      <c r="D140" s="15">
        <v>3096384</v>
      </c>
      <c r="E140" s="24">
        <v>-26269</v>
      </c>
      <c r="F140" s="15">
        <v>1</v>
      </c>
      <c r="G140" s="17">
        <v>3070115</v>
      </c>
      <c r="H140" s="18">
        <v>285.45999999999998</v>
      </c>
      <c r="I140" s="18">
        <v>849</v>
      </c>
      <c r="J140" s="19">
        <v>10755</v>
      </c>
      <c r="K140" s="19">
        <v>10568</v>
      </c>
      <c r="L140" s="20">
        <v>8</v>
      </c>
      <c r="M140" s="17">
        <v>1.018</v>
      </c>
      <c r="N140" s="17">
        <v>1.0169999999999999</v>
      </c>
      <c r="O140" s="22">
        <v>1E-3</v>
      </c>
      <c r="P140" s="22"/>
    </row>
    <row r="141" spans="1:16">
      <c r="A141" s="23">
        <v>43170</v>
      </c>
      <c r="B141" t="str">
        <f t="shared" si="18"/>
        <v>March 18</v>
      </c>
      <c r="C141" s="6">
        <v>3149330</v>
      </c>
      <c r="D141" s="6">
        <v>3070115</v>
      </c>
      <c r="E141" s="7">
        <v>79215</v>
      </c>
      <c r="F141" s="6">
        <v>1</v>
      </c>
      <c r="G141" s="8">
        <v>3149330</v>
      </c>
      <c r="H141" s="9">
        <v>292.88</v>
      </c>
      <c r="I141" s="9">
        <v>849</v>
      </c>
      <c r="J141" s="10">
        <v>10753</v>
      </c>
      <c r="K141" s="10">
        <v>10568</v>
      </c>
      <c r="L141" s="11">
        <v>8</v>
      </c>
      <c r="M141" s="8">
        <v>1.018</v>
      </c>
      <c r="N141" s="8">
        <v>1.018</v>
      </c>
      <c r="O141" s="13">
        <v>0</v>
      </c>
      <c r="P141" s="13"/>
    </row>
    <row r="142" spans="1:16">
      <c r="A142" s="14">
        <v>43177</v>
      </c>
      <c r="B142" t="str">
        <f t="shared" si="18"/>
        <v>March 18</v>
      </c>
      <c r="C142" s="15">
        <v>3151020</v>
      </c>
      <c r="D142" s="15">
        <v>3149330</v>
      </c>
      <c r="E142" s="16">
        <v>1690</v>
      </c>
      <c r="F142" s="15">
        <v>1</v>
      </c>
      <c r="G142" s="17">
        <v>3151020</v>
      </c>
      <c r="H142" s="18">
        <v>292.93</v>
      </c>
      <c r="I142" s="18">
        <v>849</v>
      </c>
      <c r="J142" s="19">
        <v>10757</v>
      </c>
      <c r="K142" s="19">
        <v>10568</v>
      </c>
      <c r="L142" s="20">
        <v>8</v>
      </c>
      <c r="M142" s="17">
        <v>1.018</v>
      </c>
      <c r="N142" s="17">
        <v>1.018</v>
      </c>
      <c r="O142" s="26">
        <v>0</v>
      </c>
      <c r="P142" s="26"/>
    </row>
    <row r="143" spans="1:16">
      <c r="A143" s="23">
        <v>43184</v>
      </c>
      <c r="B143" t="str">
        <f t="shared" si="18"/>
        <v>March 18</v>
      </c>
      <c r="C143" s="6">
        <v>3082529</v>
      </c>
      <c r="D143" s="6">
        <v>3151020</v>
      </c>
      <c r="E143" s="27">
        <v>-68491</v>
      </c>
      <c r="F143" s="6">
        <v>1</v>
      </c>
      <c r="G143" s="8">
        <v>3082529</v>
      </c>
      <c r="H143" s="9">
        <v>286.67</v>
      </c>
      <c r="I143" s="9">
        <v>849</v>
      </c>
      <c r="J143" s="10">
        <v>10753</v>
      </c>
      <c r="K143" s="10">
        <v>10568</v>
      </c>
      <c r="L143" s="11">
        <v>8</v>
      </c>
      <c r="M143" s="8">
        <v>1.018</v>
      </c>
      <c r="N143" s="8">
        <v>1.018</v>
      </c>
      <c r="O143" s="13">
        <v>0</v>
      </c>
      <c r="P143" s="13"/>
    </row>
    <row r="144" spans="1:16">
      <c r="A144" s="14">
        <v>43191</v>
      </c>
      <c r="B144" t="str">
        <f t="shared" si="18"/>
        <v>April 18</v>
      </c>
      <c r="C144" s="15">
        <v>2882014</v>
      </c>
      <c r="D144" s="15">
        <v>3082529</v>
      </c>
      <c r="E144" s="24">
        <v>-200515</v>
      </c>
      <c r="F144" s="15">
        <v>1</v>
      </c>
      <c r="G144" s="17">
        <v>2882014</v>
      </c>
      <c r="H144" s="18">
        <v>268.47000000000003</v>
      </c>
      <c r="I144" s="18">
        <v>849</v>
      </c>
      <c r="J144" s="19">
        <v>10735</v>
      </c>
      <c r="K144" s="19">
        <v>10568</v>
      </c>
      <c r="L144" s="20">
        <v>8</v>
      </c>
      <c r="M144" s="17">
        <v>1.016</v>
      </c>
      <c r="N144" s="17">
        <v>1.018</v>
      </c>
      <c r="O144" s="28">
        <v>-2E-3</v>
      </c>
      <c r="P144" s="28"/>
    </row>
    <row r="145" spans="1:16">
      <c r="A145" s="23">
        <v>43198</v>
      </c>
      <c r="B145" t="str">
        <f t="shared" si="18"/>
        <v>April 18</v>
      </c>
      <c r="C145" s="6">
        <v>3142588</v>
      </c>
      <c r="D145" s="6">
        <v>2882014</v>
      </c>
      <c r="E145" s="7">
        <v>260574</v>
      </c>
      <c r="F145" s="6">
        <v>1</v>
      </c>
      <c r="G145" s="8">
        <v>3142588</v>
      </c>
      <c r="H145" s="9">
        <v>292.06</v>
      </c>
      <c r="I145" s="9">
        <v>849</v>
      </c>
      <c r="J145" s="10">
        <v>10760</v>
      </c>
      <c r="K145" s="10">
        <v>10568</v>
      </c>
      <c r="L145" s="11">
        <v>8</v>
      </c>
      <c r="M145" s="8">
        <v>1.018</v>
      </c>
      <c r="N145" s="8">
        <v>1.016</v>
      </c>
      <c r="O145" s="25">
        <v>2E-3</v>
      </c>
      <c r="P145" s="25"/>
    </row>
    <row r="146" spans="1:16">
      <c r="A146" s="14">
        <v>43205</v>
      </c>
      <c r="B146" t="str">
        <f t="shared" si="18"/>
        <v>April 18</v>
      </c>
      <c r="C146" s="15">
        <v>3139968</v>
      </c>
      <c r="D146" s="15">
        <v>3142588</v>
      </c>
      <c r="E146" s="24">
        <v>-2620</v>
      </c>
      <c r="F146" s="15">
        <v>1</v>
      </c>
      <c r="G146" s="17">
        <v>3139968</v>
      </c>
      <c r="H146" s="18">
        <v>291.87</v>
      </c>
      <c r="I146" s="18">
        <v>849</v>
      </c>
      <c r="J146" s="19">
        <v>10758</v>
      </c>
      <c r="K146" s="19">
        <v>10568</v>
      </c>
      <c r="L146" s="20">
        <v>8</v>
      </c>
      <c r="M146" s="17">
        <v>1.018</v>
      </c>
      <c r="N146" s="17">
        <v>1.018</v>
      </c>
      <c r="O146" s="26">
        <v>0</v>
      </c>
      <c r="P146" s="26"/>
    </row>
    <row r="147" spans="1:16">
      <c r="A147" s="23">
        <v>43212</v>
      </c>
      <c r="B147" t="str">
        <f t="shared" si="18"/>
        <v>April 18</v>
      </c>
      <c r="C147" s="6">
        <v>3081677</v>
      </c>
      <c r="D147" s="6">
        <v>3139968</v>
      </c>
      <c r="E147" s="27">
        <v>-58291</v>
      </c>
      <c r="F147" s="6">
        <v>1</v>
      </c>
      <c r="G147" s="8">
        <v>3081677</v>
      </c>
      <c r="H147" s="9">
        <v>286.51</v>
      </c>
      <c r="I147" s="9">
        <v>849</v>
      </c>
      <c r="J147" s="10">
        <v>10756</v>
      </c>
      <c r="K147" s="10">
        <v>10568</v>
      </c>
      <c r="L147" s="11">
        <v>8</v>
      </c>
      <c r="M147" s="8">
        <v>1.018</v>
      </c>
      <c r="N147" s="8">
        <v>1.018</v>
      </c>
      <c r="O147" s="13">
        <v>0</v>
      </c>
      <c r="P147" s="13"/>
    </row>
    <row r="148" spans="1:16">
      <c r="A148" s="14">
        <v>43219</v>
      </c>
      <c r="B148" t="str">
        <f t="shared" si="18"/>
        <v>April 18</v>
      </c>
      <c r="C148" s="15">
        <v>2823279</v>
      </c>
      <c r="D148" s="15">
        <v>3081677</v>
      </c>
      <c r="E148" s="24">
        <v>-258398</v>
      </c>
      <c r="F148" s="15">
        <v>1</v>
      </c>
      <c r="G148" s="17">
        <v>2823279</v>
      </c>
      <c r="H148" s="18">
        <v>262.97000000000003</v>
      </c>
      <c r="I148" s="18">
        <v>849</v>
      </c>
      <c r="J148" s="19">
        <v>10736</v>
      </c>
      <c r="K148" s="19">
        <v>10568</v>
      </c>
      <c r="L148" s="20">
        <v>8</v>
      </c>
      <c r="M148" s="17">
        <v>1.016</v>
      </c>
      <c r="N148" s="17">
        <v>1.018</v>
      </c>
      <c r="O148" s="28">
        <v>-2E-3</v>
      </c>
      <c r="P148" s="28"/>
    </row>
    <row r="149" spans="1:16">
      <c r="A149" s="23">
        <v>43226</v>
      </c>
      <c r="B149" t="str">
        <f t="shared" si="18"/>
        <v>May 18</v>
      </c>
      <c r="C149" s="6">
        <v>3101303</v>
      </c>
      <c r="D149" s="6">
        <v>2823279</v>
      </c>
      <c r="E149" s="7">
        <v>278024</v>
      </c>
      <c r="F149" s="6">
        <v>1</v>
      </c>
      <c r="G149" s="8">
        <v>3101303</v>
      </c>
      <c r="H149" s="9">
        <v>288.31</v>
      </c>
      <c r="I149" s="9">
        <v>849</v>
      </c>
      <c r="J149" s="10">
        <v>10757</v>
      </c>
      <c r="K149" s="10">
        <v>10568</v>
      </c>
      <c r="L149" s="11">
        <v>8</v>
      </c>
      <c r="M149" s="8">
        <v>1.018</v>
      </c>
      <c r="N149" s="8">
        <v>1.016</v>
      </c>
      <c r="O149" s="25">
        <v>2E-3</v>
      </c>
      <c r="P149" s="25"/>
    </row>
    <row r="150" spans="1:16">
      <c r="A150" s="14">
        <v>43233</v>
      </c>
      <c r="B150" t="str">
        <f t="shared" si="18"/>
        <v>May 18</v>
      </c>
      <c r="C150" s="15">
        <v>2816606</v>
      </c>
      <c r="D150" s="15">
        <v>3101303</v>
      </c>
      <c r="E150" s="24">
        <v>-284697</v>
      </c>
      <c r="F150" s="15">
        <v>1</v>
      </c>
      <c r="G150" s="17">
        <v>2816606</v>
      </c>
      <c r="H150" s="18">
        <v>262.3</v>
      </c>
      <c r="I150" s="18">
        <v>849</v>
      </c>
      <c r="J150" s="19">
        <v>10738</v>
      </c>
      <c r="K150" s="19">
        <v>10568</v>
      </c>
      <c r="L150" s="20">
        <v>8</v>
      </c>
      <c r="M150" s="17">
        <v>1.016</v>
      </c>
      <c r="N150" s="17">
        <v>1.018</v>
      </c>
      <c r="O150" s="28">
        <v>-2E-3</v>
      </c>
      <c r="P150" s="28"/>
    </row>
    <row r="151" spans="1:16">
      <c r="A151" s="23">
        <v>43240</v>
      </c>
      <c r="B151" t="str">
        <f t="shared" si="18"/>
        <v>May 18</v>
      </c>
      <c r="C151" s="6">
        <v>3120832</v>
      </c>
      <c r="D151" s="6">
        <v>2816606</v>
      </c>
      <c r="E151" s="7">
        <v>304226</v>
      </c>
      <c r="F151" s="6">
        <v>1</v>
      </c>
      <c r="G151" s="8">
        <v>3120832</v>
      </c>
      <c r="H151" s="9">
        <v>290.2</v>
      </c>
      <c r="I151" s="9">
        <v>849</v>
      </c>
      <c r="J151" s="10">
        <v>10754</v>
      </c>
      <c r="K151" s="10">
        <v>10568</v>
      </c>
      <c r="L151" s="11">
        <v>8</v>
      </c>
      <c r="M151" s="8">
        <v>1.018</v>
      </c>
      <c r="N151" s="8">
        <v>1.016</v>
      </c>
      <c r="O151" s="25">
        <v>2E-3</v>
      </c>
      <c r="P151" s="25"/>
    </row>
    <row r="152" spans="1:16">
      <c r="A152" s="14">
        <v>43247</v>
      </c>
      <c r="B152" t="str">
        <f t="shared" si="18"/>
        <v>May 18</v>
      </c>
      <c r="C152" s="15">
        <v>2987818</v>
      </c>
      <c r="D152" s="15">
        <v>3120832</v>
      </c>
      <c r="E152" s="24">
        <v>-133014</v>
      </c>
      <c r="F152" s="15">
        <v>1</v>
      </c>
      <c r="G152" s="17">
        <v>2987818</v>
      </c>
      <c r="H152" s="18">
        <v>278.35000000000002</v>
      </c>
      <c r="I152" s="18">
        <v>849</v>
      </c>
      <c r="J152" s="19">
        <v>10734</v>
      </c>
      <c r="K152" s="19">
        <v>10568</v>
      </c>
      <c r="L152" s="20">
        <v>8</v>
      </c>
      <c r="M152" s="17">
        <v>1.016</v>
      </c>
      <c r="N152" s="17">
        <v>1.018</v>
      </c>
      <c r="O152" s="28">
        <v>-2E-3</v>
      </c>
      <c r="P152" s="28"/>
    </row>
    <row r="153" spans="1:16">
      <c r="A153" s="23">
        <v>43254</v>
      </c>
      <c r="B153" t="str">
        <f t="shared" si="18"/>
        <v>June 18</v>
      </c>
      <c r="C153" s="6">
        <v>3123872</v>
      </c>
      <c r="D153" s="6">
        <v>2987818</v>
      </c>
      <c r="E153" s="7">
        <v>136054</v>
      </c>
      <c r="F153" s="6">
        <v>1</v>
      </c>
      <c r="G153" s="8">
        <v>3123872</v>
      </c>
      <c r="H153" s="9">
        <v>290.45999999999998</v>
      </c>
      <c r="I153" s="9">
        <v>849</v>
      </c>
      <c r="J153" s="10">
        <v>10755</v>
      </c>
      <c r="K153" s="10">
        <v>10568</v>
      </c>
      <c r="L153" s="11">
        <v>8</v>
      </c>
      <c r="M153" s="8">
        <v>1.018</v>
      </c>
      <c r="N153" s="8">
        <v>1.016</v>
      </c>
      <c r="O153" s="25">
        <v>2E-3</v>
      </c>
      <c r="P153" s="25"/>
    </row>
    <row r="154" spans="1:16">
      <c r="A154" s="14">
        <v>43261</v>
      </c>
      <c r="B154" t="str">
        <f t="shared" si="18"/>
        <v>June 18</v>
      </c>
      <c r="C154" s="15">
        <v>2847041</v>
      </c>
      <c r="D154" s="15">
        <v>3123872</v>
      </c>
      <c r="E154" s="24">
        <v>-276831</v>
      </c>
      <c r="F154" s="15">
        <v>1</v>
      </c>
      <c r="G154" s="17">
        <v>2847041</v>
      </c>
      <c r="H154" s="18">
        <v>265.29000000000002</v>
      </c>
      <c r="I154" s="18">
        <v>849</v>
      </c>
      <c r="J154" s="19">
        <v>10732</v>
      </c>
      <c r="K154" s="19">
        <v>10568</v>
      </c>
      <c r="L154" s="20">
        <v>8</v>
      </c>
      <c r="M154" s="17">
        <v>1.016</v>
      </c>
      <c r="N154" s="17">
        <v>1.018</v>
      </c>
      <c r="O154" s="28">
        <v>-2E-3</v>
      </c>
      <c r="P154" s="28"/>
    </row>
    <row r="155" spans="1:16">
      <c r="A155" s="23">
        <v>43268</v>
      </c>
      <c r="B155" t="str">
        <f t="shared" si="18"/>
        <v>June 18</v>
      </c>
      <c r="C155" s="6">
        <v>3131174</v>
      </c>
      <c r="D155" s="6">
        <v>2847041</v>
      </c>
      <c r="E155" s="7">
        <v>284133</v>
      </c>
      <c r="F155" s="6">
        <v>1</v>
      </c>
      <c r="G155" s="8">
        <v>3131174</v>
      </c>
      <c r="H155" s="9">
        <v>291.16000000000003</v>
      </c>
      <c r="I155" s="9">
        <v>849</v>
      </c>
      <c r="J155" s="10">
        <v>10754</v>
      </c>
      <c r="K155" s="10">
        <v>10568</v>
      </c>
      <c r="L155" s="11">
        <v>8</v>
      </c>
      <c r="M155" s="8">
        <v>1.018</v>
      </c>
      <c r="N155" s="8">
        <v>1.016</v>
      </c>
      <c r="O155" s="25">
        <v>2E-3</v>
      </c>
      <c r="P155" s="25"/>
    </row>
    <row r="156" spans="1:16">
      <c r="A156" s="14">
        <v>43275</v>
      </c>
      <c r="B156" t="str">
        <f t="shared" si="18"/>
        <v>June 18</v>
      </c>
      <c r="C156" s="15">
        <v>3132866</v>
      </c>
      <c r="D156" s="15">
        <v>3131174</v>
      </c>
      <c r="E156" s="16">
        <v>1692</v>
      </c>
      <c r="F156" s="15">
        <v>1</v>
      </c>
      <c r="G156" s="17">
        <v>3132866</v>
      </c>
      <c r="H156" s="18">
        <v>291.27</v>
      </c>
      <c r="I156" s="18">
        <v>849</v>
      </c>
      <c r="J156" s="19">
        <v>10756</v>
      </c>
      <c r="K156" s="19">
        <v>10568</v>
      </c>
      <c r="L156" s="20">
        <v>8</v>
      </c>
      <c r="M156" s="17">
        <v>1.018</v>
      </c>
      <c r="N156" s="17">
        <v>1.018</v>
      </c>
      <c r="O156" s="26">
        <v>0</v>
      </c>
      <c r="P156" s="26"/>
    </row>
    <row r="157" spans="1:16">
      <c r="A157" s="23">
        <v>43282</v>
      </c>
      <c r="B157" t="str">
        <f t="shared" si="18"/>
        <v>July 18</v>
      </c>
      <c r="C157" s="6">
        <v>3119095</v>
      </c>
      <c r="D157" s="6">
        <v>3132866</v>
      </c>
      <c r="E157" s="27">
        <v>-13771</v>
      </c>
      <c r="F157" s="6">
        <v>1</v>
      </c>
      <c r="G157" s="8">
        <v>3119095</v>
      </c>
      <c r="H157" s="9">
        <v>289.99</v>
      </c>
      <c r="I157" s="9">
        <v>849</v>
      </c>
      <c r="J157" s="10">
        <v>10756</v>
      </c>
      <c r="K157" s="10">
        <v>10568</v>
      </c>
      <c r="L157" s="11">
        <v>8</v>
      </c>
      <c r="M157" s="8">
        <v>1.018</v>
      </c>
      <c r="N157" s="8">
        <v>1.018</v>
      </c>
      <c r="O157" s="13">
        <v>0</v>
      </c>
      <c r="P157" s="13"/>
    </row>
    <row r="158" spans="1:16">
      <c r="A158" s="14">
        <v>43289</v>
      </c>
      <c r="B158" t="str">
        <f t="shared" si="18"/>
        <v>July 18</v>
      </c>
      <c r="C158" s="15">
        <v>3173284</v>
      </c>
      <c r="D158" s="15">
        <v>3119095</v>
      </c>
      <c r="E158" s="16">
        <v>54189</v>
      </c>
      <c r="F158" s="15">
        <v>1</v>
      </c>
      <c r="G158" s="17">
        <v>3173284</v>
      </c>
      <c r="H158" s="18">
        <v>295.08</v>
      </c>
      <c r="I158" s="18">
        <v>849</v>
      </c>
      <c r="J158" s="19">
        <v>10754</v>
      </c>
      <c r="K158" s="19">
        <v>10568</v>
      </c>
      <c r="L158" s="20">
        <v>8</v>
      </c>
      <c r="M158" s="17">
        <v>1.018</v>
      </c>
      <c r="N158" s="17">
        <v>1.018</v>
      </c>
      <c r="O158" s="26">
        <v>0</v>
      </c>
      <c r="P158" s="26"/>
    </row>
    <row r="159" spans="1:16">
      <c r="A159" s="23">
        <v>43296</v>
      </c>
      <c r="B159" t="str">
        <f t="shared" si="18"/>
        <v>July 18</v>
      </c>
      <c r="C159" s="6">
        <v>3109924</v>
      </c>
      <c r="D159" s="6">
        <v>3173284</v>
      </c>
      <c r="E159" s="27">
        <v>-63360</v>
      </c>
      <c r="F159" s="6">
        <v>1</v>
      </c>
      <c r="G159" s="8">
        <v>3109924</v>
      </c>
      <c r="H159" s="9">
        <v>289.13</v>
      </c>
      <c r="I159" s="9">
        <v>849</v>
      </c>
      <c r="J159" s="10">
        <v>10756</v>
      </c>
      <c r="K159" s="10">
        <v>10568</v>
      </c>
      <c r="L159" s="11">
        <v>8</v>
      </c>
      <c r="M159" s="8">
        <v>1.018</v>
      </c>
      <c r="N159" s="8">
        <v>1.018</v>
      </c>
      <c r="O159" s="13">
        <v>0</v>
      </c>
      <c r="P159" s="13"/>
    </row>
    <row r="160" spans="1:16">
      <c r="A160" s="14">
        <v>43303</v>
      </c>
      <c r="B160" t="str">
        <f t="shared" si="18"/>
        <v>July 18</v>
      </c>
      <c r="C160" s="15">
        <v>3143813</v>
      </c>
      <c r="D160" s="15">
        <v>3109924</v>
      </c>
      <c r="E160" s="16">
        <v>33889</v>
      </c>
      <c r="F160" s="15">
        <v>1</v>
      </c>
      <c r="G160" s="17">
        <v>3143813</v>
      </c>
      <c r="H160" s="18">
        <v>292.33999999999997</v>
      </c>
      <c r="I160" s="18">
        <v>849</v>
      </c>
      <c r="J160" s="19">
        <v>10754</v>
      </c>
      <c r="K160" s="19">
        <v>10568</v>
      </c>
      <c r="L160" s="20">
        <v>8</v>
      </c>
      <c r="M160" s="17">
        <v>1.018</v>
      </c>
      <c r="N160" s="17">
        <v>1.018</v>
      </c>
      <c r="O160" s="26">
        <v>0</v>
      </c>
      <c r="P160" s="26"/>
    </row>
    <row r="161" spans="1:16">
      <c r="A161" s="23">
        <v>43310</v>
      </c>
      <c r="B161" t="str">
        <f t="shared" si="18"/>
        <v>July 18</v>
      </c>
      <c r="C161" s="6">
        <v>3152927</v>
      </c>
      <c r="D161" s="6">
        <v>3143813</v>
      </c>
      <c r="E161" s="7">
        <v>9114</v>
      </c>
      <c r="F161" s="6">
        <v>1</v>
      </c>
      <c r="G161" s="8">
        <v>3152927</v>
      </c>
      <c r="H161" s="9">
        <v>293.13</v>
      </c>
      <c r="I161" s="9">
        <v>849</v>
      </c>
      <c r="J161" s="10">
        <v>10756</v>
      </c>
      <c r="K161" s="10">
        <v>10568</v>
      </c>
      <c r="L161" s="11">
        <v>8</v>
      </c>
      <c r="M161" s="8">
        <v>1.018</v>
      </c>
      <c r="N161" s="8">
        <v>1.018</v>
      </c>
      <c r="O161" s="13">
        <v>0</v>
      </c>
      <c r="P161" s="13"/>
    </row>
    <row r="162" spans="1:16">
      <c r="A162" s="14">
        <v>43317</v>
      </c>
      <c r="B162" t="str">
        <f t="shared" si="18"/>
        <v>August 18</v>
      </c>
      <c r="C162" s="15">
        <v>3150942</v>
      </c>
      <c r="D162" s="15">
        <v>3152927</v>
      </c>
      <c r="E162" s="24">
        <v>-1985</v>
      </c>
      <c r="F162" s="15">
        <v>1</v>
      </c>
      <c r="G162" s="17">
        <v>3150942</v>
      </c>
      <c r="H162" s="18">
        <v>292.95</v>
      </c>
      <c r="I162" s="18">
        <v>849</v>
      </c>
      <c r="J162" s="19">
        <v>10756</v>
      </c>
      <c r="K162" s="19">
        <v>10568</v>
      </c>
      <c r="L162" s="20">
        <v>8</v>
      </c>
      <c r="M162" s="17">
        <v>1.018</v>
      </c>
      <c r="N162" s="17">
        <v>1.018</v>
      </c>
      <c r="O162" s="26">
        <v>0</v>
      </c>
      <c r="P162" s="26"/>
    </row>
    <row r="163" spans="1:16">
      <c r="A163" s="23">
        <v>43324</v>
      </c>
      <c r="B163" t="str">
        <f t="shared" si="18"/>
        <v>August 18</v>
      </c>
      <c r="C163" s="6">
        <v>3142518</v>
      </c>
      <c r="D163" s="6">
        <v>3150942</v>
      </c>
      <c r="E163" s="27">
        <v>-8424</v>
      </c>
      <c r="F163" s="6">
        <v>1</v>
      </c>
      <c r="G163" s="8">
        <v>3142518</v>
      </c>
      <c r="H163" s="9">
        <v>292.08</v>
      </c>
      <c r="I163" s="9">
        <v>849</v>
      </c>
      <c r="J163" s="10">
        <v>10759</v>
      </c>
      <c r="K163" s="10">
        <v>10568</v>
      </c>
      <c r="L163" s="11">
        <v>8</v>
      </c>
      <c r="M163" s="8">
        <v>1.018</v>
      </c>
      <c r="N163" s="8">
        <v>1.018</v>
      </c>
      <c r="O163" s="13">
        <v>0</v>
      </c>
      <c r="P163" s="13"/>
    </row>
    <row r="164" spans="1:16">
      <c r="A164" s="14">
        <v>43331</v>
      </c>
      <c r="B164" t="str">
        <f t="shared" si="18"/>
        <v>August 18</v>
      </c>
      <c r="C164" s="15">
        <v>3115391</v>
      </c>
      <c r="D164" s="15">
        <v>3142518</v>
      </c>
      <c r="E164" s="24">
        <v>-27127</v>
      </c>
      <c r="F164" s="15">
        <v>1</v>
      </c>
      <c r="G164" s="17">
        <v>3115391</v>
      </c>
      <c r="H164" s="18">
        <v>289.72000000000003</v>
      </c>
      <c r="I164" s="18">
        <v>849</v>
      </c>
      <c r="J164" s="19">
        <v>10753</v>
      </c>
      <c r="K164" s="19">
        <v>10568</v>
      </c>
      <c r="L164" s="20">
        <v>8</v>
      </c>
      <c r="M164" s="17">
        <v>1.018</v>
      </c>
      <c r="N164" s="17">
        <v>1.018</v>
      </c>
      <c r="O164" s="26">
        <v>0</v>
      </c>
      <c r="P164" s="26"/>
    </row>
    <row r="165" spans="1:16">
      <c r="A165" s="23">
        <v>43338</v>
      </c>
      <c r="B165" t="str">
        <f t="shared" si="18"/>
        <v>August 18</v>
      </c>
      <c r="C165" s="6">
        <v>3249628</v>
      </c>
      <c r="D165" s="6">
        <v>3115391</v>
      </c>
      <c r="E165" s="7">
        <v>134237</v>
      </c>
      <c r="F165" s="6">
        <v>1</v>
      </c>
      <c r="G165" s="8">
        <v>3249628</v>
      </c>
      <c r="H165" s="9">
        <v>302.18</v>
      </c>
      <c r="I165" s="9">
        <v>849</v>
      </c>
      <c r="J165" s="10">
        <v>10754</v>
      </c>
      <c r="K165" s="10">
        <v>10568</v>
      </c>
      <c r="L165" s="11">
        <v>8</v>
      </c>
      <c r="M165" s="8">
        <v>1.018</v>
      </c>
      <c r="N165" s="8">
        <v>1.018</v>
      </c>
      <c r="O165" s="13">
        <v>0</v>
      </c>
      <c r="P165" s="13"/>
    </row>
    <row r="166" spans="1:16">
      <c r="A166" s="14">
        <v>43345</v>
      </c>
      <c r="B166" t="str">
        <f t="shared" si="18"/>
        <v>September 18</v>
      </c>
      <c r="C166" s="15">
        <v>3250034</v>
      </c>
      <c r="D166" s="15">
        <v>3249628</v>
      </c>
      <c r="E166" s="16">
        <v>406</v>
      </c>
      <c r="F166" s="15">
        <v>1</v>
      </c>
      <c r="G166" s="17">
        <v>3250034</v>
      </c>
      <c r="H166" s="18">
        <v>302.16000000000003</v>
      </c>
      <c r="I166" s="18">
        <v>849</v>
      </c>
      <c r="J166" s="19">
        <v>10756</v>
      </c>
      <c r="K166" s="19">
        <v>10568</v>
      </c>
      <c r="L166" s="20">
        <v>8</v>
      </c>
      <c r="M166" s="17">
        <v>1.018</v>
      </c>
      <c r="N166" s="17">
        <v>1.018</v>
      </c>
      <c r="O166" s="26">
        <v>0</v>
      </c>
      <c r="P166" s="26"/>
    </row>
    <row r="167" spans="1:16">
      <c r="A167" s="23">
        <v>43352</v>
      </c>
      <c r="B167" t="str">
        <f t="shared" si="18"/>
        <v>September 18</v>
      </c>
      <c r="C167" s="6">
        <v>3209201</v>
      </c>
      <c r="D167" s="6">
        <v>3250034</v>
      </c>
      <c r="E167" s="27">
        <v>-40833</v>
      </c>
      <c r="F167" s="6">
        <v>1</v>
      </c>
      <c r="G167" s="8">
        <v>3209201</v>
      </c>
      <c r="H167" s="9">
        <v>298.36</v>
      </c>
      <c r="I167" s="9">
        <v>849</v>
      </c>
      <c r="J167" s="10">
        <v>10756</v>
      </c>
      <c r="K167" s="10">
        <v>10568</v>
      </c>
      <c r="L167" s="11">
        <v>8</v>
      </c>
      <c r="M167" s="8">
        <v>1.018</v>
      </c>
      <c r="N167" s="8">
        <v>1.018</v>
      </c>
      <c r="O167" s="13">
        <v>0</v>
      </c>
      <c r="P167" s="13"/>
    </row>
    <row r="168" spans="1:16">
      <c r="A168" s="14">
        <v>43359</v>
      </c>
      <c r="B168" t="str">
        <f t="shared" si="18"/>
        <v>September 18</v>
      </c>
      <c r="C168" s="15">
        <v>3201498</v>
      </c>
      <c r="D168" s="15">
        <v>3209201</v>
      </c>
      <c r="E168" s="24">
        <v>-7703</v>
      </c>
      <c r="F168" s="15">
        <v>1</v>
      </c>
      <c r="G168" s="17">
        <v>3201498</v>
      </c>
      <c r="H168" s="18">
        <v>297.7</v>
      </c>
      <c r="I168" s="18">
        <v>849</v>
      </c>
      <c r="J168" s="19">
        <v>10754</v>
      </c>
      <c r="K168" s="19">
        <v>10568</v>
      </c>
      <c r="L168" s="20">
        <v>8</v>
      </c>
      <c r="M168" s="17">
        <v>1.018</v>
      </c>
      <c r="N168" s="17">
        <v>1.018</v>
      </c>
      <c r="O168" s="26">
        <v>0</v>
      </c>
      <c r="P168" s="26"/>
    </row>
    <row r="169" spans="1:16">
      <c r="A169" s="23">
        <v>43366</v>
      </c>
      <c r="B169" t="str">
        <f t="shared" si="18"/>
        <v>September 18</v>
      </c>
      <c r="C169" s="6">
        <v>3237826</v>
      </c>
      <c r="D169" s="6">
        <v>3201498</v>
      </c>
      <c r="E169" s="7">
        <v>36328</v>
      </c>
      <c r="F169" s="6">
        <v>1</v>
      </c>
      <c r="G169" s="8">
        <v>3237826</v>
      </c>
      <c r="H169" s="9">
        <v>301.05</v>
      </c>
      <c r="I169" s="9">
        <v>849</v>
      </c>
      <c r="J169" s="10">
        <v>10755</v>
      </c>
      <c r="K169" s="10">
        <v>10568</v>
      </c>
      <c r="L169" s="11">
        <v>8</v>
      </c>
      <c r="M169" s="8">
        <v>1.018</v>
      </c>
      <c r="N169" s="8">
        <v>1.018</v>
      </c>
      <c r="O169" s="13">
        <v>0</v>
      </c>
      <c r="P169" s="13"/>
    </row>
    <row r="170" spans="1:16">
      <c r="A170" s="14">
        <v>43373</v>
      </c>
      <c r="B170" t="str">
        <f t="shared" si="18"/>
        <v>September 18</v>
      </c>
      <c r="C170" s="15">
        <v>3246831</v>
      </c>
      <c r="D170" s="15">
        <v>3237826</v>
      </c>
      <c r="E170" s="16">
        <v>9005</v>
      </c>
      <c r="F170" s="15">
        <v>1</v>
      </c>
      <c r="G170" s="17">
        <v>3246831</v>
      </c>
      <c r="H170" s="18">
        <v>301.89</v>
      </c>
      <c r="I170" s="18">
        <v>849</v>
      </c>
      <c r="J170" s="19">
        <v>10755</v>
      </c>
      <c r="K170" s="19">
        <v>10568</v>
      </c>
      <c r="L170" s="20">
        <v>8</v>
      </c>
      <c r="M170" s="17">
        <v>1.018</v>
      </c>
      <c r="N170" s="17">
        <v>1.018</v>
      </c>
      <c r="O170" s="26">
        <v>0</v>
      </c>
      <c r="P170" s="26"/>
    </row>
    <row r="171" spans="1:16">
      <c r="A171" s="23">
        <v>43380</v>
      </c>
      <c r="B171" t="str">
        <f t="shared" si="18"/>
        <v>October 18</v>
      </c>
      <c r="C171" s="6">
        <v>3227193</v>
      </c>
      <c r="D171" s="6">
        <v>3246831</v>
      </c>
      <c r="E171" s="27">
        <v>-19638</v>
      </c>
      <c r="F171" s="6">
        <v>1</v>
      </c>
      <c r="G171" s="8">
        <v>3227193</v>
      </c>
      <c r="H171" s="9">
        <v>299.98</v>
      </c>
      <c r="I171" s="9">
        <v>849</v>
      </c>
      <c r="J171" s="10">
        <v>10758</v>
      </c>
      <c r="K171" s="10">
        <v>10568</v>
      </c>
      <c r="L171" s="11">
        <v>8</v>
      </c>
      <c r="M171" s="8">
        <v>1.018</v>
      </c>
      <c r="N171" s="8">
        <v>1.018</v>
      </c>
      <c r="O171" s="13">
        <v>0</v>
      </c>
      <c r="P171" s="13"/>
    </row>
    <row r="172" spans="1:16">
      <c r="A172" s="14">
        <v>43387</v>
      </c>
      <c r="B172" t="str">
        <f t="shared" si="18"/>
        <v>October 18</v>
      </c>
      <c r="C172" s="15">
        <v>3245544</v>
      </c>
      <c r="D172" s="15">
        <v>3227193</v>
      </c>
      <c r="E172" s="16">
        <v>18351</v>
      </c>
      <c r="F172" s="15">
        <v>1</v>
      </c>
      <c r="G172" s="17">
        <v>3245544</v>
      </c>
      <c r="H172" s="18">
        <v>301.77</v>
      </c>
      <c r="I172" s="18">
        <v>849</v>
      </c>
      <c r="J172" s="19">
        <v>10755</v>
      </c>
      <c r="K172" s="19">
        <v>10568</v>
      </c>
      <c r="L172" s="20">
        <v>8</v>
      </c>
      <c r="M172" s="17">
        <v>1.018</v>
      </c>
      <c r="N172" s="17">
        <v>1.018</v>
      </c>
      <c r="O172" s="26">
        <v>0</v>
      </c>
      <c r="P172" s="26"/>
    </row>
    <row r="173" spans="1:16">
      <c r="A173" s="23">
        <v>43394</v>
      </c>
      <c r="B173" t="str">
        <f t="shared" si="18"/>
        <v>October 18</v>
      </c>
      <c r="C173" s="6">
        <v>3248164</v>
      </c>
      <c r="D173" s="6">
        <v>3245544</v>
      </c>
      <c r="E173" s="7">
        <v>2620</v>
      </c>
      <c r="F173" s="6">
        <v>1</v>
      </c>
      <c r="G173" s="8">
        <v>3248164</v>
      </c>
      <c r="H173" s="9">
        <v>301.99</v>
      </c>
      <c r="I173" s="9">
        <v>849</v>
      </c>
      <c r="J173" s="10">
        <v>10756</v>
      </c>
      <c r="K173" s="10">
        <v>10568</v>
      </c>
      <c r="L173" s="11">
        <v>8</v>
      </c>
      <c r="M173" s="8">
        <v>1.018</v>
      </c>
      <c r="N173" s="8">
        <v>1.018</v>
      </c>
      <c r="O173" s="13">
        <v>0</v>
      </c>
      <c r="P173" s="13"/>
    </row>
    <row r="174" spans="1:16">
      <c r="A174" s="14">
        <v>43401</v>
      </c>
      <c r="B174" t="str">
        <f t="shared" si="18"/>
        <v>October 18</v>
      </c>
      <c r="C174" s="15">
        <v>2945615</v>
      </c>
      <c r="D174" s="15">
        <v>3248164</v>
      </c>
      <c r="E174" s="24">
        <v>-302549</v>
      </c>
      <c r="F174" s="15">
        <v>1</v>
      </c>
      <c r="G174" s="17">
        <v>2945615</v>
      </c>
      <c r="H174" s="18">
        <v>274.33999999999997</v>
      </c>
      <c r="I174" s="18">
        <v>849</v>
      </c>
      <c r="J174" s="19">
        <v>10737</v>
      </c>
      <c r="K174" s="19">
        <v>10568</v>
      </c>
      <c r="L174" s="20">
        <v>8</v>
      </c>
      <c r="M174" s="17">
        <v>1.016</v>
      </c>
      <c r="N174" s="17">
        <v>1.018</v>
      </c>
      <c r="O174" s="28">
        <v>-2E-3</v>
      </c>
      <c r="P174" s="28"/>
    </row>
    <row r="175" spans="1:16">
      <c r="A175" s="23">
        <v>43408</v>
      </c>
      <c r="B175" t="str">
        <f t="shared" si="18"/>
        <v>November 18</v>
      </c>
      <c r="C175" s="6">
        <v>2824675</v>
      </c>
      <c r="D175" s="6">
        <v>2945615</v>
      </c>
      <c r="E175" s="27">
        <v>-120940</v>
      </c>
      <c r="F175" s="6">
        <v>1</v>
      </c>
      <c r="G175" s="8">
        <v>2824675</v>
      </c>
      <c r="H175" s="9">
        <v>263.14999999999998</v>
      </c>
      <c r="I175" s="9">
        <v>849</v>
      </c>
      <c r="J175" s="10">
        <v>10734</v>
      </c>
      <c r="K175" s="10">
        <v>10568</v>
      </c>
      <c r="L175" s="11">
        <v>8</v>
      </c>
      <c r="M175" s="8">
        <v>1.016</v>
      </c>
      <c r="N175" s="8">
        <v>1.016</v>
      </c>
      <c r="O175" s="13">
        <v>0</v>
      </c>
      <c r="P175" s="13"/>
    </row>
    <row r="176" spans="1:16">
      <c r="A176" s="14">
        <v>43415</v>
      </c>
      <c r="B176" t="str">
        <f t="shared" si="18"/>
        <v>November 18</v>
      </c>
      <c r="C176" s="15">
        <v>2943951</v>
      </c>
      <c r="D176" s="15">
        <v>2824675</v>
      </c>
      <c r="E176" s="16">
        <v>119276</v>
      </c>
      <c r="F176" s="15">
        <v>1</v>
      </c>
      <c r="G176" s="17">
        <v>2943951</v>
      </c>
      <c r="H176" s="18">
        <v>274.24</v>
      </c>
      <c r="I176" s="18">
        <v>849</v>
      </c>
      <c r="J176" s="19">
        <v>10735</v>
      </c>
      <c r="K176" s="19">
        <v>10568</v>
      </c>
      <c r="L176" s="20">
        <v>8</v>
      </c>
      <c r="M176" s="17">
        <v>1.016</v>
      </c>
      <c r="N176" s="17">
        <v>1.016</v>
      </c>
      <c r="O176" s="26">
        <v>0</v>
      </c>
      <c r="P176" s="26"/>
    </row>
    <row r="177" spans="1:16">
      <c r="A177" s="23">
        <v>43422</v>
      </c>
      <c r="B177" t="str">
        <f t="shared" si="18"/>
        <v>November 18</v>
      </c>
      <c r="C177" s="6">
        <v>2934086</v>
      </c>
      <c r="D177" s="6">
        <v>2943951</v>
      </c>
      <c r="E177" s="27">
        <v>-9865</v>
      </c>
      <c r="F177" s="6">
        <v>1</v>
      </c>
      <c r="G177" s="8">
        <v>2934086</v>
      </c>
      <c r="H177" s="9">
        <v>273.29000000000002</v>
      </c>
      <c r="I177" s="9">
        <v>849</v>
      </c>
      <c r="J177" s="10">
        <v>10736</v>
      </c>
      <c r="K177" s="10">
        <v>10568</v>
      </c>
      <c r="L177" s="11">
        <v>8</v>
      </c>
      <c r="M177" s="8">
        <v>1.016</v>
      </c>
      <c r="N177" s="8">
        <v>1.016</v>
      </c>
      <c r="O177" s="13">
        <v>0</v>
      </c>
      <c r="P177" s="13"/>
    </row>
    <row r="178" spans="1:16">
      <c r="A178" s="14">
        <v>43429</v>
      </c>
      <c r="B178" t="str">
        <f t="shared" si="18"/>
        <v>November 18</v>
      </c>
      <c r="C178" s="15">
        <v>3808299</v>
      </c>
      <c r="D178" s="15">
        <v>2934086</v>
      </c>
      <c r="E178" s="16">
        <v>874213</v>
      </c>
      <c r="F178" s="15">
        <v>1</v>
      </c>
      <c r="G178" s="17">
        <v>3808299</v>
      </c>
      <c r="H178" s="18">
        <v>354.1</v>
      </c>
      <c r="I178" s="18">
        <v>849</v>
      </c>
      <c r="J178" s="19">
        <v>10755</v>
      </c>
      <c r="K178" s="19">
        <v>10568</v>
      </c>
      <c r="L178" s="20">
        <v>8</v>
      </c>
      <c r="M178" s="17">
        <v>1.018</v>
      </c>
      <c r="N178" s="17">
        <v>1.016</v>
      </c>
      <c r="O178" s="22">
        <v>2E-3</v>
      </c>
      <c r="P178" s="22"/>
    </row>
    <row r="179" spans="1:16">
      <c r="A179" s="23">
        <v>43436</v>
      </c>
      <c r="B179" t="str">
        <f t="shared" si="18"/>
        <v>December 18</v>
      </c>
      <c r="C179" s="6">
        <v>2947169</v>
      </c>
      <c r="D179" s="6">
        <v>3808299</v>
      </c>
      <c r="E179" s="27">
        <v>-861130</v>
      </c>
      <c r="F179" s="6">
        <v>1</v>
      </c>
      <c r="G179" s="8">
        <v>2947169</v>
      </c>
      <c r="H179" s="9">
        <v>274.54000000000002</v>
      </c>
      <c r="I179" s="9">
        <v>849</v>
      </c>
      <c r="J179" s="10">
        <v>10735</v>
      </c>
      <c r="K179" s="10">
        <v>10568</v>
      </c>
      <c r="L179" s="11">
        <v>8</v>
      </c>
      <c r="M179" s="8">
        <v>1.016</v>
      </c>
      <c r="N179" s="8">
        <v>1.018</v>
      </c>
      <c r="O179" s="29">
        <v>-2E-3</v>
      </c>
      <c r="P179" s="29"/>
    </row>
    <row r="180" spans="1:16">
      <c r="A180" s="14">
        <v>43443</v>
      </c>
      <c r="B180" t="str">
        <f t="shared" si="18"/>
        <v>December 18</v>
      </c>
      <c r="C180" s="15">
        <v>2945976</v>
      </c>
      <c r="D180" s="15">
        <v>2947169</v>
      </c>
      <c r="E180" s="24">
        <v>-1193</v>
      </c>
      <c r="F180" s="15">
        <v>1</v>
      </c>
      <c r="G180" s="17">
        <v>2945976</v>
      </c>
      <c r="H180" s="18">
        <v>274.45</v>
      </c>
      <c r="I180" s="18">
        <v>849</v>
      </c>
      <c r="J180" s="19">
        <v>10734</v>
      </c>
      <c r="K180" s="19">
        <v>10568</v>
      </c>
      <c r="L180" s="20">
        <v>8</v>
      </c>
      <c r="M180" s="17">
        <v>1.016</v>
      </c>
      <c r="N180" s="17">
        <v>1.016</v>
      </c>
      <c r="O180" s="26">
        <v>0</v>
      </c>
      <c r="P180" s="26"/>
    </row>
    <row r="181" spans="1:16">
      <c r="A181" s="23">
        <v>43450</v>
      </c>
      <c r="B181" t="str">
        <f t="shared" si="18"/>
        <v>December 18</v>
      </c>
      <c r="C181" s="6">
        <v>3255649</v>
      </c>
      <c r="D181" s="6">
        <v>2945976</v>
      </c>
      <c r="E181" s="7">
        <v>309673</v>
      </c>
      <c r="F181" s="6">
        <v>1</v>
      </c>
      <c r="G181" s="8">
        <v>3255649</v>
      </c>
      <c r="H181" s="9">
        <v>302.60000000000002</v>
      </c>
      <c r="I181" s="9">
        <v>849</v>
      </c>
      <c r="J181" s="10">
        <v>10759</v>
      </c>
      <c r="K181" s="10">
        <v>10568</v>
      </c>
      <c r="L181" s="11">
        <v>8</v>
      </c>
      <c r="M181" s="8">
        <v>1.018</v>
      </c>
      <c r="N181" s="8">
        <v>1.016</v>
      </c>
      <c r="O181" s="25">
        <v>2E-3</v>
      </c>
      <c r="P181" s="25"/>
    </row>
    <row r="182" spans="1:16">
      <c r="A182" s="14">
        <v>43457</v>
      </c>
      <c r="B182" t="str">
        <f t="shared" si="18"/>
        <v>December 18</v>
      </c>
      <c r="C182" s="15">
        <v>3612858</v>
      </c>
      <c r="D182" s="15">
        <v>3255649</v>
      </c>
      <c r="E182" s="16">
        <v>357209</v>
      </c>
      <c r="F182" s="15">
        <v>1</v>
      </c>
      <c r="G182" s="17">
        <v>3612858</v>
      </c>
      <c r="H182" s="18">
        <v>335.92</v>
      </c>
      <c r="I182" s="18">
        <v>849</v>
      </c>
      <c r="J182" s="19">
        <v>10755</v>
      </c>
      <c r="K182" s="19">
        <v>10568</v>
      </c>
      <c r="L182" s="20">
        <v>8</v>
      </c>
      <c r="M182" s="17">
        <v>1.018</v>
      </c>
      <c r="N182" s="17">
        <v>1.018</v>
      </c>
      <c r="O182" s="26">
        <v>0</v>
      </c>
      <c r="P182" s="26"/>
    </row>
    <row r="183" spans="1:16">
      <c r="A183" s="23">
        <v>43464</v>
      </c>
      <c r="B183" t="str">
        <f t="shared" si="18"/>
        <v>December 18</v>
      </c>
      <c r="C183" s="6">
        <v>4041493</v>
      </c>
      <c r="D183" s="6">
        <v>3612858</v>
      </c>
      <c r="E183" s="7">
        <v>428635</v>
      </c>
      <c r="F183" s="6">
        <v>1</v>
      </c>
      <c r="G183" s="8">
        <v>4041493</v>
      </c>
      <c r="H183" s="9">
        <v>375.39</v>
      </c>
      <c r="I183" s="9">
        <v>849</v>
      </c>
      <c r="J183" s="10">
        <v>10766</v>
      </c>
      <c r="K183" s="10">
        <v>10568</v>
      </c>
      <c r="L183" s="11">
        <v>8</v>
      </c>
      <c r="M183" s="8">
        <v>1.0189999999999999</v>
      </c>
      <c r="N183" s="8">
        <v>1.018</v>
      </c>
      <c r="O183" s="25">
        <v>1E-3</v>
      </c>
      <c r="P183" s="25"/>
    </row>
    <row r="184" spans="1:16">
      <c r="A184" s="14">
        <v>43471</v>
      </c>
      <c r="B184" t="str">
        <f t="shared" si="18"/>
        <v>January 19</v>
      </c>
      <c r="C184" s="15">
        <v>3344261</v>
      </c>
      <c r="D184" s="15">
        <v>0</v>
      </c>
      <c r="E184" s="16">
        <v>3344261</v>
      </c>
      <c r="F184" s="15">
        <v>1</v>
      </c>
      <c r="G184" s="17">
        <v>3344261</v>
      </c>
      <c r="H184" s="18">
        <v>310.89</v>
      </c>
      <c r="I184" s="18">
        <v>849</v>
      </c>
      <c r="J184" s="19">
        <v>10757</v>
      </c>
      <c r="K184" s="19">
        <v>10568</v>
      </c>
      <c r="L184" s="20">
        <v>8</v>
      </c>
      <c r="M184" s="17">
        <v>1.018</v>
      </c>
      <c r="N184" s="21">
        <v>0</v>
      </c>
      <c r="O184" s="26">
        <v>0</v>
      </c>
      <c r="P184" s="26"/>
    </row>
    <row r="185" spans="1:16">
      <c r="A185" s="23">
        <v>43478</v>
      </c>
      <c r="B185" t="str">
        <f t="shared" si="18"/>
        <v>January 19</v>
      </c>
      <c r="C185" s="6">
        <v>3157730</v>
      </c>
      <c r="D185" s="6">
        <v>3344261</v>
      </c>
      <c r="E185" s="27">
        <v>-186531</v>
      </c>
      <c r="F185" s="6">
        <v>1</v>
      </c>
      <c r="G185" s="8">
        <v>3157730</v>
      </c>
      <c r="H185" s="9">
        <v>293.66000000000003</v>
      </c>
      <c r="I185" s="9">
        <v>849</v>
      </c>
      <c r="J185" s="10">
        <v>10753</v>
      </c>
      <c r="K185" s="10">
        <v>10568</v>
      </c>
      <c r="L185" s="11">
        <v>8</v>
      </c>
      <c r="M185" s="8">
        <v>1.018</v>
      </c>
      <c r="N185" s="12">
        <v>0</v>
      </c>
      <c r="O185" s="25">
        <v>1.018</v>
      </c>
      <c r="P185" s="25"/>
    </row>
    <row r="186" spans="1:16">
      <c r="A186" s="14">
        <v>43485</v>
      </c>
      <c r="B186" t="str">
        <f t="shared" si="18"/>
        <v>January 19</v>
      </c>
      <c r="C186" s="15">
        <v>3217087</v>
      </c>
      <c r="D186" s="15">
        <v>3157730</v>
      </c>
      <c r="E186" s="16">
        <v>59357</v>
      </c>
      <c r="F186" s="15">
        <v>1</v>
      </c>
      <c r="G186" s="17">
        <v>3217087</v>
      </c>
      <c r="H186" s="18">
        <v>299.14999999999998</v>
      </c>
      <c r="I186" s="18">
        <v>849</v>
      </c>
      <c r="J186" s="19">
        <v>10754</v>
      </c>
      <c r="K186" s="19">
        <v>10568</v>
      </c>
      <c r="L186" s="20">
        <v>8</v>
      </c>
      <c r="M186" s="17">
        <v>1.018</v>
      </c>
      <c r="N186" s="17">
        <v>1.018</v>
      </c>
      <c r="O186" s="26">
        <v>0</v>
      </c>
      <c r="P186" s="26"/>
    </row>
    <row r="187" spans="1:16">
      <c r="A187" s="23">
        <v>43492</v>
      </c>
      <c r="B187" t="str">
        <f t="shared" si="18"/>
        <v>January 19</v>
      </c>
      <c r="C187" s="6">
        <v>3147991</v>
      </c>
      <c r="D187" s="6">
        <v>3217087</v>
      </c>
      <c r="E187" s="27">
        <v>-69096</v>
      </c>
      <c r="F187" s="6">
        <v>1</v>
      </c>
      <c r="G187" s="8">
        <v>3147991</v>
      </c>
      <c r="H187" s="9">
        <v>292.75</v>
      </c>
      <c r="I187" s="9">
        <v>849</v>
      </c>
      <c r="J187" s="10">
        <v>10753</v>
      </c>
      <c r="K187" s="10">
        <v>10568</v>
      </c>
      <c r="L187" s="11">
        <v>8</v>
      </c>
      <c r="M187" s="8">
        <v>1.018</v>
      </c>
      <c r="N187" s="8">
        <v>1.018</v>
      </c>
      <c r="O187" s="13">
        <v>0</v>
      </c>
      <c r="P187" s="13"/>
    </row>
    <row r="188" spans="1:16">
      <c r="A188" s="14">
        <v>43499</v>
      </c>
      <c r="B188" t="str">
        <f t="shared" si="18"/>
        <v>February 19</v>
      </c>
      <c r="C188" s="15">
        <v>3128049</v>
      </c>
      <c r="D188" s="15">
        <v>3147991</v>
      </c>
      <c r="E188" s="24">
        <v>-19942</v>
      </c>
      <c r="F188" s="15">
        <v>1</v>
      </c>
      <c r="G188" s="17">
        <v>3128049</v>
      </c>
      <c r="H188" s="18">
        <v>290.87</v>
      </c>
      <c r="I188" s="18">
        <v>849</v>
      </c>
      <c r="J188" s="19">
        <v>10754</v>
      </c>
      <c r="K188" s="19">
        <v>10568</v>
      </c>
      <c r="L188" s="20">
        <v>8</v>
      </c>
      <c r="M188" s="17">
        <v>1.018</v>
      </c>
      <c r="N188" s="17">
        <v>1.018</v>
      </c>
      <c r="O188" s="26">
        <v>0</v>
      </c>
      <c r="P188" s="26"/>
    </row>
    <row r="189" spans="1:16">
      <c r="A189" s="23">
        <v>43506</v>
      </c>
      <c r="B189" t="str">
        <f t="shared" si="18"/>
        <v>February 19</v>
      </c>
      <c r="C189" s="6">
        <v>3108317</v>
      </c>
      <c r="D189" s="6">
        <v>3128049</v>
      </c>
      <c r="E189" s="27">
        <v>-19732</v>
      </c>
      <c r="F189" s="6">
        <v>1</v>
      </c>
      <c r="G189" s="8">
        <v>3108317</v>
      </c>
      <c r="H189" s="9">
        <v>288.95999999999998</v>
      </c>
      <c r="I189" s="9">
        <v>849</v>
      </c>
      <c r="J189" s="10">
        <v>10757</v>
      </c>
      <c r="K189" s="10">
        <v>10568</v>
      </c>
      <c r="L189" s="11">
        <v>8</v>
      </c>
      <c r="M189" s="8">
        <v>1.018</v>
      </c>
      <c r="N189" s="8">
        <v>1.018</v>
      </c>
      <c r="O189" s="13">
        <v>0</v>
      </c>
      <c r="P189" s="13"/>
    </row>
    <row r="190" spans="1:16">
      <c r="A190" s="14">
        <v>43513</v>
      </c>
      <c r="B190" t="str">
        <f t="shared" si="18"/>
        <v>February 19</v>
      </c>
      <c r="C190" s="15">
        <v>2947001</v>
      </c>
      <c r="D190" s="15">
        <v>3108317</v>
      </c>
      <c r="E190" s="24">
        <v>-161316</v>
      </c>
      <c r="F190" s="15">
        <v>1</v>
      </c>
      <c r="G190" s="17">
        <v>2947001</v>
      </c>
      <c r="H190" s="18">
        <v>274.39</v>
      </c>
      <c r="I190" s="18">
        <v>849</v>
      </c>
      <c r="J190" s="19">
        <v>10740</v>
      </c>
      <c r="K190" s="19">
        <v>10568</v>
      </c>
      <c r="L190" s="20">
        <v>8</v>
      </c>
      <c r="M190" s="17">
        <v>1.016</v>
      </c>
      <c r="N190" s="17">
        <v>1.018</v>
      </c>
      <c r="O190" s="28">
        <v>-2E-3</v>
      </c>
      <c r="P190" s="28"/>
    </row>
    <row r="191" spans="1:16">
      <c r="A191" s="23">
        <v>43520</v>
      </c>
      <c r="B191" t="str">
        <f t="shared" si="18"/>
        <v>February 19</v>
      </c>
      <c r="C191" s="6">
        <v>3150186</v>
      </c>
      <c r="D191" s="6">
        <v>2947001</v>
      </c>
      <c r="E191" s="7">
        <v>203185</v>
      </c>
      <c r="F191" s="6">
        <v>1</v>
      </c>
      <c r="G191" s="8">
        <v>3150186</v>
      </c>
      <c r="H191" s="9">
        <v>292.88</v>
      </c>
      <c r="I191" s="9">
        <v>849</v>
      </c>
      <c r="J191" s="10">
        <v>10756</v>
      </c>
      <c r="K191" s="10">
        <v>10568</v>
      </c>
      <c r="L191" s="11">
        <v>8</v>
      </c>
      <c r="M191" s="8">
        <v>1.018</v>
      </c>
      <c r="N191" s="8">
        <v>1.016</v>
      </c>
      <c r="O191" s="25">
        <v>2E-3</v>
      </c>
      <c r="P191" s="25"/>
    </row>
    <row r="192" spans="1:16">
      <c r="A192" s="14">
        <v>43527</v>
      </c>
      <c r="B192" t="str">
        <f t="shared" si="18"/>
        <v>March 19</v>
      </c>
      <c r="C192" s="15">
        <v>3085520</v>
      </c>
      <c r="D192" s="15">
        <v>3150186</v>
      </c>
      <c r="E192" s="24">
        <v>-64667</v>
      </c>
      <c r="F192" s="15">
        <v>1</v>
      </c>
      <c r="G192" s="17">
        <v>3085519.5</v>
      </c>
      <c r="H192" s="18">
        <v>286.94</v>
      </c>
      <c r="I192" s="18">
        <v>849</v>
      </c>
      <c r="J192" s="19">
        <v>10753</v>
      </c>
      <c r="K192" s="19">
        <v>10568</v>
      </c>
      <c r="L192" s="20">
        <v>8</v>
      </c>
      <c r="M192" s="17">
        <v>1.018</v>
      </c>
      <c r="N192" s="17">
        <v>1.018</v>
      </c>
      <c r="O192" s="26">
        <v>0</v>
      </c>
      <c r="P192" s="26"/>
    </row>
    <row r="193" spans="1:16">
      <c r="A193" s="23">
        <v>43534</v>
      </c>
      <c r="B193" t="str">
        <f t="shared" si="18"/>
        <v>March 19</v>
      </c>
      <c r="C193" s="6">
        <v>3188375</v>
      </c>
      <c r="D193" s="6">
        <v>3085520</v>
      </c>
      <c r="E193" s="7">
        <v>102856</v>
      </c>
      <c r="F193" s="6">
        <v>1</v>
      </c>
      <c r="G193" s="8">
        <v>3188375</v>
      </c>
      <c r="H193" s="9">
        <v>296.48</v>
      </c>
      <c r="I193" s="9">
        <v>849</v>
      </c>
      <c r="J193" s="10">
        <v>10754</v>
      </c>
      <c r="K193" s="10">
        <v>10568</v>
      </c>
      <c r="L193" s="11">
        <v>8</v>
      </c>
      <c r="M193" s="8">
        <v>1.018</v>
      </c>
      <c r="N193" s="8">
        <v>1.018</v>
      </c>
      <c r="O193" s="13">
        <v>0</v>
      </c>
      <c r="P193" s="13"/>
    </row>
    <row r="194" spans="1:16">
      <c r="A194" s="14">
        <v>43541</v>
      </c>
      <c r="B194" t="str">
        <f t="shared" si="18"/>
        <v>March 19</v>
      </c>
      <c r="C194" s="15">
        <v>3196394</v>
      </c>
      <c r="D194" s="15">
        <v>3188375</v>
      </c>
      <c r="E194" s="16">
        <v>8019</v>
      </c>
      <c r="F194" s="15">
        <v>1</v>
      </c>
      <c r="G194" s="17">
        <v>3196394</v>
      </c>
      <c r="H194" s="18">
        <v>297.12</v>
      </c>
      <c r="I194" s="18">
        <v>849</v>
      </c>
      <c r="J194" s="19">
        <v>10758</v>
      </c>
      <c r="K194" s="19">
        <v>10568</v>
      </c>
      <c r="L194" s="20">
        <v>8</v>
      </c>
      <c r="M194" s="17">
        <v>1.018</v>
      </c>
      <c r="N194" s="17">
        <v>1.018</v>
      </c>
      <c r="O194" s="26">
        <v>0</v>
      </c>
      <c r="P194" s="26"/>
    </row>
    <row r="195" spans="1:16">
      <c r="A195" s="23">
        <v>43548</v>
      </c>
      <c r="B195" t="str">
        <f t="shared" ref="B195:B258" si="19">TEXT(A195, "mmmm yy")</f>
        <v>March 19</v>
      </c>
      <c r="C195" s="6">
        <v>2949405</v>
      </c>
      <c r="D195" s="6">
        <v>3196394</v>
      </c>
      <c r="E195" s="27">
        <v>-246989</v>
      </c>
      <c r="F195" s="6">
        <v>1</v>
      </c>
      <c r="G195" s="8">
        <v>2949405</v>
      </c>
      <c r="H195" s="9">
        <v>274.67</v>
      </c>
      <c r="I195" s="9">
        <v>849</v>
      </c>
      <c r="J195" s="10">
        <v>10738</v>
      </c>
      <c r="K195" s="10">
        <v>10568</v>
      </c>
      <c r="L195" s="11">
        <v>8</v>
      </c>
      <c r="M195" s="8">
        <v>1.016</v>
      </c>
      <c r="N195" s="8">
        <v>1.018</v>
      </c>
      <c r="O195" s="29">
        <v>-2E-3</v>
      </c>
      <c r="P195" s="29"/>
    </row>
    <row r="196" spans="1:16">
      <c r="A196" s="14">
        <v>43555</v>
      </c>
      <c r="B196" t="str">
        <f t="shared" si="19"/>
        <v>March 19</v>
      </c>
      <c r="C196" s="15">
        <v>3237554</v>
      </c>
      <c r="D196" s="15">
        <v>2949405</v>
      </c>
      <c r="E196" s="16">
        <v>288149</v>
      </c>
      <c r="F196" s="15">
        <v>1</v>
      </c>
      <c r="G196" s="17">
        <v>3237554</v>
      </c>
      <c r="H196" s="18">
        <v>301</v>
      </c>
      <c r="I196" s="18">
        <v>849</v>
      </c>
      <c r="J196" s="19">
        <v>10756</v>
      </c>
      <c r="K196" s="19">
        <v>10568</v>
      </c>
      <c r="L196" s="20">
        <v>8</v>
      </c>
      <c r="M196" s="17">
        <v>1.018</v>
      </c>
      <c r="N196" s="17">
        <v>1.016</v>
      </c>
      <c r="O196" s="22">
        <v>2E-3</v>
      </c>
      <c r="P196" s="22"/>
    </row>
    <row r="197" spans="1:16">
      <c r="A197" s="23">
        <v>43562</v>
      </c>
      <c r="B197" t="str">
        <f t="shared" si="19"/>
        <v>April 19</v>
      </c>
      <c r="C197" s="6">
        <v>2940209</v>
      </c>
      <c r="D197" s="6">
        <v>3237554</v>
      </c>
      <c r="E197" s="27">
        <v>-297345</v>
      </c>
      <c r="F197" s="6">
        <v>1</v>
      </c>
      <c r="G197" s="8">
        <v>2940209</v>
      </c>
      <c r="H197" s="9">
        <v>273.92</v>
      </c>
      <c r="I197" s="9">
        <v>849</v>
      </c>
      <c r="J197" s="10">
        <v>10734</v>
      </c>
      <c r="K197" s="10">
        <v>10568</v>
      </c>
      <c r="L197" s="11">
        <v>8</v>
      </c>
      <c r="M197" s="8">
        <v>1.016</v>
      </c>
      <c r="N197" s="8">
        <v>1.018</v>
      </c>
      <c r="O197" s="29">
        <v>-2E-3</v>
      </c>
      <c r="P197" s="29"/>
    </row>
    <row r="198" spans="1:16">
      <c r="A198" s="14">
        <v>43569</v>
      </c>
      <c r="B198" t="str">
        <f t="shared" si="19"/>
        <v>April 19</v>
      </c>
      <c r="C198" s="15">
        <v>3191118</v>
      </c>
      <c r="D198" s="15">
        <v>2940209</v>
      </c>
      <c r="E198" s="16">
        <v>250909</v>
      </c>
      <c r="F198" s="15">
        <v>1</v>
      </c>
      <c r="G198" s="17">
        <v>3191118</v>
      </c>
      <c r="H198" s="18">
        <v>296.77</v>
      </c>
      <c r="I198" s="18">
        <v>849</v>
      </c>
      <c r="J198" s="19">
        <v>10753</v>
      </c>
      <c r="K198" s="19">
        <v>10568</v>
      </c>
      <c r="L198" s="20">
        <v>8</v>
      </c>
      <c r="M198" s="17">
        <v>1.018</v>
      </c>
      <c r="N198" s="17">
        <v>1.016</v>
      </c>
      <c r="O198" s="22">
        <v>2E-3</v>
      </c>
      <c r="P198" s="22"/>
    </row>
    <row r="199" spans="1:16">
      <c r="A199" s="23">
        <v>43576</v>
      </c>
      <c r="B199" t="str">
        <f t="shared" si="19"/>
        <v>April 19</v>
      </c>
      <c r="C199" s="6">
        <v>3299435</v>
      </c>
      <c r="D199" s="6">
        <v>3191118</v>
      </c>
      <c r="E199" s="7">
        <v>108317</v>
      </c>
      <c r="F199" s="6">
        <v>1</v>
      </c>
      <c r="G199" s="8">
        <v>3299435</v>
      </c>
      <c r="H199" s="9">
        <v>306.95</v>
      </c>
      <c r="I199" s="9">
        <v>849</v>
      </c>
      <c r="J199" s="10">
        <v>10749</v>
      </c>
      <c r="K199" s="10">
        <v>10568</v>
      </c>
      <c r="L199" s="11">
        <v>8</v>
      </c>
      <c r="M199" s="8">
        <v>1.0169999999999999</v>
      </c>
      <c r="N199" s="8">
        <v>1.018</v>
      </c>
      <c r="O199" s="29">
        <v>-1E-3</v>
      </c>
      <c r="P199" s="29"/>
    </row>
    <row r="200" spans="1:16">
      <c r="A200" s="14">
        <v>43583</v>
      </c>
      <c r="B200" t="str">
        <f t="shared" si="19"/>
        <v>April 19</v>
      </c>
      <c r="C200" s="15">
        <v>3243577</v>
      </c>
      <c r="D200" s="15">
        <v>3299435</v>
      </c>
      <c r="E200" s="24">
        <v>-55858</v>
      </c>
      <c r="F200" s="15">
        <v>1</v>
      </c>
      <c r="G200" s="17">
        <v>3243577</v>
      </c>
      <c r="H200" s="18">
        <v>301.56</v>
      </c>
      <c r="I200" s="18">
        <v>849</v>
      </c>
      <c r="J200" s="19">
        <v>10756</v>
      </c>
      <c r="K200" s="19">
        <v>10568</v>
      </c>
      <c r="L200" s="20">
        <v>8</v>
      </c>
      <c r="M200" s="17">
        <v>1.018</v>
      </c>
      <c r="N200" s="17">
        <v>1.0169999999999999</v>
      </c>
      <c r="O200" s="22">
        <v>1E-3</v>
      </c>
      <c r="P200" s="22"/>
    </row>
    <row r="201" spans="1:16">
      <c r="A201" s="23">
        <v>43590</v>
      </c>
      <c r="B201" t="str">
        <f t="shared" si="19"/>
        <v>May 19</v>
      </c>
      <c r="C201" s="6">
        <v>3188340</v>
      </c>
      <c r="D201" s="6">
        <v>3243577</v>
      </c>
      <c r="E201" s="27">
        <v>-55237</v>
      </c>
      <c r="F201" s="6">
        <v>1</v>
      </c>
      <c r="G201" s="8">
        <v>3188340</v>
      </c>
      <c r="H201" s="9">
        <v>296.45</v>
      </c>
      <c r="I201" s="9">
        <v>849</v>
      </c>
      <c r="J201" s="10">
        <v>10755</v>
      </c>
      <c r="K201" s="10">
        <v>10568</v>
      </c>
      <c r="L201" s="11">
        <v>8</v>
      </c>
      <c r="M201" s="8">
        <v>1.018</v>
      </c>
      <c r="N201" s="8">
        <v>1.018</v>
      </c>
      <c r="O201" s="13">
        <v>0</v>
      </c>
      <c r="P201" s="13"/>
    </row>
    <row r="202" spans="1:16">
      <c r="A202" s="14">
        <v>43597</v>
      </c>
      <c r="B202" t="str">
        <f t="shared" si="19"/>
        <v>May 19</v>
      </c>
      <c r="C202" s="15">
        <v>3139022</v>
      </c>
      <c r="D202" s="15">
        <v>3188340</v>
      </c>
      <c r="E202" s="24">
        <v>-49318</v>
      </c>
      <c r="F202" s="15">
        <v>1</v>
      </c>
      <c r="G202" s="17">
        <v>3139022</v>
      </c>
      <c r="H202" s="18">
        <v>291.92</v>
      </c>
      <c r="I202" s="18">
        <v>849</v>
      </c>
      <c r="J202" s="19">
        <v>10753</v>
      </c>
      <c r="K202" s="19">
        <v>10568</v>
      </c>
      <c r="L202" s="20">
        <v>8</v>
      </c>
      <c r="M202" s="17">
        <v>1.018</v>
      </c>
      <c r="N202" s="17">
        <v>1.018</v>
      </c>
      <c r="O202" s="26">
        <v>0</v>
      </c>
      <c r="P202" s="26"/>
    </row>
    <row r="203" spans="1:16">
      <c r="A203" s="23">
        <v>43604</v>
      </c>
      <c r="B203" t="str">
        <f t="shared" si="19"/>
        <v>May 19</v>
      </c>
      <c r="C203" s="6">
        <v>3223611</v>
      </c>
      <c r="D203" s="6">
        <v>3139022</v>
      </c>
      <c r="E203" s="7">
        <v>84589</v>
      </c>
      <c r="F203" s="6">
        <v>1</v>
      </c>
      <c r="G203" s="8">
        <v>3223611</v>
      </c>
      <c r="H203" s="9">
        <v>299.82</v>
      </c>
      <c r="I203" s="9">
        <v>849</v>
      </c>
      <c r="J203" s="10">
        <v>10752</v>
      </c>
      <c r="K203" s="10">
        <v>10568</v>
      </c>
      <c r="L203" s="11">
        <v>8</v>
      </c>
      <c r="M203" s="8">
        <v>1.0169999999999999</v>
      </c>
      <c r="N203" s="8">
        <v>1.018</v>
      </c>
      <c r="O203" s="29">
        <v>-1E-3</v>
      </c>
      <c r="P203" s="29"/>
    </row>
    <row r="204" spans="1:16">
      <c r="A204" s="14">
        <v>43611</v>
      </c>
      <c r="B204" t="str">
        <f t="shared" si="19"/>
        <v>May 19</v>
      </c>
      <c r="C204" s="15">
        <v>2924092</v>
      </c>
      <c r="D204" s="15">
        <v>3223611</v>
      </c>
      <c r="E204" s="24">
        <v>-299519</v>
      </c>
      <c r="F204" s="15">
        <v>1</v>
      </c>
      <c r="G204" s="17">
        <v>2924092</v>
      </c>
      <c r="H204" s="18">
        <v>272.29000000000002</v>
      </c>
      <c r="I204" s="18">
        <v>849</v>
      </c>
      <c r="J204" s="19">
        <v>10739</v>
      </c>
      <c r="K204" s="19">
        <v>10568</v>
      </c>
      <c r="L204" s="20">
        <v>8</v>
      </c>
      <c r="M204" s="17">
        <v>1.016</v>
      </c>
      <c r="N204" s="17">
        <v>1.0169999999999999</v>
      </c>
      <c r="O204" s="28">
        <v>-1E-3</v>
      </c>
      <c r="P204" s="28"/>
    </row>
    <row r="205" spans="1:16">
      <c r="A205" s="23">
        <v>43618</v>
      </c>
      <c r="B205" t="str">
        <f t="shared" si="19"/>
        <v>June 19</v>
      </c>
      <c r="C205" s="6">
        <v>3153319</v>
      </c>
      <c r="D205" s="6">
        <v>2924092</v>
      </c>
      <c r="E205" s="7">
        <v>229227</v>
      </c>
      <c r="F205" s="6">
        <v>1</v>
      </c>
      <c r="G205" s="8">
        <v>3153319</v>
      </c>
      <c r="H205" s="9">
        <v>293.2</v>
      </c>
      <c r="I205" s="9">
        <v>849</v>
      </c>
      <c r="J205" s="10">
        <v>10755</v>
      </c>
      <c r="K205" s="10">
        <v>10568</v>
      </c>
      <c r="L205" s="11">
        <v>8</v>
      </c>
      <c r="M205" s="8">
        <v>1.018</v>
      </c>
      <c r="N205" s="8">
        <v>1.016</v>
      </c>
      <c r="O205" s="25">
        <v>2E-3</v>
      </c>
      <c r="P205" s="25"/>
    </row>
    <row r="206" spans="1:16">
      <c r="A206" s="14">
        <v>43625</v>
      </c>
      <c r="B206" t="str">
        <f t="shared" si="19"/>
        <v>June 19</v>
      </c>
      <c r="C206" s="15">
        <v>2873104</v>
      </c>
      <c r="D206" s="15">
        <v>3153319</v>
      </c>
      <c r="E206" s="24">
        <v>-280215</v>
      </c>
      <c r="F206" s="15">
        <v>1</v>
      </c>
      <c r="G206" s="17">
        <v>2873104</v>
      </c>
      <c r="H206" s="18">
        <v>267.69</v>
      </c>
      <c r="I206" s="18">
        <v>849</v>
      </c>
      <c r="J206" s="19">
        <v>10733</v>
      </c>
      <c r="K206" s="19">
        <v>10568</v>
      </c>
      <c r="L206" s="20">
        <v>8</v>
      </c>
      <c r="M206" s="17">
        <v>1.016</v>
      </c>
      <c r="N206" s="17">
        <v>1.018</v>
      </c>
      <c r="O206" s="28">
        <v>-2E-3</v>
      </c>
      <c r="P206" s="28"/>
    </row>
    <row r="207" spans="1:16">
      <c r="A207" s="23">
        <v>43632</v>
      </c>
      <c r="B207" t="str">
        <f t="shared" si="19"/>
        <v>June 19</v>
      </c>
      <c r="C207" s="6">
        <v>3184710</v>
      </c>
      <c r="D207" s="6">
        <v>2873104</v>
      </c>
      <c r="E207" s="7">
        <v>311606</v>
      </c>
      <c r="F207" s="6">
        <v>1</v>
      </c>
      <c r="G207" s="8">
        <v>3184710</v>
      </c>
      <c r="H207" s="9">
        <v>295.98</v>
      </c>
      <c r="I207" s="9">
        <v>849</v>
      </c>
      <c r="J207" s="10">
        <v>10760</v>
      </c>
      <c r="K207" s="10">
        <v>10568</v>
      </c>
      <c r="L207" s="11">
        <v>8</v>
      </c>
      <c r="M207" s="8">
        <v>1.018</v>
      </c>
      <c r="N207" s="8">
        <v>1.016</v>
      </c>
      <c r="O207" s="25">
        <v>2E-3</v>
      </c>
      <c r="P207" s="25"/>
    </row>
    <row r="208" spans="1:16">
      <c r="A208" s="14">
        <v>43639</v>
      </c>
      <c r="B208" t="str">
        <f t="shared" si="19"/>
        <v>June 19</v>
      </c>
      <c r="C208" s="15">
        <v>3179856</v>
      </c>
      <c r="D208" s="15">
        <v>3184710</v>
      </c>
      <c r="E208" s="24">
        <v>-4854</v>
      </c>
      <c r="F208" s="15">
        <v>1</v>
      </c>
      <c r="G208" s="17">
        <v>3179856</v>
      </c>
      <c r="H208" s="18">
        <v>295.58</v>
      </c>
      <c r="I208" s="18">
        <v>849</v>
      </c>
      <c r="J208" s="19">
        <v>10758</v>
      </c>
      <c r="K208" s="19">
        <v>10568</v>
      </c>
      <c r="L208" s="20">
        <v>8</v>
      </c>
      <c r="M208" s="17">
        <v>1.018</v>
      </c>
      <c r="N208" s="17">
        <v>1.018</v>
      </c>
      <c r="O208" s="26">
        <v>0</v>
      </c>
      <c r="P208" s="26"/>
    </row>
    <row r="209" spans="1:16">
      <c r="A209" s="23">
        <v>43646</v>
      </c>
      <c r="B209" t="str">
        <f t="shared" si="19"/>
        <v>June 19</v>
      </c>
      <c r="C209" s="6">
        <v>3210888</v>
      </c>
      <c r="D209" s="6">
        <v>3179856</v>
      </c>
      <c r="E209" s="7">
        <v>31032</v>
      </c>
      <c r="F209" s="6">
        <v>1</v>
      </c>
      <c r="G209" s="8">
        <v>3210888</v>
      </c>
      <c r="H209" s="9">
        <v>298.52</v>
      </c>
      <c r="I209" s="9">
        <v>849</v>
      </c>
      <c r="J209" s="10">
        <v>10756</v>
      </c>
      <c r="K209" s="10">
        <v>10568</v>
      </c>
      <c r="L209" s="11">
        <v>8</v>
      </c>
      <c r="M209" s="8">
        <v>1.018</v>
      </c>
      <c r="N209" s="8">
        <v>1.018</v>
      </c>
      <c r="O209" s="13">
        <v>0</v>
      </c>
      <c r="P209" s="13"/>
    </row>
    <row r="210" spans="1:16">
      <c r="A210" s="14">
        <v>43653</v>
      </c>
      <c r="B210" t="str">
        <f t="shared" si="19"/>
        <v>July 19</v>
      </c>
      <c r="C210" s="15">
        <v>3092755</v>
      </c>
      <c r="D210" s="15">
        <v>3210888</v>
      </c>
      <c r="E210" s="24">
        <v>-118133</v>
      </c>
      <c r="F210" s="15">
        <v>1</v>
      </c>
      <c r="G210" s="17">
        <v>3092755</v>
      </c>
      <c r="H210" s="18">
        <v>287.56</v>
      </c>
      <c r="I210" s="18">
        <v>849</v>
      </c>
      <c r="J210" s="19">
        <v>10755</v>
      </c>
      <c r="K210" s="19">
        <v>10568</v>
      </c>
      <c r="L210" s="20">
        <v>8</v>
      </c>
      <c r="M210" s="17">
        <v>1.018</v>
      </c>
      <c r="N210" s="17">
        <v>1.018</v>
      </c>
      <c r="O210" s="26">
        <v>0</v>
      </c>
      <c r="P210" s="26"/>
    </row>
    <row r="211" spans="1:16">
      <c r="A211" s="23">
        <v>43660</v>
      </c>
      <c r="B211" t="str">
        <f t="shared" si="19"/>
        <v>July 19</v>
      </c>
      <c r="C211" s="6">
        <v>2674170</v>
      </c>
      <c r="D211" s="6">
        <v>3092755</v>
      </c>
      <c r="E211" s="27">
        <v>-418585</v>
      </c>
      <c r="F211" s="6">
        <v>1</v>
      </c>
      <c r="G211" s="8">
        <v>2674170</v>
      </c>
      <c r="H211" s="9">
        <v>284.12</v>
      </c>
      <c r="I211" s="9">
        <v>849</v>
      </c>
      <c r="J211" s="10">
        <v>9412</v>
      </c>
      <c r="K211" s="10">
        <v>9247</v>
      </c>
      <c r="L211" s="11">
        <v>7</v>
      </c>
      <c r="M211" s="8">
        <v>1.018</v>
      </c>
      <c r="N211" s="8">
        <v>1.018</v>
      </c>
      <c r="O211" s="13">
        <v>0</v>
      </c>
      <c r="P211" s="13"/>
    </row>
    <row r="212" spans="1:16">
      <c r="A212" s="14">
        <v>43667</v>
      </c>
      <c r="B212" t="str">
        <f t="shared" si="19"/>
        <v>July 19</v>
      </c>
      <c r="C212" s="15">
        <v>3102306</v>
      </c>
      <c r="D212" s="15">
        <v>2674170</v>
      </c>
      <c r="E212" s="16">
        <v>428136</v>
      </c>
      <c r="F212" s="15">
        <v>1</v>
      </c>
      <c r="G212" s="17">
        <v>3102306</v>
      </c>
      <c r="H212" s="18">
        <v>288.37</v>
      </c>
      <c r="I212" s="18">
        <v>849</v>
      </c>
      <c r="J212" s="19">
        <v>10758</v>
      </c>
      <c r="K212" s="19">
        <v>10568</v>
      </c>
      <c r="L212" s="20">
        <v>8</v>
      </c>
      <c r="M212" s="17">
        <v>1.018</v>
      </c>
      <c r="N212" s="17">
        <v>1.018</v>
      </c>
      <c r="O212" s="26">
        <v>0</v>
      </c>
      <c r="P212" s="26"/>
    </row>
    <row r="213" spans="1:16">
      <c r="A213" s="23">
        <v>43674</v>
      </c>
      <c r="B213" t="str">
        <f t="shared" si="19"/>
        <v>July 19</v>
      </c>
      <c r="C213" s="6">
        <v>3068812</v>
      </c>
      <c r="D213" s="6">
        <v>3102306</v>
      </c>
      <c r="E213" s="27">
        <v>-33494</v>
      </c>
      <c r="F213" s="6">
        <v>1</v>
      </c>
      <c r="G213" s="8">
        <v>3068812</v>
      </c>
      <c r="H213" s="9">
        <v>285.26</v>
      </c>
      <c r="I213" s="9">
        <v>849</v>
      </c>
      <c r="J213" s="10">
        <v>10758</v>
      </c>
      <c r="K213" s="10">
        <v>10568</v>
      </c>
      <c r="L213" s="11">
        <v>8</v>
      </c>
      <c r="M213" s="8">
        <v>1.018</v>
      </c>
      <c r="N213" s="8">
        <v>1.018</v>
      </c>
      <c r="O213" s="13">
        <v>0</v>
      </c>
      <c r="P213" s="13"/>
    </row>
    <row r="214" spans="1:16">
      <c r="A214" s="14">
        <v>43681</v>
      </c>
      <c r="B214" t="str">
        <f t="shared" si="19"/>
        <v>August 19</v>
      </c>
      <c r="C214" s="15">
        <v>3066826</v>
      </c>
      <c r="D214" s="15">
        <v>3068812</v>
      </c>
      <c r="E214" s="24">
        <v>-1986</v>
      </c>
      <c r="F214" s="15">
        <v>1</v>
      </c>
      <c r="G214" s="17">
        <v>3066826</v>
      </c>
      <c r="H214" s="18">
        <v>285.07</v>
      </c>
      <c r="I214" s="18">
        <v>849</v>
      </c>
      <c r="J214" s="19">
        <v>10758</v>
      </c>
      <c r="K214" s="19">
        <v>10568</v>
      </c>
      <c r="L214" s="20">
        <v>8</v>
      </c>
      <c r="M214" s="17">
        <v>1.018</v>
      </c>
      <c r="N214" s="17">
        <v>1.018</v>
      </c>
      <c r="O214" s="26">
        <v>0</v>
      </c>
      <c r="P214" s="26"/>
    </row>
    <row r="215" spans="1:16">
      <c r="A215" s="23">
        <v>43688</v>
      </c>
      <c r="B215" t="str">
        <f t="shared" si="19"/>
        <v>August 19</v>
      </c>
      <c r="C215" s="6">
        <v>3040621</v>
      </c>
      <c r="D215" s="6">
        <v>3066826</v>
      </c>
      <c r="E215" s="27">
        <v>-26205</v>
      </c>
      <c r="F215" s="6">
        <v>1</v>
      </c>
      <c r="G215" s="8">
        <v>3040621</v>
      </c>
      <c r="H215" s="9">
        <v>282.72000000000003</v>
      </c>
      <c r="I215" s="9">
        <v>849</v>
      </c>
      <c r="J215" s="10">
        <v>10755</v>
      </c>
      <c r="K215" s="10">
        <v>10568</v>
      </c>
      <c r="L215" s="11">
        <v>8</v>
      </c>
      <c r="M215" s="8">
        <v>1.018</v>
      </c>
      <c r="N215" s="8">
        <v>1.018</v>
      </c>
      <c r="O215" s="13">
        <v>0</v>
      </c>
      <c r="P215" s="13"/>
    </row>
    <row r="216" spans="1:16">
      <c r="A216" s="14">
        <v>43695</v>
      </c>
      <c r="B216" t="str">
        <f t="shared" si="19"/>
        <v>August 19</v>
      </c>
      <c r="C216" s="15">
        <v>2966602</v>
      </c>
      <c r="D216" s="15">
        <v>3040621</v>
      </c>
      <c r="E216" s="24">
        <v>-74019</v>
      </c>
      <c r="F216" s="15">
        <v>1</v>
      </c>
      <c r="G216" s="17">
        <v>2966602</v>
      </c>
      <c r="H216" s="18">
        <v>275.89</v>
      </c>
      <c r="I216" s="18">
        <v>849</v>
      </c>
      <c r="J216" s="19">
        <v>10753</v>
      </c>
      <c r="K216" s="19">
        <v>10568</v>
      </c>
      <c r="L216" s="20">
        <v>8</v>
      </c>
      <c r="M216" s="17">
        <v>1.018</v>
      </c>
      <c r="N216" s="17">
        <v>1.018</v>
      </c>
      <c r="O216" s="26">
        <v>0</v>
      </c>
      <c r="P216" s="26"/>
    </row>
    <row r="217" spans="1:16">
      <c r="A217" s="23">
        <v>43702</v>
      </c>
      <c r="B217" t="str">
        <f t="shared" si="19"/>
        <v>August 19</v>
      </c>
      <c r="C217" s="6">
        <v>2944167</v>
      </c>
      <c r="D217" s="6">
        <v>2966602</v>
      </c>
      <c r="E217" s="27">
        <v>-22435</v>
      </c>
      <c r="F217" s="6">
        <v>1</v>
      </c>
      <c r="G217" s="8">
        <v>2944167</v>
      </c>
      <c r="H217" s="9">
        <v>273.8</v>
      </c>
      <c r="I217" s="9">
        <v>849</v>
      </c>
      <c r="J217" s="10">
        <v>10753</v>
      </c>
      <c r="K217" s="10">
        <v>10568</v>
      </c>
      <c r="L217" s="11">
        <v>8</v>
      </c>
      <c r="M217" s="8">
        <v>1.018</v>
      </c>
      <c r="N217" s="8">
        <v>1.018</v>
      </c>
      <c r="O217" s="13">
        <v>0</v>
      </c>
      <c r="P217" s="13"/>
    </row>
    <row r="218" spans="1:16">
      <c r="A218" s="14">
        <v>43709</v>
      </c>
      <c r="B218" t="str">
        <f t="shared" si="19"/>
        <v>September 19</v>
      </c>
      <c r="C218" s="15">
        <v>3014212</v>
      </c>
      <c r="D218" s="15">
        <v>2944167</v>
      </c>
      <c r="E218" s="16">
        <v>70045</v>
      </c>
      <c r="F218" s="15">
        <v>1</v>
      </c>
      <c r="G218" s="17">
        <v>3014212</v>
      </c>
      <c r="H218" s="18">
        <v>280.16000000000003</v>
      </c>
      <c r="I218" s="18">
        <v>849</v>
      </c>
      <c r="J218" s="19">
        <v>10759</v>
      </c>
      <c r="K218" s="19">
        <v>10568</v>
      </c>
      <c r="L218" s="20">
        <v>8</v>
      </c>
      <c r="M218" s="17">
        <v>1.018</v>
      </c>
      <c r="N218" s="17">
        <v>1.018</v>
      </c>
      <c r="O218" s="26">
        <v>0</v>
      </c>
      <c r="P218" s="26"/>
    </row>
    <row r="219" spans="1:16">
      <c r="A219" s="23">
        <v>43716</v>
      </c>
      <c r="B219" t="str">
        <f t="shared" si="19"/>
        <v>September 19</v>
      </c>
      <c r="C219" s="6">
        <v>2911182</v>
      </c>
      <c r="D219" s="6">
        <v>3014212</v>
      </c>
      <c r="E219" s="27">
        <v>-103030</v>
      </c>
      <c r="F219" s="6">
        <v>1</v>
      </c>
      <c r="G219" s="8">
        <v>2911182</v>
      </c>
      <c r="H219" s="9">
        <v>270.70999999999998</v>
      </c>
      <c r="I219" s="9">
        <v>849</v>
      </c>
      <c r="J219" s="10">
        <v>10754</v>
      </c>
      <c r="K219" s="10">
        <v>10568</v>
      </c>
      <c r="L219" s="11">
        <v>8</v>
      </c>
      <c r="M219" s="8">
        <v>1.018</v>
      </c>
      <c r="N219" s="8">
        <v>1.018</v>
      </c>
      <c r="O219" s="13">
        <v>0</v>
      </c>
      <c r="P219" s="13"/>
    </row>
    <row r="220" spans="1:16">
      <c r="A220" s="14">
        <v>43723</v>
      </c>
      <c r="B220" t="str">
        <f t="shared" si="19"/>
        <v>September 19</v>
      </c>
      <c r="C220" s="15">
        <v>2904447</v>
      </c>
      <c r="D220" s="15">
        <v>2911182</v>
      </c>
      <c r="E220" s="24">
        <v>-6735</v>
      </c>
      <c r="F220" s="15">
        <v>1</v>
      </c>
      <c r="G220" s="17">
        <v>2904447</v>
      </c>
      <c r="H220" s="18">
        <v>270.11</v>
      </c>
      <c r="I220" s="18">
        <v>847</v>
      </c>
      <c r="J220" s="19">
        <v>10753</v>
      </c>
      <c r="K220" s="19">
        <v>10592</v>
      </c>
      <c r="L220" s="20">
        <v>8</v>
      </c>
      <c r="M220" s="17">
        <v>1.0149999999999999</v>
      </c>
      <c r="N220" s="17">
        <v>1.018</v>
      </c>
      <c r="O220" s="28">
        <v>-3.0000000000000001E-3</v>
      </c>
      <c r="P220" s="28"/>
    </row>
    <row r="221" spans="1:16">
      <c r="A221" s="23">
        <v>43730</v>
      </c>
      <c r="B221" t="str">
        <f t="shared" si="19"/>
        <v>September 19</v>
      </c>
      <c r="C221" s="6">
        <v>2973580</v>
      </c>
      <c r="D221" s="6">
        <v>2904447</v>
      </c>
      <c r="E221" s="7">
        <v>69133</v>
      </c>
      <c r="F221" s="6">
        <v>1</v>
      </c>
      <c r="G221" s="8">
        <v>2973580</v>
      </c>
      <c r="H221" s="9">
        <v>276.56</v>
      </c>
      <c r="I221" s="9">
        <v>847</v>
      </c>
      <c r="J221" s="10">
        <v>10752</v>
      </c>
      <c r="K221" s="10">
        <v>10592</v>
      </c>
      <c r="L221" s="11">
        <v>8</v>
      </c>
      <c r="M221" s="8">
        <v>1.0149999999999999</v>
      </c>
      <c r="N221" s="8">
        <v>1.0149999999999999</v>
      </c>
      <c r="O221" s="13">
        <v>0</v>
      </c>
      <c r="P221" s="13"/>
    </row>
    <row r="222" spans="1:16">
      <c r="A222" s="14">
        <v>43737</v>
      </c>
      <c r="B222" t="str">
        <f t="shared" si="19"/>
        <v>September 19</v>
      </c>
      <c r="C222" s="15">
        <v>2991505</v>
      </c>
      <c r="D222" s="15">
        <v>2973580</v>
      </c>
      <c r="E222" s="16">
        <v>17925</v>
      </c>
      <c r="F222" s="15">
        <v>1</v>
      </c>
      <c r="G222" s="17">
        <v>2991505</v>
      </c>
      <c r="H222" s="18">
        <v>278.07</v>
      </c>
      <c r="I222" s="18">
        <v>847</v>
      </c>
      <c r="J222" s="19">
        <v>10758</v>
      </c>
      <c r="K222" s="19">
        <v>10592</v>
      </c>
      <c r="L222" s="20">
        <v>8</v>
      </c>
      <c r="M222" s="17">
        <v>1.016</v>
      </c>
      <c r="N222" s="17">
        <v>1.0149999999999999</v>
      </c>
      <c r="O222" s="22">
        <v>1E-3</v>
      </c>
      <c r="P222" s="22"/>
    </row>
    <row r="223" spans="1:16">
      <c r="A223" s="23">
        <v>43744</v>
      </c>
      <c r="B223" t="str">
        <f t="shared" si="19"/>
        <v>October 19</v>
      </c>
      <c r="C223" s="6">
        <v>2992845</v>
      </c>
      <c r="D223" s="6">
        <v>2991505</v>
      </c>
      <c r="E223" s="7">
        <v>1340</v>
      </c>
      <c r="F223" s="6">
        <v>1</v>
      </c>
      <c r="G223" s="8">
        <v>2992845</v>
      </c>
      <c r="H223" s="9">
        <v>278.35000000000002</v>
      </c>
      <c r="I223" s="9">
        <v>847</v>
      </c>
      <c r="J223" s="10">
        <v>10752</v>
      </c>
      <c r="K223" s="10">
        <v>10592</v>
      </c>
      <c r="L223" s="11">
        <v>8</v>
      </c>
      <c r="M223" s="8">
        <v>1.0149999999999999</v>
      </c>
      <c r="N223" s="8">
        <v>1.016</v>
      </c>
      <c r="O223" s="29">
        <v>-1E-3</v>
      </c>
      <c r="P223" s="29"/>
    </row>
    <row r="224" spans="1:16">
      <c r="A224" s="14">
        <v>43751</v>
      </c>
      <c r="B224" t="str">
        <f t="shared" si="19"/>
        <v>October 19</v>
      </c>
      <c r="C224" s="15">
        <v>3090992</v>
      </c>
      <c r="D224" s="15">
        <v>2992845</v>
      </c>
      <c r="E224" s="16">
        <v>98147</v>
      </c>
      <c r="F224" s="15">
        <v>1</v>
      </c>
      <c r="G224" s="17">
        <v>3090992</v>
      </c>
      <c r="H224" s="18">
        <v>287.48</v>
      </c>
      <c r="I224" s="18">
        <v>847</v>
      </c>
      <c r="J224" s="19">
        <v>10752</v>
      </c>
      <c r="K224" s="19">
        <v>10592</v>
      </c>
      <c r="L224" s="20">
        <v>8</v>
      </c>
      <c r="M224" s="17">
        <v>1.0149999999999999</v>
      </c>
      <c r="N224" s="17">
        <v>1.0149999999999999</v>
      </c>
      <c r="O224" s="26">
        <v>0</v>
      </c>
      <c r="P224" s="26"/>
    </row>
    <row r="225" spans="1:16">
      <c r="A225" s="23">
        <v>43758</v>
      </c>
      <c r="B225" t="str">
        <f t="shared" si="19"/>
        <v>October 19</v>
      </c>
      <c r="C225" s="6">
        <v>2788638</v>
      </c>
      <c r="D225" s="6">
        <v>3090992</v>
      </c>
      <c r="E225" s="27">
        <v>-302354</v>
      </c>
      <c r="F225" s="6">
        <v>1</v>
      </c>
      <c r="G225" s="8">
        <v>2788638</v>
      </c>
      <c r="H225" s="9">
        <v>259.75</v>
      </c>
      <c r="I225" s="9">
        <v>847</v>
      </c>
      <c r="J225" s="10">
        <v>10736</v>
      </c>
      <c r="K225" s="10">
        <v>10592</v>
      </c>
      <c r="L225" s="11">
        <v>8</v>
      </c>
      <c r="M225" s="8">
        <v>1.014</v>
      </c>
      <c r="N225" s="8">
        <v>1.0149999999999999</v>
      </c>
      <c r="O225" s="29">
        <v>-1E-3</v>
      </c>
      <c r="P225" s="29"/>
    </row>
    <row r="226" spans="1:16">
      <c r="A226" s="14">
        <v>43765</v>
      </c>
      <c r="B226" t="str">
        <f t="shared" si="19"/>
        <v>October 19</v>
      </c>
      <c r="C226" s="15">
        <v>2965824</v>
      </c>
      <c r="D226" s="15">
        <v>2788638</v>
      </c>
      <c r="E226" s="16">
        <v>177186</v>
      </c>
      <c r="F226" s="15">
        <v>1</v>
      </c>
      <c r="G226" s="17">
        <v>2965824</v>
      </c>
      <c r="H226" s="18">
        <v>275.81</v>
      </c>
      <c r="I226" s="18">
        <v>847</v>
      </c>
      <c r="J226" s="19">
        <v>10753</v>
      </c>
      <c r="K226" s="19">
        <v>10592</v>
      </c>
      <c r="L226" s="20">
        <v>8</v>
      </c>
      <c r="M226" s="17">
        <v>1.0149999999999999</v>
      </c>
      <c r="N226" s="17">
        <v>1.014</v>
      </c>
      <c r="O226" s="22">
        <v>1E-3</v>
      </c>
      <c r="P226" s="22"/>
    </row>
    <row r="227" spans="1:16">
      <c r="A227" s="23">
        <v>43772</v>
      </c>
      <c r="B227" t="str">
        <f t="shared" si="19"/>
        <v>November 19</v>
      </c>
      <c r="C227" s="6">
        <v>2408121</v>
      </c>
      <c r="D227" s="6">
        <v>2965824</v>
      </c>
      <c r="E227" s="27">
        <v>-557703</v>
      </c>
      <c r="F227" s="6">
        <v>1</v>
      </c>
      <c r="G227" s="8">
        <v>2408121</v>
      </c>
      <c r="H227" s="9">
        <v>224.35</v>
      </c>
      <c r="I227" s="9">
        <v>847</v>
      </c>
      <c r="J227" s="10">
        <v>10734</v>
      </c>
      <c r="K227" s="10">
        <v>10592</v>
      </c>
      <c r="L227" s="11">
        <v>8</v>
      </c>
      <c r="M227" s="8">
        <v>1.0129999999999999</v>
      </c>
      <c r="N227" s="8">
        <v>1.0149999999999999</v>
      </c>
      <c r="O227" s="29">
        <v>-2E-3</v>
      </c>
      <c r="P227" s="29"/>
    </row>
    <row r="228" spans="1:16">
      <c r="A228" s="14">
        <v>43779</v>
      </c>
      <c r="B228" t="str">
        <f t="shared" si="19"/>
        <v>November 19</v>
      </c>
      <c r="C228" s="15">
        <v>3088806</v>
      </c>
      <c r="D228" s="15">
        <v>2408121</v>
      </c>
      <c r="E228" s="16">
        <v>680685</v>
      </c>
      <c r="F228" s="15">
        <v>1</v>
      </c>
      <c r="G228" s="17">
        <v>3088806</v>
      </c>
      <c r="H228" s="18">
        <v>287.06</v>
      </c>
      <c r="I228" s="18">
        <v>847</v>
      </c>
      <c r="J228" s="19">
        <v>10760</v>
      </c>
      <c r="K228" s="19">
        <v>10592</v>
      </c>
      <c r="L228" s="20">
        <v>8</v>
      </c>
      <c r="M228" s="17">
        <v>1.016</v>
      </c>
      <c r="N228" s="17">
        <v>1.0129999999999999</v>
      </c>
      <c r="O228" s="22">
        <v>3.0000000000000001E-3</v>
      </c>
      <c r="P228" s="22"/>
    </row>
    <row r="229" spans="1:16">
      <c r="A229" s="23">
        <v>43786</v>
      </c>
      <c r="B229" t="str">
        <f t="shared" si="19"/>
        <v>November 19</v>
      </c>
      <c r="C229" s="6">
        <v>2765850</v>
      </c>
      <c r="D229" s="6">
        <v>3088806</v>
      </c>
      <c r="E229" s="27">
        <v>-322956</v>
      </c>
      <c r="F229" s="6">
        <v>1</v>
      </c>
      <c r="G229" s="8">
        <v>2765850</v>
      </c>
      <c r="H229" s="9">
        <v>257.72000000000003</v>
      </c>
      <c r="I229" s="9">
        <v>847</v>
      </c>
      <c r="J229" s="10">
        <v>10732</v>
      </c>
      <c r="K229" s="10">
        <v>10592</v>
      </c>
      <c r="L229" s="11">
        <v>8</v>
      </c>
      <c r="M229" s="8">
        <v>1.0129999999999999</v>
      </c>
      <c r="N229" s="8">
        <v>1.016</v>
      </c>
      <c r="O229" s="29">
        <v>-3.0000000000000001E-3</v>
      </c>
      <c r="P229" s="29"/>
    </row>
    <row r="230" spans="1:16">
      <c r="A230" s="14">
        <v>43793</v>
      </c>
      <c r="B230" t="str">
        <f t="shared" si="19"/>
        <v>November 19</v>
      </c>
      <c r="C230" s="15">
        <v>2654389</v>
      </c>
      <c r="D230" s="15">
        <v>2765850</v>
      </c>
      <c r="E230" s="24">
        <v>-111461</v>
      </c>
      <c r="F230" s="15">
        <v>1</v>
      </c>
      <c r="G230" s="17">
        <v>2654389</v>
      </c>
      <c r="H230" s="18">
        <v>247.22</v>
      </c>
      <c r="I230" s="18">
        <v>847</v>
      </c>
      <c r="J230" s="19">
        <v>10737</v>
      </c>
      <c r="K230" s="19">
        <v>10592</v>
      </c>
      <c r="L230" s="20">
        <v>8</v>
      </c>
      <c r="M230" s="17">
        <v>1.014</v>
      </c>
      <c r="N230" s="17">
        <v>1.0129999999999999</v>
      </c>
      <c r="O230" s="22">
        <v>1E-3</v>
      </c>
      <c r="P230" s="22"/>
    </row>
    <row r="231" spans="1:16">
      <c r="A231" s="23">
        <v>43800</v>
      </c>
      <c r="B231" t="str">
        <f t="shared" si="19"/>
        <v>December 19</v>
      </c>
      <c r="C231" s="6">
        <v>3379716</v>
      </c>
      <c r="D231" s="6">
        <v>2654389</v>
      </c>
      <c r="E231" s="7">
        <v>725327</v>
      </c>
      <c r="F231" s="6">
        <v>1</v>
      </c>
      <c r="G231" s="8">
        <v>3379716</v>
      </c>
      <c r="H231" s="9">
        <v>314.22000000000003</v>
      </c>
      <c r="I231" s="9">
        <v>996</v>
      </c>
      <c r="J231" s="10">
        <v>10756</v>
      </c>
      <c r="K231" s="10">
        <v>10592</v>
      </c>
      <c r="L231" s="11">
        <v>8</v>
      </c>
      <c r="M231" s="8">
        <v>1.0149999999999999</v>
      </c>
      <c r="N231" s="8">
        <v>1.014</v>
      </c>
      <c r="O231" s="25">
        <v>1E-3</v>
      </c>
      <c r="P231" s="25"/>
    </row>
    <row r="232" spans="1:16">
      <c r="A232" s="14">
        <v>43807</v>
      </c>
      <c r="B232" t="str">
        <f t="shared" si="19"/>
        <v>December 19</v>
      </c>
      <c r="C232" s="15">
        <v>3060685</v>
      </c>
      <c r="D232" s="15">
        <v>3379716</v>
      </c>
      <c r="E232" s="24">
        <v>-319031</v>
      </c>
      <c r="F232" s="15">
        <v>1</v>
      </c>
      <c r="G232" s="17">
        <v>3060685</v>
      </c>
      <c r="H232" s="18">
        <v>284.52999999999997</v>
      </c>
      <c r="I232" s="18">
        <v>847</v>
      </c>
      <c r="J232" s="19">
        <v>10757</v>
      </c>
      <c r="K232" s="19">
        <v>10592</v>
      </c>
      <c r="L232" s="20">
        <v>8</v>
      </c>
      <c r="M232" s="17">
        <v>1.016</v>
      </c>
      <c r="N232" s="17">
        <v>1.0149999999999999</v>
      </c>
      <c r="O232" s="22">
        <v>1E-3</v>
      </c>
      <c r="P232" s="22"/>
    </row>
    <row r="233" spans="1:16">
      <c r="A233" s="23">
        <v>43814</v>
      </c>
      <c r="B233" t="str">
        <f t="shared" si="19"/>
        <v>December 19</v>
      </c>
      <c r="C233" s="6">
        <v>2769865</v>
      </c>
      <c r="D233" s="6">
        <v>3060685</v>
      </c>
      <c r="E233" s="27">
        <v>-290820</v>
      </c>
      <c r="F233" s="6">
        <v>1</v>
      </c>
      <c r="G233" s="8">
        <v>2769865</v>
      </c>
      <c r="H233" s="9">
        <v>258.05</v>
      </c>
      <c r="I233" s="9">
        <v>847</v>
      </c>
      <c r="J233" s="10">
        <v>10734</v>
      </c>
      <c r="K233" s="10">
        <v>10592</v>
      </c>
      <c r="L233" s="11">
        <v>8</v>
      </c>
      <c r="M233" s="8">
        <v>1.0129999999999999</v>
      </c>
      <c r="N233" s="8">
        <v>1.016</v>
      </c>
      <c r="O233" s="29">
        <v>-3.0000000000000001E-3</v>
      </c>
      <c r="P233" s="29"/>
    </row>
    <row r="234" spans="1:16">
      <c r="A234" s="14">
        <v>43821</v>
      </c>
      <c r="B234" t="str">
        <f t="shared" si="19"/>
        <v>December 19</v>
      </c>
      <c r="C234" s="15">
        <v>3203616</v>
      </c>
      <c r="D234" s="15">
        <v>2769865</v>
      </c>
      <c r="E234" s="16">
        <v>433751</v>
      </c>
      <c r="F234" s="15">
        <v>1</v>
      </c>
      <c r="G234" s="17">
        <v>3203616</v>
      </c>
      <c r="H234" s="18">
        <v>297.87</v>
      </c>
      <c r="I234" s="18">
        <v>996</v>
      </c>
      <c r="J234" s="19">
        <v>10755</v>
      </c>
      <c r="K234" s="19">
        <v>10592</v>
      </c>
      <c r="L234" s="20">
        <v>8</v>
      </c>
      <c r="M234" s="17">
        <v>1.0149999999999999</v>
      </c>
      <c r="N234" s="17">
        <v>1.0129999999999999</v>
      </c>
      <c r="O234" s="22">
        <v>2E-3</v>
      </c>
      <c r="P234" s="22"/>
    </row>
    <row r="235" spans="1:16">
      <c r="A235" s="23">
        <v>43828</v>
      </c>
      <c r="B235" t="str">
        <f t="shared" si="19"/>
        <v>December 19</v>
      </c>
      <c r="C235" s="6">
        <v>3646320</v>
      </c>
      <c r="D235" s="6">
        <v>3203616</v>
      </c>
      <c r="E235" s="7">
        <v>442704</v>
      </c>
      <c r="F235" s="6">
        <v>1</v>
      </c>
      <c r="G235" s="8">
        <v>3646320</v>
      </c>
      <c r="H235" s="9">
        <v>339.03</v>
      </c>
      <c r="I235" s="9">
        <v>996</v>
      </c>
      <c r="J235" s="10">
        <v>10755</v>
      </c>
      <c r="K235" s="10">
        <v>10592</v>
      </c>
      <c r="L235" s="11">
        <v>8</v>
      </c>
      <c r="M235" s="8">
        <v>1.0149999999999999</v>
      </c>
      <c r="N235" s="8">
        <v>1.0149999999999999</v>
      </c>
      <c r="O235" s="13">
        <v>0</v>
      </c>
      <c r="P235" s="13"/>
    </row>
    <row r="236" spans="1:16">
      <c r="A236" s="14">
        <v>43835</v>
      </c>
      <c r="B236" t="str">
        <f t="shared" si="19"/>
        <v>January 20</v>
      </c>
      <c r="C236" s="15">
        <v>3194411</v>
      </c>
      <c r="D236" s="15">
        <v>3646320</v>
      </c>
      <c r="E236" s="24">
        <v>-451909</v>
      </c>
      <c r="F236" s="15">
        <v>1</v>
      </c>
      <c r="G236" s="17">
        <v>3194411</v>
      </c>
      <c r="H236" s="18">
        <v>296.95999999999998</v>
      </c>
      <c r="I236" s="18">
        <v>996</v>
      </c>
      <c r="J236" s="19">
        <v>10757</v>
      </c>
      <c r="K236" s="19">
        <v>10592</v>
      </c>
      <c r="L236" s="20">
        <v>8</v>
      </c>
      <c r="M236" s="17">
        <v>1.016</v>
      </c>
      <c r="N236" s="17">
        <v>1.0149999999999999</v>
      </c>
      <c r="O236" s="22">
        <v>1E-3</v>
      </c>
      <c r="P236" s="22"/>
    </row>
    <row r="237" spans="1:16">
      <c r="A237" s="23">
        <v>43842</v>
      </c>
      <c r="B237" t="str">
        <f t="shared" si="19"/>
        <v>January 20</v>
      </c>
      <c r="C237" s="6">
        <v>2763874</v>
      </c>
      <c r="D237" s="6">
        <v>3194411</v>
      </c>
      <c r="E237" s="27">
        <v>-430537</v>
      </c>
      <c r="F237" s="6">
        <v>1</v>
      </c>
      <c r="G237" s="8">
        <v>2763874</v>
      </c>
      <c r="H237" s="9">
        <v>256.99</v>
      </c>
      <c r="I237" s="9">
        <v>847</v>
      </c>
      <c r="J237" s="10">
        <v>10755</v>
      </c>
      <c r="K237" s="10">
        <v>10592</v>
      </c>
      <c r="L237" s="11">
        <v>8</v>
      </c>
      <c r="M237" s="8">
        <v>1.0149999999999999</v>
      </c>
      <c r="N237" s="8">
        <v>1.016</v>
      </c>
      <c r="O237" s="29">
        <v>-1E-3</v>
      </c>
      <c r="P237" s="29"/>
    </row>
    <row r="238" spans="1:16">
      <c r="A238" s="14">
        <v>43849</v>
      </c>
      <c r="B238" t="str">
        <f t="shared" si="19"/>
        <v>January 20</v>
      </c>
      <c r="C238" s="15">
        <v>2724599</v>
      </c>
      <c r="D238" s="15">
        <v>2763874</v>
      </c>
      <c r="E238" s="24">
        <v>-39275</v>
      </c>
      <c r="F238" s="15">
        <v>1</v>
      </c>
      <c r="G238" s="17">
        <v>2724599</v>
      </c>
      <c r="H238" s="18">
        <v>253.26</v>
      </c>
      <c r="I238" s="18">
        <v>847</v>
      </c>
      <c r="J238" s="19">
        <v>10758</v>
      </c>
      <c r="K238" s="19">
        <v>10592</v>
      </c>
      <c r="L238" s="20">
        <v>8</v>
      </c>
      <c r="M238" s="17">
        <v>1.016</v>
      </c>
      <c r="N238" s="17">
        <v>1.0149999999999999</v>
      </c>
      <c r="O238" s="22">
        <v>1E-3</v>
      </c>
      <c r="P238" s="22"/>
    </row>
    <row r="239" spans="1:16">
      <c r="A239" s="23">
        <v>43856</v>
      </c>
      <c r="B239" t="str">
        <f t="shared" si="19"/>
        <v>January 20</v>
      </c>
      <c r="C239" s="6">
        <v>2674005</v>
      </c>
      <c r="D239" s="6">
        <v>2724599</v>
      </c>
      <c r="E239" s="27">
        <v>-50594</v>
      </c>
      <c r="F239" s="6">
        <v>1</v>
      </c>
      <c r="G239" s="8">
        <v>2674005</v>
      </c>
      <c r="H239" s="9">
        <v>248.7</v>
      </c>
      <c r="I239" s="9">
        <v>847</v>
      </c>
      <c r="J239" s="10">
        <v>10752</v>
      </c>
      <c r="K239" s="10">
        <v>10592</v>
      </c>
      <c r="L239" s="11">
        <v>8</v>
      </c>
      <c r="M239" s="8">
        <v>1.0149999999999999</v>
      </c>
      <c r="N239" s="8">
        <v>1.016</v>
      </c>
      <c r="O239" s="29">
        <v>-1E-3</v>
      </c>
      <c r="P239" s="29"/>
    </row>
    <row r="240" spans="1:16">
      <c r="A240" s="14">
        <v>43863</v>
      </c>
      <c r="B240" t="str">
        <f t="shared" si="19"/>
        <v>February 20</v>
      </c>
      <c r="C240" s="15">
        <v>2676538</v>
      </c>
      <c r="D240" s="15">
        <v>2674005</v>
      </c>
      <c r="E240" s="16">
        <v>2533</v>
      </c>
      <c r="F240" s="15">
        <v>1</v>
      </c>
      <c r="G240" s="17">
        <v>2676538</v>
      </c>
      <c r="H240" s="18">
        <v>248.89</v>
      </c>
      <c r="I240" s="18">
        <v>847</v>
      </c>
      <c r="J240" s="19">
        <v>10754</v>
      </c>
      <c r="K240" s="19">
        <v>10592</v>
      </c>
      <c r="L240" s="20">
        <v>8</v>
      </c>
      <c r="M240" s="17">
        <v>1.0149999999999999</v>
      </c>
      <c r="N240" s="17">
        <v>1.0149999999999999</v>
      </c>
      <c r="O240" s="26">
        <v>0</v>
      </c>
      <c r="P240" s="26"/>
    </row>
    <row r="241" spans="1:16">
      <c r="A241" s="23">
        <v>43870</v>
      </c>
      <c r="B241" t="str">
        <f t="shared" si="19"/>
        <v>February 20</v>
      </c>
      <c r="C241" s="6">
        <v>2692357</v>
      </c>
      <c r="D241" s="6">
        <v>2676538</v>
      </c>
      <c r="E241" s="7">
        <v>15819</v>
      </c>
      <c r="F241" s="6">
        <v>1</v>
      </c>
      <c r="G241" s="8">
        <v>2692357</v>
      </c>
      <c r="H241" s="9">
        <v>250.34</v>
      </c>
      <c r="I241" s="9">
        <v>847</v>
      </c>
      <c r="J241" s="10">
        <v>10755</v>
      </c>
      <c r="K241" s="10">
        <v>10592</v>
      </c>
      <c r="L241" s="11">
        <v>8</v>
      </c>
      <c r="M241" s="8">
        <v>1.0149999999999999</v>
      </c>
      <c r="N241" s="8">
        <v>1.0149999999999999</v>
      </c>
      <c r="O241" s="13">
        <v>0</v>
      </c>
      <c r="P241" s="13"/>
    </row>
    <row r="242" spans="1:16">
      <c r="A242" s="14">
        <v>43877</v>
      </c>
      <c r="B242" t="str">
        <f t="shared" si="19"/>
        <v>February 20</v>
      </c>
      <c r="C242" s="15">
        <v>2553721</v>
      </c>
      <c r="D242" s="15">
        <v>2692357</v>
      </c>
      <c r="E242" s="24">
        <v>-138636</v>
      </c>
      <c r="F242" s="15">
        <v>1</v>
      </c>
      <c r="G242" s="17">
        <v>2553721</v>
      </c>
      <c r="H242" s="18">
        <v>237.78</v>
      </c>
      <c r="I242" s="18">
        <v>847</v>
      </c>
      <c r="J242" s="19">
        <v>10740</v>
      </c>
      <c r="K242" s="19">
        <v>10592</v>
      </c>
      <c r="L242" s="20">
        <v>8</v>
      </c>
      <c r="M242" s="17">
        <v>1.014</v>
      </c>
      <c r="N242" s="17">
        <v>1.0149999999999999</v>
      </c>
      <c r="O242" s="28">
        <v>-1E-3</v>
      </c>
      <c r="P242" s="28"/>
    </row>
    <row r="243" spans="1:16">
      <c r="A243" s="23">
        <v>43884</v>
      </c>
      <c r="B243" t="str">
        <f t="shared" si="19"/>
        <v>February 20</v>
      </c>
      <c r="C243" s="6">
        <v>2763624</v>
      </c>
      <c r="D243" s="6">
        <v>2553721</v>
      </c>
      <c r="E243" s="7">
        <v>209903</v>
      </c>
      <c r="F243" s="6">
        <v>1</v>
      </c>
      <c r="G243" s="8">
        <v>2763624</v>
      </c>
      <c r="H243" s="9">
        <v>257.02999999999997</v>
      </c>
      <c r="I243" s="9">
        <v>747</v>
      </c>
      <c r="J243" s="10">
        <v>10752</v>
      </c>
      <c r="K243" s="10">
        <v>10592</v>
      </c>
      <c r="L243" s="11">
        <v>8</v>
      </c>
      <c r="M243" s="8">
        <v>1.0149999999999999</v>
      </c>
      <c r="N243" s="8">
        <v>1.014</v>
      </c>
      <c r="O243" s="25">
        <v>1E-3</v>
      </c>
      <c r="P243" s="25"/>
    </row>
    <row r="244" spans="1:16">
      <c r="A244" s="14">
        <v>43891</v>
      </c>
      <c r="B244" t="str">
        <f t="shared" si="19"/>
        <v>March 20</v>
      </c>
      <c r="C244" s="15">
        <v>2696189</v>
      </c>
      <c r="D244" s="15">
        <v>2763624</v>
      </c>
      <c r="E244" s="24">
        <v>-67435</v>
      </c>
      <c r="F244" s="15">
        <v>1</v>
      </c>
      <c r="G244" s="17">
        <v>2696189</v>
      </c>
      <c r="H244" s="18">
        <v>250.67</v>
      </c>
      <c r="I244" s="18">
        <v>847</v>
      </c>
      <c r="J244" s="19">
        <v>10756</v>
      </c>
      <c r="K244" s="19">
        <v>10592</v>
      </c>
      <c r="L244" s="20">
        <v>8</v>
      </c>
      <c r="M244" s="17">
        <v>1.0149999999999999</v>
      </c>
      <c r="N244" s="17">
        <v>1.0149999999999999</v>
      </c>
      <c r="O244" s="26">
        <v>0</v>
      </c>
      <c r="P244" s="26"/>
    </row>
    <row r="245" spans="1:16">
      <c r="A245" s="23">
        <v>43898</v>
      </c>
      <c r="B245" t="str">
        <f t="shared" si="19"/>
        <v>March 20</v>
      </c>
      <c r="C245" s="6">
        <v>2688721</v>
      </c>
      <c r="D245" s="6">
        <v>2696189</v>
      </c>
      <c r="E245" s="27">
        <v>-7468</v>
      </c>
      <c r="F245" s="6">
        <v>1</v>
      </c>
      <c r="G245" s="8">
        <v>2688721</v>
      </c>
      <c r="H245" s="9">
        <v>250.07</v>
      </c>
      <c r="I245" s="9">
        <v>847</v>
      </c>
      <c r="J245" s="10">
        <v>10752</v>
      </c>
      <c r="K245" s="10">
        <v>10592</v>
      </c>
      <c r="L245" s="11">
        <v>8</v>
      </c>
      <c r="M245" s="8">
        <v>1.0149999999999999</v>
      </c>
      <c r="N245" s="8">
        <v>1.0149999999999999</v>
      </c>
      <c r="O245" s="13">
        <v>0</v>
      </c>
      <c r="P245" s="13"/>
    </row>
    <row r="246" spans="1:16">
      <c r="A246" s="14">
        <v>44458</v>
      </c>
      <c r="B246" t="str">
        <f t="shared" si="19"/>
        <v>September 21</v>
      </c>
      <c r="C246" s="15">
        <v>2312380</v>
      </c>
      <c r="D246" s="15">
        <v>2688721</v>
      </c>
      <c r="E246" s="24">
        <v>-376341</v>
      </c>
      <c r="F246" s="15">
        <v>1</v>
      </c>
      <c r="G246" s="17">
        <v>2312380</v>
      </c>
      <c r="H246" s="18">
        <v>247.6</v>
      </c>
      <c r="I246" s="18">
        <v>449</v>
      </c>
      <c r="J246" s="19">
        <v>9339</v>
      </c>
      <c r="K246" s="19">
        <v>9268</v>
      </c>
      <c r="L246" s="20">
        <v>7</v>
      </c>
      <c r="M246" s="17">
        <v>1.008</v>
      </c>
      <c r="N246" s="17">
        <v>1.0149999999999999</v>
      </c>
      <c r="O246" s="28">
        <v>-7.0000000000000001E-3</v>
      </c>
      <c r="P246" s="28"/>
    </row>
    <row r="247" spans="1:16">
      <c r="A247" s="23">
        <v>44465</v>
      </c>
      <c r="B247" t="str">
        <f t="shared" si="19"/>
        <v>September 21</v>
      </c>
      <c r="C247" s="6">
        <v>2376297</v>
      </c>
      <c r="D247" s="6">
        <v>2312380</v>
      </c>
      <c r="E247" s="7">
        <v>63917</v>
      </c>
      <c r="F247" s="6">
        <v>1</v>
      </c>
      <c r="G247" s="8">
        <v>2376297</v>
      </c>
      <c r="H247" s="9">
        <v>254.8</v>
      </c>
      <c r="I247" s="9">
        <v>449</v>
      </c>
      <c r="J247" s="10">
        <v>9326</v>
      </c>
      <c r="K247" s="10">
        <v>9268</v>
      </c>
      <c r="L247" s="11">
        <v>7</v>
      </c>
      <c r="M247" s="8">
        <v>1.006</v>
      </c>
      <c r="N247" s="8">
        <v>1.008</v>
      </c>
      <c r="O247" s="29">
        <v>-2E-3</v>
      </c>
      <c r="P247" s="29"/>
    </row>
    <row r="248" spans="1:16">
      <c r="A248" s="14">
        <v>44472</v>
      </c>
      <c r="B248" t="str">
        <f t="shared" si="19"/>
        <v>October 21</v>
      </c>
      <c r="C248" s="15">
        <v>2644109</v>
      </c>
      <c r="D248" s="15">
        <v>2376297</v>
      </c>
      <c r="E248" s="16">
        <v>267812</v>
      </c>
      <c r="F248" s="15">
        <v>1</v>
      </c>
      <c r="G248" s="17">
        <v>2644109</v>
      </c>
      <c r="H248" s="18">
        <v>248.16</v>
      </c>
      <c r="I248" s="18">
        <v>449</v>
      </c>
      <c r="J248" s="19">
        <v>10655</v>
      </c>
      <c r="K248" s="19">
        <v>10592</v>
      </c>
      <c r="L248" s="20">
        <v>8</v>
      </c>
      <c r="M248" s="17">
        <v>1.006</v>
      </c>
      <c r="N248" s="17">
        <v>1.006</v>
      </c>
      <c r="O248" s="26">
        <v>0</v>
      </c>
      <c r="P248" s="26"/>
    </row>
    <row r="249" spans="1:16">
      <c r="A249" s="23">
        <v>44479</v>
      </c>
      <c r="B249" t="str">
        <f t="shared" si="19"/>
        <v>October 21</v>
      </c>
      <c r="C249" s="6">
        <v>2722468</v>
      </c>
      <c r="D249" s="6">
        <v>2644109</v>
      </c>
      <c r="E249" s="7">
        <v>78359</v>
      </c>
      <c r="F249" s="6">
        <v>1</v>
      </c>
      <c r="G249" s="8">
        <v>2722468</v>
      </c>
      <c r="H249" s="9">
        <v>254.58</v>
      </c>
      <c r="I249" s="9">
        <v>449</v>
      </c>
      <c r="J249" s="10">
        <v>10694</v>
      </c>
      <c r="K249" s="10">
        <v>10592</v>
      </c>
      <c r="L249" s="11">
        <v>8</v>
      </c>
      <c r="M249" s="12">
        <v>1.01</v>
      </c>
      <c r="N249" s="8">
        <v>1.006</v>
      </c>
      <c r="O249" s="25">
        <v>4.0000000000000001E-3</v>
      </c>
      <c r="P249" s="25"/>
    </row>
    <row r="250" spans="1:16">
      <c r="A250" s="14">
        <v>44486</v>
      </c>
      <c r="B250" t="str">
        <f t="shared" si="19"/>
        <v>October 21</v>
      </c>
      <c r="C250" s="15">
        <v>2692404</v>
      </c>
      <c r="D250" s="15">
        <v>2722468</v>
      </c>
      <c r="E250" s="24">
        <v>-30064</v>
      </c>
      <c r="F250" s="15">
        <v>1</v>
      </c>
      <c r="G250" s="17">
        <v>2692404</v>
      </c>
      <c r="H250" s="18">
        <v>252.43</v>
      </c>
      <c r="I250" s="18">
        <v>449</v>
      </c>
      <c r="J250" s="19">
        <v>10666</v>
      </c>
      <c r="K250" s="19">
        <v>10592</v>
      </c>
      <c r="L250" s="20">
        <v>8</v>
      </c>
      <c r="M250" s="17">
        <v>1.0069999999999999</v>
      </c>
      <c r="N250" s="21">
        <v>1.01</v>
      </c>
      <c r="O250" s="28">
        <v>-3.0000000000000001E-3</v>
      </c>
      <c r="P250" s="28"/>
    </row>
    <row r="251" spans="1:16">
      <c r="A251" s="23">
        <v>44493</v>
      </c>
      <c r="B251" t="str">
        <f t="shared" si="19"/>
        <v>October 21</v>
      </c>
      <c r="C251" s="6">
        <v>2677584</v>
      </c>
      <c r="D251" s="6">
        <v>2692404</v>
      </c>
      <c r="E251" s="27">
        <v>-14820</v>
      </c>
      <c r="F251" s="6">
        <v>1</v>
      </c>
      <c r="G251" s="8">
        <v>2677584</v>
      </c>
      <c r="H251" s="9">
        <v>251.96</v>
      </c>
      <c r="I251" s="9">
        <v>449</v>
      </c>
      <c r="J251" s="10">
        <v>10627</v>
      </c>
      <c r="K251" s="10">
        <v>10592</v>
      </c>
      <c r="L251" s="11">
        <v>8</v>
      </c>
      <c r="M251" s="8">
        <v>1.0029999999999999</v>
      </c>
      <c r="N251" s="8">
        <v>1.0069999999999999</v>
      </c>
      <c r="O251" s="29">
        <v>-4.0000000000000001E-3</v>
      </c>
      <c r="P251" s="29"/>
    </row>
    <row r="252" spans="1:16">
      <c r="A252" s="14">
        <v>44500</v>
      </c>
      <c r="B252" t="str">
        <f t="shared" si="19"/>
        <v>October 21</v>
      </c>
      <c r="C252" s="15">
        <v>2666504</v>
      </c>
      <c r="D252" s="15">
        <v>2677584</v>
      </c>
      <c r="E252" s="24">
        <v>-11080</v>
      </c>
      <c r="F252" s="15">
        <v>1</v>
      </c>
      <c r="G252" s="17">
        <v>2666504</v>
      </c>
      <c r="H252" s="18">
        <v>251.11</v>
      </c>
      <c r="I252" s="18">
        <v>449</v>
      </c>
      <c r="J252" s="19">
        <v>10619</v>
      </c>
      <c r="K252" s="19">
        <v>10592</v>
      </c>
      <c r="L252" s="20">
        <v>8</v>
      </c>
      <c r="M252" s="17">
        <v>1.0029999999999999</v>
      </c>
      <c r="N252" s="17">
        <v>1.0029999999999999</v>
      </c>
      <c r="O252" s="26">
        <v>0</v>
      </c>
      <c r="P252" s="26"/>
    </row>
    <row r="253" spans="1:16">
      <c r="A253" s="23">
        <v>44507</v>
      </c>
      <c r="B253" t="str">
        <f t="shared" si="19"/>
        <v>November 21</v>
      </c>
      <c r="C253" s="6">
        <v>2660546</v>
      </c>
      <c r="D253" s="6">
        <v>2666504</v>
      </c>
      <c r="E253" s="27">
        <v>-5958</v>
      </c>
      <c r="F253" s="6">
        <v>1</v>
      </c>
      <c r="G253" s="8">
        <v>2660546</v>
      </c>
      <c r="H253" s="9">
        <v>249.77</v>
      </c>
      <c r="I253" s="9">
        <v>449</v>
      </c>
      <c r="J253" s="10">
        <v>10652</v>
      </c>
      <c r="K253" s="10">
        <v>10592</v>
      </c>
      <c r="L253" s="11">
        <v>8</v>
      </c>
      <c r="M253" s="8">
        <v>1.006</v>
      </c>
      <c r="N253" s="8">
        <v>1.0029999999999999</v>
      </c>
      <c r="O253" s="25">
        <v>3.0000000000000001E-3</v>
      </c>
      <c r="P253" s="25"/>
    </row>
    <row r="254" spans="1:16">
      <c r="A254" s="14">
        <v>44514</v>
      </c>
      <c r="B254" t="str">
        <f t="shared" si="19"/>
        <v>November 21</v>
      </c>
      <c r="C254" s="15">
        <v>2673170</v>
      </c>
      <c r="D254" s="15">
        <v>2660546</v>
      </c>
      <c r="E254" s="16">
        <v>12624</v>
      </c>
      <c r="F254" s="15">
        <v>1</v>
      </c>
      <c r="G254" s="17">
        <v>2673170</v>
      </c>
      <c r="H254" s="18">
        <v>249.81</v>
      </c>
      <c r="I254" s="18">
        <v>449</v>
      </c>
      <c r="J254" s="19">
        <v>10701</v>
      </c>
      <c r="K254" s="19">
        <v>10592</v>
      </c>
      <c r="L254" s="20">
        <v>8</v>
      </c>
      <c r="M254" s="21">
        <v>1.01</v>
      </c>
      <c r="N254" s="17">
        <v>1.006</v>
      </c>
      <c r="O254" s="22">
        <v>4.0000000000000001E-3</v>
      </c>
      <c r="P254" s="22"/>
    </row>
    <row r="255" spans="1:16">
      <c r="A255" s="23">
        <v>44521</v>
      </c>
      <c r="B255" t="str">
        <f t="shared" si="19"/>
        <v>November 21</v>
      </c>
      <c r="C255" s="6">
        <v>2715955</v>
      </c>
      <c r="D255" s="6">
        <v>2673170</v>
      </c>
      <c r="E255" s="7">
        <v>42785</v>
      </c>
      <c r="F255" s="6">
        <v>1</v>
      </c>
      <c r="G255" s="8">
        <v>2715955</v>
      </c>
      <c r="H255" s="9">
        <v>254.54</v>
      </c>
      <c r="I255" s="9">
        <v>449</v>
      </c>
      <c r="J255" s="10">
        <v>10670</v>
      </c>
      <c r="K255" s="10">
        <v>10592</v>
      </c>
      <c r="L255" s="11">
        <v>8</v>
      </c>
      <c r="M255" s="8">
        <v>1.0069999999999999</v>
      </c>
      <c r="N255" s="12">
        <v>1.01</v>
      </c>
      <c r="O255" s="29">
        <v>-3.0000000000000001E-3</v>
      </c>
      <c r="P255" s="29"/>
    </row>
    <row r="256" spans="1:16">
      <c r="A256" s="14">
        <v>44528</v>
      </c>
      <c r="B256" t="str">
        <f t="shared" si="19"/>
        <v>November 21</v>
      </c>
      <c r="C256" s="15">
        <v>3170432</v>
      </c>
      <c r="D256" s="15">
        <v>2715955</v>
      </c>
      <c r="E256" s="16">
        <v>454477</v>
      </c>
      <c r="F256" s="15">
        <v>1</v>
      </c>
      <c r="G256" s="17">
        <v>3170432</v>
      </c>
      <c r="H256" s="18">
        <v>296.61</v>
      </c>
      <c r="I256" s="18">
        <v>449</v>
      </c>
      <c r="J256" s="19">
        <v>10689</v>
      </c>
      <c r="K256" s="19">
        <v>10592</v>
      </c>
      <c r="L256" s="20">
        <v>8</v>
      </c>
      <c r="M256" s="17">
        <v>1.0089999999999999</v>
      </c>
      <c r="N256" s="17">
        <v>1.0069999999999999</v>
      </c>
      <c r="O256" s="22">
        <v>2E-3</v>
      </c>
      <c r="P256" s="22"/>
    </row>
    <row r="257" spans="1:16">
      <c r="A257" s="23">
        <v>44535</v>
      </c>
      <c r="B257" t="str">
        <f t="shared" si="19"/>
        <v>December 21</v>
      </c>
      <c r="C257" s="6">
        <v>2716854</v>
      </c>
      <c r="D257" s="6">
        <v>3170432</v>
      </c>
      <c r="E257" s="27">
        <v>-453578</v>
      </c>
      <c r="F257" s="6">
        <v>1</v>
      </c>
      <c r="G257" s="8">
        <v>2716854</v>
      </c>
      <c r="H257" s="9">
        <v>254.17</v>
      </c>
      <c r="I257" s="9">
        <v>449</v>
      </c>
      <c r="J257" s="10">
        <v>10689</v>
      </c>
      <c r="K257" s="10">
        <v>10592</v>
      </c>
      <c r="L257" s="11">
        <v>8</v>
      </c>
      <c r="M257" s="8">
        <v>1.0089999999999999</v>
      </c>
      <c r="N257" s="8">
        <v>1.0089999999999999</v>
      </c>
      <c r="O257" s="13">
        <v>0</v>
      </c>
      <c r="P257" s="13"/>
    </row>
    <row r="258" spans="1:16">
      <c r="A258" s="14">
        <v>44542</v>
      </c>
      <c r="B258" t="str">
        <f t="shared" si="19"/>
        <v>December 21</v>
      </c>
      <c r="C258" s="15">
        <v>2699884</v>
      </c>
      <c r="D258" s="15">
        <v>2716854</v>
      </c>
      <c r="E258" s="24">
        <v>-16970</v>
      </c>
      <c r="F258" s="15">
        <v>1</v>
      </c>
      <c r="G258" s="17">
        <v>2699884</v>
      </c>
      <c r="H258" s="18">
        <v>252.82</v>
      </c>
      <c r="I258" s="18">
        <v>449</v>
      </c>
      <c r="J258" s="19">
        <v>10679</v>
      </c>
      <c r="K258" s="19">
        <v>10592</v>
      </c>
      <c r="L258" s="20">
        <v>8</v>
      </c>
      <c r="M258" s="17">
        <v>1.008</v>
      </c>
      <c r="N258" s="17">
        <v>1.0089999999999999</v>
      </c>
      <c r="O258" s="28">
        <v>-1E-3</v>
      </c>
      <c r="P258" s="28"/>
    </row>
    <row r="259" spans="1:16">
      <c r="A259" s="23">
        <v>44549</v>
      </c>
      <c r="B259" t="str">
        <f t="shared" ref="B259:B322" si="20">TEXT(A259, "mmmm yy")</f>
        <v>December 21</v>
      </c>
      <c r="C259" s="6">
        <v>623169</v>
      </c>
      <c r="D259" s="6">
        <v>2699884</v>
      </c>
      <c r="E259" s="27">
        <v>-2076715</v>
      </c>
      <c r="F259" s="6">
        <v>1</v>
      </c>
      <c r="G259" s="8">
        <v>623169</v>
      </c>
      <c r="H259" s="9">
        <v>233.4</v>
      </c>
      <c r="I259" s="9">
        <v>449</v>
      </c>
      <c r="J259" s="10">
        <v>2670</v>
      </c>
      <c r="K259" s="10">
        <v>2648</v>
      </c>
      <c r="L259" s="11">
        <v>2</v>
      </c>
      <c r="M259" s="8">
        <v>1.008</v>
      </c>
      <c r="N259" s="8">
        <v>1.008</v>
      </c>
      <c r="O259" s="13">
        <v>0</v>
      </c>
      <c r="P259" s="13"/>
    </row>
    <row r="260" spans="1:16">
      <c r="A260" s="14">
        <v>44563</v>
      </c>
      <c r="B260" t="str">
        <f t="shared" si="20"/>
        <v>January 22</v>
      </c>
      <c r="C260" s="15">
        <v>2594729</v>
      </c>
      <c r="D260" s="15">
        <v>623169</v>
      </c>
      <c r="E260" s="16">
        <v>1971560</v>
      </c>
      <c r="F260" s="15">
        <v>1</v>
      </c>
      <c r="G260" s="17">
        <v>2594729</v>
      </c>
      <c r="H260" s="18">
        <v>283.98</v>
      </c>
      <c r="I260" s="18">
        <v>449</v>
      </c>
      <c r="J260" s="19">
        <v>9137</v>
      </c>
      <c r="K260" s="19">
        <v>9268</v>
      </c>
      <c r="L260" s="20">
        <v>7</v>
      </c>
      <c r="M260" s="17">
        <v>0.98599999999999999</v>
      </c>
      <c r="N260" s="17">
        <v>1.008</v>
      </c>
      <c r="O260" s="28">
        <v>-2.1999999999999999E-2</v>
      </c>
      <c r="P260" s="28"/>
    </row>
    <row r="261" spans="1:16">
      <c r="A261" s="23">
        <v>44570</v>
      </c>
      <c r="B261" t="str">
        <f t="shared" si="20"/>
        <v>January 22</v>
      </c>
      <c r="C261" s="6">
        <v>2121978</v>
      </c>
      <c r="D261" s="6">
        <v>2594729</v>
      </c>
      <c r="E261" s="27">
        <v>-472751</v>
      </c>
      <c r="F261" s="6">
        <v>1</v>
      </c>
      <c r="G261" s="8">
        <v>2121978</v>
      </c>
      <c r="H261" s="9">
        <v>222.29</v>
      </c>
      <c r="I261" s="9">
        <v>449</v>
      </c>
      <c r="J261" s="10">
        <v>9546</v>
      </c>
      <c r="K261" s="10">
        <v>10592</v>
      </c>
      <c r="L261" s="11">
        <v>8</v>
      </c>
      <c r="M261" s="8">
        <v>0.90100000000000002</v>
      </c>
      <c r="N261" s="8">
        <v>0.98599999999999999</v>
      </c>
      <c r="O261" s="29">
        <v>-8.5000000000000006E-2</v>
      </c>
      <c r="P261" s="29"/>
    </row>
    <row r="262" spans="1:16">
      <c r="A262" s="14">
        <v>44577</v>
      </c>
      <c r="B262" t="str">
        <f t="shared" si="20"/>
        <v>January 22</v>
      </c>
      <c r="C262" s="15">
        <v>2098977</v>
      </c>
      <c r="D262" s="15">
        <v>2121978</v>
      </c>
      <c r="E262" s="24">
        <v>-23001</v>
      </c>
      <c r="F262" s="15">
        <v>1</v>
      </c>
      <c r="G262" s="17">
        <v>2098977</v>
      </c>
      <c r="H262" s="18">
        <v>220.97</v>
      </c>
      <c r="I262" s="18">
        <v>449</v>
      </c>
      <c r="J262" s="19">
        <v>9499</v>
      </c>
      <c r="K262" s="19">
        <v>10592</v>
      </c>
      <c r="L262" s="20">
        <v>8</v>
      </c>
      <c r="M262" s="17">
        <v>0.89700000000000002</v>
      </c>
      <c r="N262" s="17">
        <v>0.90100000000000002</v>
      </c>
      <c r="O262" s="28">
        <v>-4.0000000000000001E-3</v>
      </c>
      <c r="P262" s="28"/>
    </row>
    <row r="263" spans="1:16">
      <c r="A263" s="23">
        <v>44584</v>
      </c>
      <c r="B263" t="str">
        <f t="shared" si="20"/>
        <v>January 22</v>
      </c>
      <c r="C263" s="6">
        <v>1967657</v>
      </c>
      <c r="D263" s="6">
        <v>2098977</v>
      </c>
      <c r="E263" s="27">
        <v>-131320</v>
      </c>
      <c r="F263" s="6">
        <v>1</v>
      </c>
      <c r="G263" s="8">
        <v>1967657</v>
      </c>
      <c r="H263" s="9">
        <v>215.02</v>
      </c>
      <c r="I263" s="9">
        <v>449</v>
      </c>
      <c r="J263" s="10">
        <v>9151</v>
      </c>
      <c r="K263" s="10">
        <v>10592</v>
      </c>
      <c r="L263" s="11">
        <v>8</v>
      </c>
      <c r="M263" s="8">
        <v>0.86399999999999999</v>
      </c>
      <c r="N263" s="8">
        <v>0.89700000000000002</v>
      </c>
      <c r="O263" s="29">
        <v>-3.3000000000000002E-2</v>
      </c>
      <c r="P263" s="29"/>
    </row>
    <row r="264" spans="1:16">
      <c r="A264" s="14">
        <v>44591</v>
      </c>
      <c r="B264" t="str">
        <f t="shared" si="20"/>
        <v>January 22</v>
      </c>
      <c r="C264" s="15">
        <v>1769854</v>
      </c>
      <c r="D264" s="15">
        <v>1967657</v>
      </c>
      <c r="E264" s="24">
        <v>-197803</v>
      </c>
      <c r="F264" s="15">
        <v>1</v>
      </c>
      <c r="G264" s="17">
        <v>1769854</v>
      </c>
      <c r="H264" s="18">
        <v>213.62</v>
      </c>
      <c r="I264" s="18">
        <v>449</v>
      </c>
      <c r="J264" s="19">
        <v>8285</v>
      </c>
      <c r="K264" s="19">
        <v>10592</v>
      </c>
      <c r="L264" s="20">
        <v>8</v>
      </c>
      <c r="M264" s="17">
        <v>0.78200000000000003</v>
      </c>
      <c r="N264" s="17">
        <v>0.86399999999999999</v>
      </c>
      <c r="O264" s="28">
        <v>-8.2000000000000003E-2</v>
      </c>
      <c r="P264" s="28"/>
    </row>
    <row r="265" spans="1:16">
      <c r="A265" s="23">
        <v>44598</v>
      </c>
      <c r="B265" t="str">
        <f t="shared" si="20"/>
        <v>February 22</v>
      </c>
      <c r="C265" s="6">
        <v>1723288</v>
      </c>
      <c r="D265" s="6">
        <v>1769854</v>
      </c>
      <c r="E265" s="27">
        <v>-46566</v>
      </c>
      <c r="F265" s="6">
        <v>1</v>
      </c>
      <c r="G265" s="8">
        <v>1723288</v>
      </c>
      <c r="H265" s="9">
        <v>204.4</v>
      </c>
      <c r="I265" s="9">
        <v>449</v>
      </c>
      <c r="J265" s="10">
        <v>8431</v>
      </c>
      <c r="K265" s="10">
        <v>10592</v>
      </c>
      <c r="L265" s="11">
        <v>8</v>
      </c>
      <c r="M265" s="8">
        <v>0.79600000000000004</v>
      </c>
      <c r="N265" s="8">
        <v>0.78200000000000003</v>
      </c>
      <c r="O265" s="25">
        <v>1.4E-2</v>
      </c>
      <c r="P265" s="25"/>
    </row>
    <row r="266" spans="1:16">
      <c r="A266" s="14">
        <v>44605</v>
      </c>
      <c r="B266" t="str">
        <f t="shared" si="20"/>
        <v>February 22</v>
      </c>
      <c r="C266" s="15">
        <v>1826363</v>
      </c>
      <c r="D266" s="15">
        <v>1723288</v>
      </c>
      <c r="E266" s="16">
        <v>103075</v>
      </c>
      <c r="F266" s="15">
        <v>1</v>
      </c>
      <c r="G266" s="17">
        <v>1826363</v>
      </c>
      <c r="H266" s="18">
        <v>201.05</v>
      </c>
      <c r="I266" s="18">
        <v>449</v>
      </c>
      <c r="J266" s="19">
        <v>9084</v>
      </c>
      <c r="K266" s="19">
        <v>10592</v>
      </c>
      <c r="L266" s="20">
        <v>8</v>
      </c>
      <c r="M266" s="17">
        <v>0.85799999999999998</v>
      </c>
      <c r="N266" s="17">
        <v>0.79600000000000004</v>
      </c>
      <c r="O266" s="22">
        <v>6.2E-2</v>
      </c>
      <c r="P266" s="22"/>
    </row>
    <row r="267" spans="1:16">
      <c r="A267" s="23">
        <v>44612</v>
      </c>
      <c r="B267" t="str">
        <f t="shared" si="20"/>
        <v>February 22</v>
      </c>
      <c r="C267" s="6">
        <v>1999550</v>
      </c>
      <c r="D267" s="6">
        <v>1826363</v>
      </c>
      <c r="E267" s="7">
        <v>173187</v>
      </c>
      <c r="F267" s="6">
        <v>1</v>
      </c>
      <c r="G267" s="8">
        <v>1999550</v>
      </c>
      <c r="H267" s="9">
        <v>200.68</v>
      </c>
      <c r="I267" s="9">
        <v>449</v>
      </c>
      <c r="J267" s="10">
        <v>9964</v>
      </c>
      <c r="K267" s="10">
        <v>10592</v>
      </c>
      <c r="L267" s="11">
        <v>8</v>
      </c>
      <c r="M267" s="8">
        <v>0.94099999999999995</v>
      </c>
      <c r="N267" s="8">
        <v>0.85799999999999998</v>
      </c>
      <c r="O267" s="25">
        <v>8.3000000000000004E-2</v>
      </c>
      <c r="P267" s="25"/>
    </row>
    <row r="268" spans="1:16">
      <c r="A268" s="14">
        <v>44619</v>
      </c>
      <c r="B268" t="str">
        <f t="shared" si="20"/>
        <v>February 22</v>
      </c>
      <c r="C268" s="15">
        <v>2273965</v>
      </c>
      <c r="D268" s="15">
        <v>1999550</v>
      </c>
      <c r="E268" s="16">
        <v>274415</v>
      </c>
      <c r="F268" s="15">
        <v>1</v>
      </c>
      <c r="G268" s="17">
        <v>2273965</v>
      </c>
      <c r="H268" s="18">
        <v>214.18</v>
      </c>
      <c r="I268" s="18">
        <v>449</v>
      </c>
      <c r="J268" s="19">
        <v>10617</v>
      </c>
      <c r="K268" s="19">
        <v>10592</v>
      </c>
      <c r="L268" s="20">
        <v>8</v>
      </c>
      <c r="M268" s="17">
        <v>1.002</v>
      </c>
      <c r="N268" s="17">
        <v>0.94099999999999995</v>
      </c>
      <c r="O268" s="22">
        <v>6.0999999999999999E-2</v>
      </c>
      <c r="P268" s="22"/>
    </row>
    <row r="269" spans="1:16">
      <c r="A269" s="23">
        <v>44626</v>
      </c>
      <c r="B269" t="str">
        <f t="shared" si="20"/>
        <v>March 22</v>
      </c>
      <c r="C269" s="6">
        <v>1957383</v>
      </c>
      <c r="D269" s="6">
        <v>2273965</v>
      </c>
      <c r="E269" s="27">
        <v>-316582</v>
      </c>
      <c r="F269" s="6">
        <v>1</v>
      </c>
      <c r="G269" s="8">
        <v>1957383</v>
      </c>
      <c r="H269" s="9">
        <v>203.45</v>
      </c>
      <c r="I269" s="9">
        <v>449</v>
      </c>
      <c r="J269" s="10">
        <v>9621</v>
      </c>
      <c r="K269" s="10">
        <v>10592</v>
      </c>
      <c r="L269" s="11">
        <v>8</v>
      </c>
      <c r="M269" s="8">
        <v>0.90800000000000003</v>
      </c>
      <c r="N269" s="8">
        <v>1.002</v>
      </c>
      <c r="O269" s="29">
        <v>-9.4E-2</v>
      </c>
      <c r="P269" s="29"/>
    </row>
    <row r="270" spans="1:16">
      <c r="A270" s="14">
        <v>44633</v>
      </c>
      <c r="B270" t="str">
        <f t="shared" si="20"/>
        <v>March 22</v>
      </c>
      <c r="C270" s="15">
        <v>2121711</v>
      </c>
      <c r="D270" s="15">
        <v>1957383</v>
      </c>
      <c r="E270" s="16">
        <v>164328</v>
      </c>
      <c r="F270" s="15">
        <v>1</v>
      </c>
      <c r="G270" s="17">
        <v>2121711</v>
      </c>
      <c r="H270" s="18">
        <v>202.8</v>
      </c>
      <c r="I270" s="18">
        <v>449</v>
      </c>
      <c r="J270" s="19">
        <v>10462</v>
      </c>
      <c r="K270" s="19">
        <v>10592</v>
      </c>
      <c r="L270" s="20">
        <v>8</v>
      </c>
      <c r="M270" s="17">
        <v>0.98799999999999999</v>
      </c>
      <c r="N270" s="17">
        <v>0.90800000000000003</v>
      </c>
      <c r="O270" s="26">
        <v>0.08</v>
      </c>
      <c r="P270" s="26"/>
    </row>
    <row r="271" spans="1:16">
      <c r="A271" s="23">
        <v>44640</v>
      </c>
      <c r="B271" t="str">
        <f t="shared" si="20"/>
        <v>March 22</v>
      </c>
      <c r="C271" s="6">
        <v>2272219</v>
      </c>
      <c r="D271" s="6">
        <v>2121711</v>
      </c>
      <c r="E271" s="7">
        <v>150508</v>
      </c>
      <c r="F271" s="6">
        <v>1</v>
      </c>
      <c r="G271" s="8">
        <v>2272219</v>
      </c>
      <c r="H271" s="9">
        <v>213.01</v>
      </c>
      <c r="I271" s="9">
        <v>449</v>
      </c>
      <c r="J271" s="10">
        <v>10667</v>
      </c>
      <c r="K271" s="10">
        <v>10592</v>
      </c>
      <c r="L271" s="11">
        <v>8</v>
      </c>
      <c r="M271" s="8">
        <v>1.0069999999999999</v>
      </c>
      <c r="N271" s="8">
        <v>0.98799999999999999</v>
      </c>
      <c r="O271" s="25">
        <v>1.9E-2</v>
      </c>
      <c r="P271" s="25"/>
    </row>
    <row r="272" spans="1:16">
      <c r="A272" s="14">
        <v>44647</v>
      </c>
      <c r="B272" t="str">
        <f t="shared" si="20"/>
        <v>March 22</v>
      </c>
      <c r="C272" s="15">
        <v>2235879</v>
      </c>
      <c r="D272" s="15">
        <v>2272219</v>
      </c>
      <c r="E272" s="24">
        <v>-36340</v>
      </c>
      <c r="F272" s="15">
        <v>1</v>
      </c>
      <c r="G272" s="17">
        <v>2235879</v>
      </c>
      <c r="H272" s="18">
        <v>211.75</v>
      </c>
      <c r="I272" s="18">
        <v>449</v>
      </c>
      <c r="J272" s="19">
        <v>10559</v>
      </c>
      <c r="K272" s="19">
        <v>10592</v>
      </c>
      <c r="L272" s="20">
        <v>8</v>
      </c>
      <c r="M272" s="17">
        <v>0.997</v>
      </c>
      <c r="N272" s="17">
        <v>1.0069999999999999</v>
      </c>
      <c r="O272" s="30">
        <v>-0.01</v>
      </c>
      <c r="P272" s="30"/>
    </row>
    <row r="273" spans="1:16">
      <c r="A273" s="23">
        <v>44654</v>
      </c>
      <c r="B273" t="str">
        <f t="shared" si="20"/>
        <v>April 22</v>
      </c>
      <c r="C273" s="6">
        <v>2285159</v>
      </c>
      <c r="D273" s="6">
        <v>2235879</v>
      </c>
      <c r="E273" s="7">
        <v>49280</v>
      </c>
      <c r="F273" s="6">
        <v>1</v>
      </c>
      <c r="G273" s="8">
        <v>2285159</v>
      </c>
      <c r="H273" s="9">
        <v>215.68</v>
      </c>
      <c r="I273" s="9">
        <v>449</v>
      </c>
      <c r="J273" s="10">
        <v>10595</v>
      </c>
      <c r="K273" s="10">
        <v>10592</v>
      </c>
      <c r="L273" s="11">
        <v>8</v>
      </c>
      <c r="M273" s="12">
        <v>1</v>
      </c>
      <c r="N273" s="8">
        <v>0.997</v>
      </c>
      <c r="O273" s="25">
        <v>3.0000000000000001E-3</v>
      </c>
      <c r="P273" s="25"/>
    </row>
    <row r="274" spans="1:16">
      <c r="A274" s="14">
        <v>44661</v>
      </c>
      <c r="B274" t="str">
        <f t="shared" si="20"/>
        <v>April 22</v>
      </c>
      <c r="C274" s="15">
        <v>2224849</v>
      </c>
      <c r="D274" s="15">
        <v>2285159</v>
      </c>
      <c r="E274" s="24">
        <v>-60310</v>
      </c>
      <c r="F274" s="15">
        <v>1</v>
      </c>
      <c r="G274" s="17">
        <v>2224849</v>
      </c>
      <c r="H274" s="18">
        <v>209.44</v>
      </c>
      <c r="I274" s="18">
        <v>449</v>
      </c>
      <c r="J274" s="19">
        <v>10623</v>
      </c>
      <c r="K274" s="19">
        <v>10592</v>
      </c>
      <c r="L274" s="20">
        <v>8</v>
      </c>
      <c r="M274" s="17">
        <v>1.0029999999999999</v>
      </c>
      <c r="N274" s="21">
        <v>1</v>
      </c>
      <c r="O274" s="22">
        <v>3.0000000000000001E-3</v>
      </c>
      <c r="P274" s="22"/>
    </row>
    <row r="275" spans="1:16">
      <c r="A275" s="23">
        <v>44668</v>
      </c>
      <c r="B275" t="str">
        <f t="shared" si="20"/>
        <v>April 22</v>
      </c>
      <c r="C275" s="6">
        <v>2453319</v>
      </c>
      <c r="D275" s="6">
        <v>2224849</v>
      </c>
      <c r="E275" s="7">
        <v>228470</v>
      </c>
      <c r="F275" s="6">
        <v>1</v>
      </c>
      <c r="G275" s="8">
        <v>2453319</v>
      </c>
      <c r="H275" s="9">
        <v>230.62</v>
      </c>
      <c r="I275" s="9">
        <v>449</v>
      </c>
      <c r="J275" s="10">
        <v>10638</v>
      </c>
      <c r="K275" s="10">
        <v>10592</v>
      </c>
      <c r="L275" s="11">
        <v>8</v>
      </c>
      <c r="M275" s="8">
        <v>1.004</v>
      </c>
      <c r="N275" s="8">
        <v>1.0029999999999999</v>
      </c>
      <c r="O275" s="25">
        <v>1E-3</v>
      </c>
      <c r="P275" s="25"/>
    </row>
    <row r="276" spans="1:16">
      <c r="A276" s="14">
        <v>44675</v>
      </c>
      <c r="B276" t="str">
        <f t="shared" si="20"/>
        <v>April 22</v>
      </c>
      <c r="C276" s="15">
        <v>2445193</v>
      </c>
      <c r="D276" s="15">
        <v>2453319</v>
      </c>
      <c r="E276" s="24">
        <v>-8126</v>
      </c>
      <c r="F276" s="15">
        <v>1</v>
      </c>
      <c r="G276" s="17">
        <v>2445193</v>
      </c>
      <c r="H276" s="18">
        <v>230.44</v>
      </c>
      <c r="I276" s="18">
        <v>449</v>
      </c>
      <c r="J276" s="19">
        <v>10611</v>
      </c>
      <c r="K276" s="19">
        <v>10592</v>
      </c>
      <c r="L276" s="20">
        <v>8</v>
      </c>
      <c r="M276" s="17">
        <v>1.002</v>
      </c>
      <c r="N276" s="17">
        <v>1.004</v>
      </c>
      <c r="O276" s="28">
        <v>-2E-3</v>
      </c>
      <c r="P276" s="28"/>
    </row>
    <row r="277" spans="1:16">
      <c r="A277" s="23">
        <v>44682</v>
      </c>
      <c r="B277" t="str">
        <f t="shared" si="20"/>
        <v>May 22</v>
      </c>
      <c r="C277" s="6">
        <v>2091733</v>
      </c>
      <c r="D277" s="6">
        <v>2445193</v>
      </c>
      <c r="E277" s="27">
        <v>-353460</v>
      </c>
      <c r="F277" s="6">
        <v>1</v>
      </c>
      <c r="G277" s="8">
        <v>2091733</v>
      </c>
      <c r="H277" s="9">
        <v>216.69</v>
      </c>
      <c r="I277" s="9">
        <v>449</v>
      </c>
      <c r="J277" s="10">
        <v>9653</v>
      </c>
      <c r="K277" s="10">
        <v>10592</v>
      </c>
      <c r="L277" s="11">
        <v>8</v>
      </c>
      <c r="M277" s="8">
        <v>0.91100000000000003</v>
      </c>
      <c r="N277" s="8">
        <v>1.002</v>
      </c>
      <c r="O277" s="29">
        <v>-9.0999999999999998E-2</v>
      </c>
      <c r="P277" s="29"/>
    </row>
    <row r="278" spans="1:16">
      <c r="A278" s="14">
        <v>44689</v>
      </c>
      <c r="B278" t="str">
        <f t="shared" si="20"/>
        <v>May 22</v>
      </c>
      <c r="C278" s="15">
        <v>2103020</v>
      </c>
      <c r="D278" s="15">
        <v>2091733</v>
      </c>
      <c r="E278" s="16">
        <v>11287</v>
      </c>
      <c r="F278" s="15">
        <v>1</v>
      </c>
      <c r="G278" s="17">
        <v>2103020</v>
      </c>
      <c r="H278" s="18">
        <v>210.05</v>
      </c>
      <c r="I278" s="18">
        <v>449</v>
      </c>
      <c r="J278" s="19">
        <v>10012</v>
      </c>
      <c r="K278" s="19">
        <v>10592</v>
      </c>
      <c r="L278" s="20">
        <v>8</v>
      </c>
      <c r="M278" s="17">
        <v>0.94499999999999995</v>
      </c>
      <c r="N278" s="17">
        <v>0.91100000000000003</v>
      </c>
      <c r="O278" s="22">
        <v>3.4000000000000002E-2</v>
      </c>
      <c r="P278" s="22"/>
    </row>
    <row r="279" spans="1:16">
      <c r="A279" s="23">
        <v>44696</v>
      </c>
      <c r="B279" t="str">
        <f t="shared" si="20"/>
        <v>May 22</v>
      </c>
      <c r="C279" s="6">
        <v>2053252</v>
      </c>
      <c r="D279" s="6">
        <v>2103020</v>
      </c>
      <c r="E279" s="27">
        <v>-49768</v>
      </c>
      <c r="F279" s="6">
        <v>1</v>
      </c>
      <c r="G279" s="8">
        <v>2053252</v>
      </c>
      <c r="H279" s="9">
        <v>200.75</v>
      </c>
      <c r="I279" s="9">
        <v>449</v>
      </c>
      <c r="J279" s="10">
        <v>10228</v>
      </c>
      <c r="K279" s="10">
        <v>10592</v>
      </c>
      <c r="L279" s="11">
        <v>8</v>
      </c>
      <c r="M279" s="8">
        <v>0.96599999999999997</v>
      </c>
      <c r="N279" s="8">
        <v>0.94499999999999995</v>
      </c>
      <c r="O279" s="25">
        <v>2.1000000000000001E-2</v>
      </c>
      <c r="P279" s="25"/>
    </row>
    <row r="280" spans="1:16">
      <c r="A280" s="14">
        <v>44703</v>
      </c>
      <c r="B280" t="str">
        <f t="shared" si="20"/>
        <v>May 22</v>
      </c>
      <c r="C280" s="15">
        <v>2266325</v>
      </c>
      <c r="D280" s="15">
        <v>2053252</v>
      </c>
      <c r="E280" s="16">
        <v>213073</v>
      </c>
      <c r="F280" s="15">
        <v>1</v>
      </c>
      <c r="G280" s="17">
        <v>2266325</v>
      </c>
      <c r="H280" s="18">
        <v>222.84</v>
      </c>
      <c r="I280" s="18">
        <v>449</v>
      </c>
      <c r="J280" s="19">
        <v>10170</v>
      </c>
      <c r="K280" s="19">
        <v>10592</v>
      </c>
      <c r="L280" s="20">
        <v>8</v>
      </c>
      <c r="M280" s="21">
        <v>0.96</v>
      </c>
      <c r="N280" s="17">
        <v>0.96599999999999997</v>
      </c>
      <c r="O280" s="28">
        <v>-6.0000000000000001E-3</v>
      </c>
      <c r="P280" s="28"/>
    </row>
    <row r="281" spans="1:16">
      <c r="A281" s="23">
        <v>44710</v>
      </c>
      <c r="B281" t="str">
        <f t="shared" si="20"/>
        <v>May 22</v>
      </c>
      <c r="C281" s="6">
        <v>2322989</v>
      </c>
      <c r="D281" s="6">
        <v>2266325</v>
      </c>
      <c r="E281" s="7">
        <v>56664</v>
      </c>
      <c r="F281" s="6">
        <v>1</v>
      </c>
      <c r="G281" s="8">
        <v>2322989</v>
      </c>
      <c r="H281" s="9">
        <v>222.66</v>
      </c>
      <c r="I281" s="9">
        <v>449</v>
      </c>
      <c r="J281" s="10">
        <v>10433</v>
      </c>
      <c r="K281" s="10">
        <v>10592</v>
      </c>
      <c r="L281" s="11">
        <v>8</v>
      </c>
      <c r="M281" s="8">
        <v>0.98499999999999999</v>
      </c>
      <c r="N281" s="12">
        <v>0.96</v>
      </c>
      <c r="O281" s="25">
        <v>2.5000000000000001E-2</v>
      </c>
      <c r="P281" s="25"/>
    </row>
    <row r="282" spans="1:16">
      <c r="A282" s="14">
        <v>44717</v>
      </c>
      <c r="B282" t="str">
        <f t="shared" si="20"/>
        <v>June 22</v>
      </c>
      <c r="C282" s="15">
        <v>2191718</v>
      </c>
      <c r="D282" s="15">
        <v>2322989</v>
      </c>
      <c r="E282" s="24">
        <v>-131271</v>
      </c>
      <c r="F282" s="15">
        <v>1</v>
      </c>
      <c r="G282" s="17">
        <v>2191718</v>
      </c>
      <c r="H282" s="18">
        <v>206.94</v>
      </c>
      <c r="I282" s="18">
        <v>449</v>
      </c>
      <c r="J282" s="19">
        <v>10591</v>
      </c>
      <c r="K282" s="19">
        <v>10592</v>
      </c>
      <c r="L282" s="20">
        <v>8</v>
      </c>
      <c r="M282" s="21">
        <v>1</v>
      </c>
      <c r="N282" s="17">
        <v>0.98499999999999999</v>
      </c>
      <c r="O282" s="22">
        <v>1.4999999999999999E-2</v>
      </c>
      <c r="P282" s="22"/>
    </row>
    <row r="283" spans="1:16">
      <c r="A283" s="23">
        <v>44724</v>
      </c>
      <c r="B283" t="str">
        <f t="shared" si="20"/>
        <v>June 22</v>
      </c>
      <c r="C283" s="6">
        <v>2190665</v>
      </c>
      <c r="D283" s="6">
        <v>2191718</v>
      </c>
      <c r="E283" s="27">
        <v>-1053</v>
      </c>
      <c r="F283" s="6">
        <v>1</v>
      </c>
      <c r="G283" s="8">
        <v>2190665</v>
      </c>
      <c r="H283" s="9">
        <v>213.91</v>
      </c>
      <c r="I283" s="9">
        <v>449</v>
      </c>
      <c r="J283" s="10">
        <v>10241</v>
      </c>
      <c r="K283" s="10">
        <v>10592</v>
      </c>
      <c r="L283" s="11">
        <v>8</v>
      </c>
      <c r="M283" s="8">
        <v>0.96699999999999997</v>
      </c>
      <c r="N283" s="12">
        <v>1</v>
      </c>
      <c r="O283" s="29">
        <v>-3.3000000000000002E-2</v>
      </c>
      <c r="P283" s="29"/>
    </row>
    <row r="284" spans="1:16">
      <c r="A284" s="14">
        <v>44731</v>
      </c>
      <c r="B284" t="str">
        <f t="shared" si="20"/>
        <v>June 22</v>
      </c>
      <c r="C284" s="15">
        <v>2230433</v>
      </c>
      <c r="D284" s="15">
        <v>2190665</v>
      </c>
      <c r="E284" s="16">
        <v>39768</v>
      </c>
      <c r="F284" s="15">
        <v>1</v>
      </c>
      <c r="G284" s="17">
        <v>2230433</v>
      </c>
      <c r="H284" s="18">
        <v>213.52</v>
      </c>
      <c r="I284" s="18">
        <v>449</v>
      </c>
      <c r="J284" s="19">
        <v>10446</v>
      </c>
      <c r="K284" s="19">
        <v>10592</v>
      </c>
      <c r="L284" s="20">
        <v>8</v>
      </c>
      <c r="M284" s="17">
        <v>0.98599999999999999</v>
      </c>
      <c r="N284" s="17">
        <v>0.96699999999999997</v>
      </c>
      <c r="O284" s="22">
        <v>1.9E-2</v>
      </c>
      <c r="P284" s="22"/>
    </row>
    <row r="285" spans="1:16">
      <c r="A285" s="23">
        <v>44738</v>
      </c>
      <c r="B285" t="str">
        <f t="shared" si="20"/>
        <v>June 22</v>
      </c>
      <c r="C285" s="6">
        <v>2273932</v>
      </c>
      <c r="D285" s="6">
        <v>2230433</v>
      </c>
      <c r="E285" s="7">
        <v>43499</v>
      </c>
      <c r="F285" s="6">
        <v>1</v>
      </c>
      <c r="G285" s="8">
        <v>2273932</v>
      </c>
      <c r="H285" s="9">
        <v>214.91</v>
      </c>
      <c r="I285" s="9">
        <v>449</v>
      </c>
      <c r="J285" s="10">
        <v>10581</v>
      </c>
      <c r="K285" s="10">
        <v>10592</v>
      </c>
      <c r="L285" s="11">
        <v>8</v>
      </c>
      <c r="M285" s="8">
        <v>0.999</v>
      </c>
      <c r="N285" s="8">
        <v>0.98599999999999999</v>
      </c>
      <c r="O285" s="25">
        <v>1.2999999999999999E-2</v>
      </c>
      <c r="P285" s="25"/>
    </row>
    <row r="286" spans="1:16">
      <c r="A286" s="14">
        <v>44745</v>
      </c>
      <c r="B286" t="str">
        <f t="shared" si="20"/>
        <v>July 22</v>
      </c>
      <c r="C286" s="15">
        <v>2152841</v>
      </c>
      <c r="D286" s="15">
        <v>2273932</v>
      </c>
      <c r="E286" s="24">
        <v>-121091</v>
      </c>
      <c r="F286" s="15">
        <v>1</v>
      </c>
      <c r="G286" s="17">
        <v>2152841</v>
      </c>
      <c r="H286" s="18">
        <v>202.03</v>
      </c>
      <c r="I286" s="18">
        <v>449</v>
      </c>
      <c r="J286" s="19">
        <v>10656</v>
      </c>
      <c r="K286" s="19">
        <v>10592</v>
      </c>
      <c r="L286" s="20">
        <v>8</v>
      </c>
      <c r="M286" s="17">
        <v>1.006</v>
      </c>
      <c r="N286" s="17">
        <v>0.999</v>
      </c>
      <c r="O286" s="22">
        <v>7.0000000000000001E-3</v>
      </c>
      <c r="P286" s="22"/>
    </row>
    <row r="287" spans="1:16">
      <c r="A287" s="23">
        <v>44752</v>
      </c>
      <c r="B287" t="str">
        <f t="shared" si="20"/>
        <v>July 22</v>
      </c>
      <c r="C287" s="6">
        <v>2224553</v>
      </c>
      <c r="D287" s="6">
        <v>2152841</v>
      </c>
      <c r="E287" s="7">
        <v>71712</v>
      </c>
      <c r="F287" s="6">
        <v>1</v>
      </c>
      <c r="G287" s="8">
        <v>2224553</v>
      </c>
      <c r="H287" s="9">
        <v>211.12</v>
      </c>
      <c r="I287" s="9">
        <v>449</v>
      </c>
      <c r="J287" s="10">
        <v>10537</v>
      </c>
      <c r="K287" s="10">
        <v>10592</v>
      </c>
      <c r="L287" s="11">
        <v>8</v>
      </c>
      <c r="M287" s="8">
        <v>0.995</v>
      </c>
      <c r="N287" s="8">
        <v>1.006</v>
      </c>
      <c r="O287" s="29">
        <v>-1.0999999999999999E-2</v>
      </c>
      <c r="P287" s="29"/>
    </row>
    <row r="288" spans="1:16">
      <c r="A288" s="14">
        <v>44759</v>
      </c>
      <c r="B288" t="str">
        <f t="shared" si="20"/>
        <v>July 22</v>
      </c>
      <c r="C288" s="15">
        <v>2255343</v>
      </c>
      <c r="D288" s="15">
        <v>2224553</v>
      </c>
      <c r="E288" s="16">
        <v>30790</v>
      </c>
      <c r="F288" s="15">
        <v>1</v>
      </c>
      <c r="G288" s="17">
        <v>2255343</v>
      </c>
      <c r="H288" s="18">
        <v>211.61</v>
      </c>
      <c r="I288" s="18">
        <v>449</v>
      </c>
      <c r="J288" s="19">
        <v>10658</v>
      </c>
      <c r="K288" s="19">
        <v>10592</v>
      </c>
      <c r="L288" s="20">
        <v>8</v>
      </c>
      <c r="M288" s="17">
        <v>1.006</v>
      </c>
      <c r="N288" s="17">
        <v>0.995</v>
      </c>
      <c r="O288" s="22">
        <v>1.0999999999999999E-2</v>
      </c>
      <c r="P288" s="22"/>
    </row>
    <row r="289" spans="1:16">
      <c r="A289" s="23">
        <v>44766</v>
      </c>
      <c r="B289" t="str">
        <f t="shared" si="20"/>
        <v>July 22</v>
      </c>
      <c r="C289" s="6">
        <v>2250557</v>
      </c>
      <c r="D289" s="6">
        <v>2255343</v>
      </c>
      <c r="E289" s="27">
        <v>-4786</v>
      </c>
      <c r="F289" s="6">
        <v>1</v>
      </c>
      <c r="G289" s="8">
        <v>2250557</v>
      </c>
      <c r="H289" s="9">
        <v>211.42</v>
      </c>
      <c r="I289" s="9">
        <v>449</v>
      </c>
      <c r="J289" s="10">
        <v>10645</v>
      </c>
      <c r="K289" s="10">
        <v>10592</v>
      </c>
      <c r="L289" s="11">
        <v>8</v>
      </c>
      <c r="M289" s="8">
        <v>1.0049999999999999</v>
      </c>
      <c r="N289" s="8">
        <v>1.006</v>
      </c>
      <c r="O289" s="29">
        <v>-1E-3</v>
      </c>
      <c r="P289" s="29"/>
    </row>
    <row r="290" spans="1:16">
      <c r="A290" s="14">
        <v>44773</v>
      </c>
      <c r="B290" t="str">
        <f t="shared" si="20"/>
        <v>July 22</v>
      </c>
      <c r="C290" s="15">
        <v>2246748</v>
      </c>
      <c r="D290" s="15">
        <v>2250557</v>
      </c>
      <c r="E290" s="24">
        <v>-3809</v>
      </c>
      <c r="F290" s="15">
        <v>1</v>
      </c>
      <c r="G290" s="17">
        <v>2246748</v>
      </c>
      <c r="H290" s="18">
        <v>210.72</v>
      </c>
      <c r="I290" s="18">
        <v>449</v>
      </c>
      <c r="J290" s="19">
        <v>10662</v>
      </c>
      <c r="K290" s="19">
        <v>10592</v>
      </c>
      <c r="L290" s="20">
        <v>8</v>
      </c>
      <c r="M290" s="17">
        <v>1.0069999999999999</v>
      </c>
      <c r="N290" s="17">
        <v>1.0049999999999999</v>
      </c>
      <c r="O290" s="22">
        <v>2E-3</v>
      </c>
      <c r="P290" s="22"/>
    </row>
    <row r="291" spans="1:16">
      <c r="A291" s="23">
        <v>44780</v>
      </c>
      <c r="B291" t="str">
        <f t="shared" si="20"/>
        <v>August 22</v>
      </c>
      <c r="C291" s="6">
        <v>2219057</v>
      </c>
      <c r="D291" s="6">
        <v>2246748</v>
      </c>
      <c r="E291" s="27">
        <v>-27691</v>
      </c>
      <c r="F291" s="6">
        <v>1</v>
      </c>
      <c r="G291" s="8">
        <v>2219057</v>
      </c>
      <c r="H291" s="9">
        <v>207.14</v>
      </c>
      <c r="I291" s="9">
        <v>449</v>
      </c>
      <c r="J291" s="10">
        <v>10713</v>
      </c>
      <c r="K291" s="10">
        <v>10592</v>
      </c>
      <c r="L291" s="11">
        <v>8</v>
      </c>
      <c r="M291" s="8">
        <v>1.0109999999999999</v>
      </c>
      <c r="N291" s="8">
        <v>1.0069999999999999</v>
      </c>
      <c r="O291" s="25">
        <v>4.0000000000000001E-3</v>
      </c>
      <c r="P291" s="25"/>
    </row>
    <row r="292" spans="1:16">
      <c r="A292" s="14">
        <v>44787</v>
      </c>
      <c r="B292" t="str">
        <f t="shared" si="20"/>
        <v>August 22</v>
      </c>
      <c r="C292" s="15">
        <v>2194094</v>
      </c>
      <c r="D292" s="15">
        <v>2219057</v>
      </c>
      <c r="E292" s="24">
        <v>-24963</v>
      </c>
      <c r="F292" s="15">
        <v>1</v>
      </c>
      <c r="G292" s="17">
        <v>2194094</v>
      </c>
      <c r="H292" s="18">
        <v>207.19</v>
      </c>
      <c r="I292" s="18">
        <v>449</v>
      </c>
      <c r="J292" s="19">
        <v>10590</v>
      </c>
      <c r="K292" s="19">
        <v>10592</v>
      </c>
      <c r="L292" s="20">
        <v>8</v>
      </c>
      <c r="M292" s="21">
        <v>1</v>
      </c>
      <c r="N292" s="17">
        <v>1.0109999999999999</v>
      </c>
      <c r="O292" s="28">
        <v>-1.0999999999999999E-2</v>
      </c>
      <c r="P292" s="28"/>
    </row>
    <row r="293" spans="1:16">
      <c r="A293" s="23">
        <v>44794</v>
      </c>
      <c r="B293" t="str">
        <f t="shared" si="20"/>
        <v>August 22</v>
      </c>
      <c r="C293" s="6">
        <v>2198662</v>
      </c>
      <c r="D293" s="6">
        <v>2194094</v>
      </c>
      <c r="E293" s="7">
        <v>4568</v>
      </c>
      <c r="F293" s="6">
        <v>1</v>
      </c>
      <c r="G293" s="8">
        <v>2198662</v>
      </c>
      <c r="H293" s="9">
        <v>206.99</v>
      </c>
      <c r="I293" s="9">
        <v>449</v>
      </c>
      <c r="J293" s="10">
        <v>10622</v>
      </c>
      <c r="K293" s="10">
        <v>10592</v>
      </c>
      <c r="L293" s="11">
        <v>8</v>
      </c>
      <c r="M293" s="8">
        <v>1.0029999999999999</v>
      </c>
      <c r="N293" s="12">
        <v>1</v>
      </c>
      <c r="O293" s="25">
        <v>3.0000000000000001E-3</v>
      </c>
      <c r="P293" s="25"/>
    </row>
    <row r="294" spans="1:16">
      <c r="A294" s="14">
        <v>44801</v>
      </c>
      <c r="B294" t="str">
        <f t="shared" si="20"/>
        <v>August 22</v>
      </c>
      <c r="C294" s="15">
        <v>2072969</v>
      </c>
      <c r="D294" s="15">
        <v>2198662</v>
      </c>
      <c r="E294" s="24">
        <v>-125693</v>
      </c>
      <c r="F294" s="15">
        <v>1</v>
      </c>
      <c r="G294" s="17">
        <v>2072969</v>
      </c>
      <c r="H294" s="18">
        <v>207.67</v>
      </c>
      <c r="I294" s="18">
        <v>449</v>
      </c>
      <c r="J294" s="19">
        <v>9982</v>
      </c>
      <c r="K294" s="19">
        <v>10592</v>
      </c>
      <c r="L294" s="20">
        <v>8</v>
      </c>
      <c r="M294" s="17">
        <v>0.94199999999999995</v>
      </c>
      <c r="N294" s="17">
        <v>1.0029999999999999</v>
      </c>
      <c r="O294" s="28">
        <v>-6.0999999999999999E-2</v>
      </c>
      <c r="P294" s="28"/>
    </row>
    <row r="295" spans="1:16">
      <c r="A295" s="23">
        <v>44808</v>
      </c>
      <c r="B295" t="str">
        <f t="shared" si="20"/>
        <v>September 22</v>
      </c>
      <c r="C295" s="6">
        <v>2106039</v>
      </c>
      <c r="D295" s="6">
        <v>2072969</v>
      </c>
      <c r="E295" s="7">
        <v>33070</v>
      </c>
      <c r="F295" s="6">
        <v>1</v>
      </c>
      <c r="G295" s="8">
        <v>2106039</v>
      </c>
      <c r="H295" s="9">
        <v>211.9</v>
      </c>
      <c r="I295" s="9">
        <v>449</v>
      </c>
      <c r="J295" s="10">
        <v>9939</v>
      </c>
      <c r="K295" s="10">
        <v>10592</v>
      </c>
      <c r="L295" s="11">
        <v>8</v>
      </c>
      <c r="M295" s="8">
        <v>0.93799999999999994</v>
      </c>
      <c r="N295" s="8">
        <v>0.94199999999999995</v>
      </c>
      <c r="O295" s="29">
        <v>-4.0000000000000001E-3</v>
      </c>
      <c r="P295" s="29"/>
    </row>
    <row r="296" spans="1:16">
      <c r="A296" s="14">
        <v>44815</v>
      </c>
      <c r="B296" t="str">
        <f t="shared" si="20"/>
        <v>September 22</v>
      </c>
      <c r="C296" s="15">
        <v>1884105</v>
      </c>
      <c r="D296" s="15">
        <v>2106039</v>
      </c>
      <c r="E296" s="24">
        <v>-221934</v>
      </c>
      <c r="F296" s="15">
        <v>1</v>
      </c>
      <c r="G296" s="17">
        <v>1884105</v>
      </c>
      <c r="H296" s="18">
        <v>197.58</v>
      </c>
      <c r="I296" s="18">
        <v>449</v>
      </c>
      <c r="J296" s="19">
        <v>9536</v>
      </c>
      <c r="K296" s="19">
        <v>10592</v>
      </c>
      <c r="L296" s="20">
        <v>8</v>
      </c>
      <c r="M296" s="21">
        <v>0.9</v>
      </c>
      <c r="N296" s="17">
        <v>0.93799999999999994</v>
      </c>
      <c r="O296" s="28">
        <v>-3.7999999999999999E-2</v>
      </c>
      <c r="P296" s="28"/>
    </row>
    <row r="297" spans="1:16">
      <c r="A297" s="23">
        <v>44822</v>
      </c>
      <c r="B297" t="str">
        <f t="shared" si="20"/>
        <v>September 22</v>
      </c>
      <c r="C297" s="6">
        <v>1908151</v>
      </c>
      <c r="D297" s="6">
        <v>1884105</v>
      </c>
      <c r="E297" s="7">
        <v>24046</v>
      </c>
      <c r="F297" s="6">
        <v>1</v>
      </c>
      <c r="G297" s="8">
        <v>1908151</v>
      </c>
      <c r="H297" s="9">
        <v>199.97</v>
      </c>
      <c r="I297" s="9">
        <v>449</v>
      </c>
      <c r="J297" s="10">
        <v>9542</v>
      </c>
      <c r="K297" s="10">
        <v>10592</v>
      </c>
      <c r="L297" s="11">
        <v>8</v>
      </c>
      <c r="M297" s="8">
        <v>0.90100000000000002</v>
      </c>
      <c r="N297" s="12">
        <v>0.9</v>
      </c>
      <c r="O297" s="25">
        <v>1E-3</v>
      </c>
      <c r="P297" s="25"/>
    </row>
    <row r="298" spans="1:16">
      <c r="A298" s="14">
        <v>44829</v>
      </c>
      <c r="B298" t="str">
        <f t="shared" si="20"/>
        <v>September 22</v>
      </c>
      <c r="C298" s="15">
        <v>1915328</v>
      </c>
      <c r="D298" s="15">
        <v>1908151</v>
      </c>
      <c r="E298" s="16">
        <v>7177</v>
      </c>
      <c r="F298" s="15">
        <v>1</v>
      </c>
      <c r="G298" s="17">
        <v>1915328</v>
      </c>
      <c r="H298" s="18">
        <v>200.75</v>
      </c>
      <c r="I298" s="18">
        <v>449</v>
      </c>
      <c r="J298" s="19">
        <v>9541</v>
      </c>
      <c r="K298" s="19">
        <v>10592</v>
      </c>
      <c r="L298" s="20">
        <v>8</v>
      </c>
      <c r="M298" s="17">
        <v>0.90100000000000002</v>
      </c>
      <c r="N298" s="17">
        <v>0.90100000000000002</v>
      </c>
      <c r="O298" s="26">
        <v>0</v>
      </c>
      <c r="P298" s="26"/>
    </row>
    <row r="299" spans="1:16">
      <c r="A299" s="23">
        <v>44836</v>
      </c>
      <c r="B299" t="str">
        <f t="shared" si="20"/>
        <v>October 22</v>
      </c>
      <c r="C299" s="6">
        <v>1912861</v>
      </c>
      <c r="D299" s="6">
        <v>1915328</v>
      </c>
      <c r="E299" s="27">
        <v>-2467</v>
      </c>
      <c r="F299" s="6">
        <v>1</v>
      </c>
      <c r="G299" s="8">
        <v>1912861</v>
      </c>
      <c r="H299" s="9">
        <v>201.06</v>
      </c>
      <c r="I299" s="9">
        <v>449</v>
      </c>
      <c r="J299" s="10">
        <v>9514</v>
      </c>
      <c r="K299" s="10">
        <v>10592</v>
      </c>
      <c r="L299" s="11">
        <v>8</v>
      </c>
      <c r="M299" s="8">
        <v>0.89800000000000002</v>
      </c>
      <c r="N299" s="8">
        <v>0.90100000000000002</v>
      </c>
      <c r="O299" s="29">
        <v>-3.0000000000000001E-3</v>
      </c>
      <c r="P299" s="29"/>
    </row>
    <row r="300" spans="1:16">
      <c r="A300" s="14">
        <v>44843</v>
      </c>
      <c r="B300" t="str">
        <f t="shared" si="20"/>
        <v>October 22</v>
      </c>
      <c r="C300" s="15">
        <v>2158774</v>
      </c>
      <c r="D300" s="15">
        <v>1912861</v>
      </c>
      <c r="E300" s="16">
        <v>245913</v>
      </c>
      <c r="F300" s="15">
        <v>1</v>
      </c>
      <c r="G300" s="17">
        <v>2158774</v>
      </c>
      <c r="H300" s="18">
        <v>210.88</v>
      </c>
      <c r="I300" s="18">
        <v>449</v>
      </c>
      <c r="J300" s="19">
        <v>10237</v>
      </c>
      <c r="K300" s="19">
        <v>10592</v>
      </c>
      <c r="L300" s="20">
        <v>8</v>
      </c>
      <c r="M300" s="17">
        <v>0.96599999999999997</v>
      </c>
      <c r="N300" s="17">
        <v>0.89800000000000002</v>
      </c>
      <c r="O300" s="22">
        <v>6.8000000000000005E-2</v>
      </c>
      <c r="P300" s="22"/>
    </row>
    <row r="301" spans="1:16">
      <c r="A301" s="23">
        <v>44850</v>
      </c>
      <c r="B301" t="str">
        <f t="shared" si="20"/>
        <v>October 22</v>
      </c>
      <c r="C301" s="6">
        <v>2051552</v>
      </c>
      <c r="D301" s="6">
        <v>2158774</v>
      </c>
      <c r="E301" s="27">
        <v>-107222</v>
      </c>
      <c r="F301" s="6">
        <v>1</v>
      </c>
      <c r="G301" s="8">
        <v>2051552</v>
      </c>
      <c r="H301" s="9">
        <v>192.45</v>
      </c>
      <c r="I301" s="9">
        <v>449</v>
      </c>
      <c r="J301" s="10">
        <v>10660</v>
      </c>
      <c r="K301" s="10">
        <v>10592</v>
      </c>
      <c r="L301" s="11">
        <v>8</v>
      </c>
      <c r="M301" s="8">
        <v>1.006</v>
      </c>
      <c r="N301" s="8">
        <v>0.96599999999999997</v>
      </c>
      <c r="O301" s="13">
        <v>0.04</v>
      </c>
      <c r="P301" s="13"/>
    </row>
    <row r="302" spans="1:16">
      <c r="A302" s="14">
        <v>44857</v>
      </c>
      <c r="B302" t="str">
        <f t="shared" si="20"/>
        <v>October 22</v>
      </c>
      <c r="C302" s="15">
        <v>2041455</v>
      </c>
      <c r="D302" s="15">
        <v>2051552</v>
      </c>
      <c r="E302" s="24">
        <v>-10097</v>
      </c>
      <c r="F302" s="15">
        <v>1</v>
      </c>
      <c r="G302" s="17">
        <v>2041455</v>
      </c>
      <c r="H302" s="18">
        <v>194.57</v>
      </c>
      <c r="I302" s="18">
        <v>449</v>
      </c>
      <c r="J302" s="19">
        <v>10492</v>
      </c>
      <c r="K302" s="19">
        <v>10592</v>
      </c>
      <c r="L302" s="20">
        <v>8</v>
      </c>
      <c r="M302" s="17">
        <v>0.99099999999999999</v>
      </c>
      <c r="N302" s="17">
        <v>1.006</v>
      </c>
      <c r="O302" s="28">
        <v>-1.4999999999999999E-2</v>
      </c>
      <c r="P302" s="28"/>
    </row>
    <row r="303" spans="1:16">
      <c r="A303" s="23">
        <v>44864</v>
      </c>
      <c r="B303" t="str">
        <f t="shared" si="20"/>
        <v>October 22</v>
      </c>
      <c r="C303" s="6">
        <v>1947852</v>
      </c>
      <c r="D303" s="6">
        <v>2041455</v>
      </c>
      <c r="E303" s="27">
        <v>-93603</v>
      </c>
      <c r="F303" s="6">
        <v>1</v>
      </c>
      <c r="G303" s="8">
        <v>1947852</v>
      </c>
      <c r="H303" s="9">
        <v>198.32</v>
      </c>
      <c r="I303" s="9">
        <v>449</v>
      </c>
      <c r="J303" s="10">
        <v>9822</v>
      </c>
      <c r="K303" s="10">
        <v>10592</v>
      </c>
      <c r="L303" s="11">
        <v>8</v>
      </c>
      <c r="M303" s="8">
        <v>0.92700000000000005</v>
      </c>
      <c r="N303" s="8">
        <v>0.99099999999999999</v>
      </c>
      <c r="O303" s="29">
        <v>-6.4000000000000001E-2</v>
      </c>
      <c r="P303" s="29"/>
    </row>
    <row r="304" spans="1:16">
      <c r="A304" s="14">
        <v>44871</v>
      </c>
      <c r="B304" t="str">
        <f t="shared" si="20"/>
        <v>November 22</v>
      </c>
      <c r="C304" s="15">
        <v>1963828</v>
      </c>
      <c r="D304" s="15">
        <v>1947852</v>
      </c>
      <c r="E304" s="16">
        <v>15976</v>
      </c>
      <c r="F304" s="15">
        <v>1</v>
      </c>
      <c r="G304" s="17">
        <v>1963828</v>
      </c>
      <c r="H304" s="18">
        <v>203.72</v>
      </c>
      <c r="I304" s="18">
        <v>449</v>
      </c>
      <c r="J304" s="19">
        <v>9640</v>
      </c>
      <c r="K304" s="19">
        <v>10592</v>
      </c>
      <c r="L304" s="20">
        <v>8</v>
      </c>
      <c r="M304" s="21">
        <v>0.91</v>
      </c>
      <c r="N304" s="17">
        <v>0.92700000000000005</v>
      </c>
      <c r="O304" s="28">
        <v>-1.7000000000000001E-2</v>
      </c>
      <c r="P304" s="28"/>
    </row>
    <row r="305" spans="1:16">
      <c r="A305" s="23">
        <v>44878</v>
      </c>
      <c r="B305" t="str">
        <f t="shared" si="20"/>
        <v>November 22</v>
      </c>
      <c r="C305" s="6">
        <v>2039929</v>
      </c>
      <c r="D305" s="6">
        <v>1963828</v>
      </c>
      <c r="E305" s="7">
        <v>76101</v>
      </c>
      <c r="F305" s="6">
        <v>1</v>
      </c>
      <c r="G305" s="8">
        <v>2039929</v>
      </c>
      <c r="H305" s="9">
        <v>193.54</v>
      </c>
      <c r="I305" s="9">
        <v>449</v>
      </c>
      <c r="J305" s="10">
        <v>10540</v>
      </c>
      <c r="K305" s="10">
        <v>10592</v>
      </c>
      <c r="L305" s="11">
        <v>8</v>
      </c>
      <c r="M305" s="8">
        <v>0.995</v>
      </c>
      <c r="N305" s="12">
        <v>0.91</v>
      </c>
      <c r="O305" s="25">
        <v>8.5000000000000006E-2</v>
      </c>
      <c r="P305" s="25"/>
    </row>
    <row r="306" spans="1:16">
      <c r="A306" s="14">
        <v>44885</v>
      </c>
      <c r="B306" t="str">
        <f t="shared" si="20"/>
        <v>November 22</v>
      </c>
      <c r="C306" s="15">
        <v>1925304</v>
      </c>
      <c r="D306" s="15">
        <v>2039929</v>
      </c>
      <c r="E306" s="24">
        <v>-114625</v>
      </c>
      <c r="F306" s="15">
        <v>1</v>
      </c>
      <c r="G306" s="17">
        <v>1925304</v>
      </c>
      <c r="H306" s="18">
        <v>191.71</v>
      </c>
      <c r="I306" s="18">
        <v>449</v>
      </c>
      <c r="J306" s="19">
        <v>10043</v>
      </c>
      <c r="K306" s="19">
        <v>10592</v>
      </c>
      <c r="L306" s="20">
        <v>8</v>
      </c>
      <c r="M306" s="17">
        <v>0.94799999999999995</v>
      </c>
      <c r="N306" s="17">
        <v>0.995</v>
      </c>
      <c r="O306" s="28">
        <v>-4.7E-2</v>
      </c>
      <c r="P306" s="28"/>
    </row>
    <row r="307" spans="1:16">
      <c r="A307" s="23">
        <v>44892</v>
      </c>
      <c r="B307" t="str">
        <f t="shared" si="20"/>
        <v>November 22</v>
      </c>
      <c r="C307" s="6">
        <v>2613656</v>
      </c>
      <c r="D307" s="6">
        <v>1925304</v>
      </c>
      <c r="E307" s="7">
        <v>688352</v>
      </c>
      <c r="F307" s="6">
        <v>1</v>
      </c>
      <c r="G307" s="8">
        <v>2613656</v>
      </c>
      <c r="H307" s="9">
        <v>251.46</v>
      </c>
      <c r="I307" s="9">
        <v>449</v>
      </c>
      <c r="J307" s="10">
        <v>10394</v>
      </c>
      <c r="K307" s="10">
        <v>10592</v>
      </c>
      <c r="L307" s="11">
        <v>8</v>
      </c>
      <c r="M307" s="8">
        <v>0.98099999999999998</v>
      </c>
      <c r="N307" s="8">
        <v>0.94799999999999995</v>
      </c>
      <c r="O307" s="25">
        <v>3.3000000000000002E-2</v>
      </c>
      <c r="P307" s="25"/>
    </row>
    <row r="308" spans="1:16">
      <c r="A308" s="14">
        <v>44899</v>
      </c>
      <c r="B308" t="str">
        <f t="shared" si="20"/>
        <v>December 22</v>
      </c>
      <c r="C308" s="15">
        <v>2083446</v>
      </c>
      <c r="D308" s="15">
        <v>2613656</v>
      </c>
      <c r="E308" s="24">
        <v>-530210</v>
      </c>
      <c r="F308" s="15">
        <v>1</v>
      </c>
      <c r="G308" s="17">
        <v>2083446</v>
      </c>
      <c r="H308" s="18">
        <v>206.16</v>
      </c>
      <c r="I308" s="18">
        <v>449</v>
      </c>
      <c r="J308" s="19">
        <v>10106</v>
      </c>
      <c r="K308" s="19">
        <v>10592</v>
      </c>
      <c r="L308" s="20">
        <v>8</v>
      </c>
      <c r="M308" s="17">
        <v>0.95399999999999996</v>
      </c>
      <c r="N308" s="17">
        <v>0.98099999999999998</v>
      </c>
      <c r="O308" s="28">
        <v>-2.7E-2</v>
      </c>
      <c r="P308" s="28"/>
    </row>
    <row r="309" spans="1:16">
      <c r="A309" s="23">
        <v>44906</v>
      </c>
      <c r="B309" t="str">
        <f t="shared" si="20"/>
        <v>December 22</v>
      </c>
      <c r="C309" s="6">
        <v>2077730</v>
      </c>
      <c r="D309" s="6">
        <v>2083446</v>
      </c>
      <c r="E309" s="27">
        <v>-5716</v>
      </c>
      <c r="F309" s="6">
        <v>1</v>
      </c>
      <c r="G309" s="8">
        <v>2077730</v>
      </c>
      <c r="H309" s="9">
        <v>194.49</v>
      </c>
      <c r="I309" s="9">
        <v>449</v>
      </c>
      <c r="J309" s="10">
        <v>10683</v>
      </c>
      <c r="K309" s="10">
        <v>10592</v>
      </c>
      <c r="L309" s="11">
        <v>8</v>
      </c>
      <c r="M309" s="8">
        <v>1.0089999999999999</v>
      </c>
      <c r="N309" s="8">
        <v>0.95399999999999996</v>
      </c>
      <c r="O309" s="25">
        <v>5.5E-2</v>
      </c>
      <c r="P309" s="25"/>
    </row>
    <row r="310" spans="1:16">
      <c r="A310" s="14">
        <v>44913</v>
      </c>
      <c r="B310" t="str">
        <f t="shared" si="20"/>
        <v>December 22</v>
      </c>
      <c r="C310" s="15">
        <v>2255421</v>
      </c>
      <c r="D310" s="15">
        <v>2077730</v>
      </c>
      <c r="E310" s="16">
        <v>177691</v>
      </c>
      <c r="F310" s="15">
        <v>1</v>
      </c>
      <c r="G310" s="17">
        <v>2255421</v>
      </c>
      <c r="H310" s="18">
        <v>212.27</v>
      </c>
      <c r="I310" s="18">
        <v>449</v>
      </c>
      <c r="J310" s="19">
        <v>10625</v>
      </c>
      <c r="K310" s="19">
        <v>10592</v>
      </c>
      <c r="L310" s="20">
        <v>8</v>
      </c>
      <c r="M310" s="17">
        <v>1.0029999999999999</v>
      </c>
      <c r="N310" s="17">
        <v>1.0089999999999999</v>
      </c>
      <c r="O310" s="28">
        <v>-6.0000000000000001E-3</v>
      </c>
      <c r="P310" s="28"/>
    </row>
    <row r="311" spans="1:16">
      <c r="A311" s="23">
        <v>44920</v>
      </c>
      <c r="B311" t="str">
        <f t="shared" si="20"/>
        <v>December 22</v>
      </c>
      <c r="C311" s="6">
        <v>2656102</v>
      </c>
      <c r="D311" s="6">
        <v>2255421</v>
      </c>
      <c r="E311" s="7">
        <v>400681</v>
      </c>
      <c r="F311" s="6">
        <v>1</v>
      </c>
      <c r="G311" s="8">
        <v>2656102</v>
      </c>
      <c r="H311" s="9">
        <v>248.44</v>
      </c>
      <c r="I311" s="9">
        <v>449</v>
      </c>
      <c r="J311" s="10">
        <v>10691</v>
      </c>
      <c r="K311" s="10">
        <v>10592</v>
      </c>
      <c r="L311" s="11">
        <v>8</v>
      </c>
      <c r="M311" s="8">
        <v>1.0089999999999999</v>
      </c>
      <c r="N311" s="8">
        <v>1.0029999999999999</v>
      </c>
      <c r="O311" s="25">
        <v>6.0000000000000001E-3</v>
      </c>
      <c r="P311" s="25"/>
    </row>
    <row r="312" spans="1:16">
      <c r="A312" s="14">
        <v>44927</v>
      </c>
      <c r="B312" t="str">
        <f t="shared" si="20"/>
        <v>January 23</v>
      </c>
      <c r="C312" s="15">
        <v>2740599</v>
      </c>
      <c r="D312" s="15">
        <v>2656102</v>
      </c>
      <c r="E312" s="16">
        <v>84497</v>
      </c>
      <c r="F312" s="15">
        <v>1</v>
      </c>
      <c r="G312" s="17">
        <v>2740599</v>
      </c>
      <c r="H312" s="18">
        <v>254.54</v>
      </c>
      <c r="I312" s="18">
        <v>449</v>
      </c>
      <c r="J312" s="19">
        <v>10767</v>
      </c>
      <c r="K312" s="19">
        <v>10592</v>
      </c>
      <c r="L312" s="20">
        <v>8</v>
      </c>
      <c r="M312" s="17">
        <v>1.0169999999999999</v>
      </c>
      <c r="N312" s="17">
        <v>1.0089999999999999</v>
      </c>
      <c r="O312" s="22">
        <v>8.0000000000000002E-3</v>
      </c>
      <c r="P312" s="22"/>
    </row>
    <row r="313" spans="1:16">
      <c r="A313" s="23">
        <v>44934</v>
      </c>
      <c r="B313" t="str">
        <f t="shared" si="20"/>
        <v>January 23</v>
      </c>
      <c r="C313" s="6">
        <v>2120811</v>
      </c>
      <c r="D313" s="6">
        <v>2740599</v>
      </c>
      <c r="E313" s="27">
        <v>-619788</v>
      </c>
      <c r="F313" s="6">
        <v>1</v>
      </c>
      <c r="G313" s="8">
        <v>2120811</v>
      </c>
      <c r="H313" s="9">
        <v>198.62</v>
      </c>
      <c r="I313" s="9">
        <v>449</v>
      </c>
      <c r="J313" s="10">
        <v>10678</v>
      </c>
      <c r="K313" s="10">
        <v>10592</v>
      </c>
      <c r="L313" s="11">
        <v>8</v>
      </c>
      <c r="M313" s="8">
        <v>1.008</v>
      </c>
      <c r="N313" s="8">
        <v>1.0169999999999999</v>
      </c>
      <c r="O313" s="29">
        <v>-8.9999999999999993E-3</v>
      </c>
      <c r="P313" s="29"/>
    </row>
    <row r="314" spans="1:16">
      <c r="A314" s="14">
        <v>44941</v>
      </c>
      <c r="B314" t="str">
        <f t="shared" si="20"/>
        <v>January 23</v>
      </c>
      <c r="C314" s="15">
        <v>2078621</v>
      </c>
      <c r="D314" s="15">
        <v>2120811</v>
      </c>
      <c r="E314" s="24">
        <v>-42190</v>
      </c>
      <c r="F314" s="15">
        <v>1</v>
      </c>
      <c r="G314" s="17">
        <v>2078621</v>
      </c>
      <c r="H314" s="18">
        <v>194.99</v>
      </c>
      <c r="I314" s="18">
        <v>449</v>
      </c>
      <c r="J314" s="19">
        <v>10660</v>
      </c>
      <c r="K314" s="19">
        <v>10592</v>
      </c>
      <c r="L314" s="20">
        <v>8</v>
      </c>
      <c r="M314" s="17">
        <v>1.006</v>
      </c>
      <c r="N314" s="17">
        <v>1.008</v>
      </c>
      <c r="O314" s="28">
        <v>-2E-3</v>
      </c>
      <c r="P314" s="28"/>
    </row>
    <row r="315" spans="1:16">
      <c r="A315" s="23">
        <v>44948</v>
      </c>
      <c r="B315" t="str">
        <f t="shared" si="20"/>
        <v>January 23</v>
      </c>
      <c r="C315" s="6">
        <v>1946800</v>
      </c>
      <c r="D315" s="6">
        <v>2078621</v>
      </c>
      <c r="E315" s="27">
        <v>-131821</v>
      </c>
      <c r="F315" s="6">
        <v>1</v>
      </c>
      <c r="G315" s="8">
        <v>1946800</v>
      </c>
      <c r="H315" s="9">
        <v>184.16</v>
      </c>
      <c r="I315" s="9">
        <v>449</v>
      </c>
      <c r="J315" s="10">
        <v>10571</v>
      </c>
      <c r="K315" s="10">
        <v>10592</v>
      </c>
      <c r="L315" s="11">
        <v>8</v>
      </c>
      <c r="M315" s="8">
        <v>0.998</v>
      </c>
      <c r="N315" s="8">
        <v>1.006</v>
      </c>
      <c r="O315" s="29">
        <v>-8.0000000000000002E-3</v>
      </c>
      <c r="P315" s="29"/>
    </row>
    <row r="316" spans="1:16">
      <c r="A316" s="14">
        <v>44955</v>
      </c>
      <c r="B316" t="str">
        <f t="shared" si="20"/>
        <v>January 23</v>
      </c>
      <c r="C316" s="15">
        <v>1871921</v>
      </c>
      <c r="D316" s="15">
        <v>1946800</v>
      </c>
      <c r="E316" s="24">
        <v>-74880</v>
      </c>
      <c r="F316" s="15">
        <v>1</v>
      </c>
      <c r="G316" s="17">
        <v>1871920.5</v>
      </c>
      <c r="H316" s="18">
        <v>176.75</v>
      </c>
      <c r="I316" s="18">
        <v>449</v>
      </c>
      <c r="J316" s="19">
        <v>10591</v>
      </c>
      <c r="K316" s="19">
        <v>10592</v>
      </c>
      <c r="L316" s="20">
        <v>8</v>
      </c>
      <c r="M316" s="21">
        <v>1</v>
      </c>
      <c r="N316" s="17">
        <v>0.998</v>
      </c>
      <c r="O316" s="22">
        <v>2E-3</v>
      </c>
      <c r="P316" s="22"/>
    </row>
    <row r="317" spans="1:16">
      <c r="A317" s="23">
        <v>44962</v>
      </c>
      <c r="B317" t="str">
        <f t="shared" si="20"/>
        <v>February 23</v>
      </c>
      <c r="C317" s="6">
        <v>1695202</v>
      </c>
      <c r="D317" s="6">
        <v>1871921</v>
      </c>
      <c r="E317" s="27">
        <v>-176719</v>
      </c>
      <c r="F317" s="6">
        <v>1</v>
      </c>
      <c r="G317" s="8">
        <v>1695202</v>
      </c>
      <c r="H317" s="9">
        <v>161.59</v>
      </c>
      <c r="I317" s="9">
        <v>449</v>
      </c>
      <c r="J317" s="10">
        <v>10491</v>
      </c>
      <c r="K317" s="10">
        <v>10592</v>
      </c>
      <c r="L317" s="11">
        <v>8</v>
      </c>
      <c r="M317" s="12">
        <v>0.99</v>
      </c>
      <c r="N317" s="12">
        <v>1</v>
      </c>
      <c r="O317" s="31">
        <v>-0.01</v>
      </c>
      <c r="P317" s="31"/>
    </row>
    <row r="318" spans="1:16">
      <c r="A318" s="14">
        <v>44969</v>
      </c>
      <c r="B318" t="str">
        <f t="shared" si="20"/>
        <v>February 23</v>
      </c>
      <c r="C318" s="15">
        <v>1722790</v>
      </c>
      <c r="D318" s="15">
        <v>1695202</v>
      </c>
      <c r="E318" s="16">
        <v>27588</v>
      </c>
      <c r="F318" s="15">
        <v>1</v>
      </c>
      <c r="G318" s="17">
        <v>1722790</v>
      </c>
      <c r="H318" s="18">
        <v>163.16999999999999</v>
      </c>
      <c r="I318" s="18">
        <v>449</v>
      </c>
      <c r="J318" s="19">
        <v>10558</v>
      </c>
      <c r="K318" s="19">
        <v>10592</v>
      </c>
      <c r="L318" s="20">
        <v>8</v>
      </c>
      <c r="M318" s="17">
        <v>0.997</v>
      </c>
      <c r="N318" s="21">
        <v>0.99</v>
      </c>
      <c r="O318" s="22">
        <v>7.0000000000000001E-3</v>
      </c>
      <c r="P318" s="22"/>
    </row>
    <row r="319" spans="1:16">
      <c r="A319" s="23">
        <v>44976</v>
      </c>
      <c r="B319" t="str">
        <f t="shared" si="20"/>
        <v>February 23</v>
      </c>
      <c r="C319" s="6">
        <v>2000798</v>
      </c>
      <c r="D319" s="6">
        <v>1722790</v>
      </c>
      <c r="E319" s="7">
        <v>278008</v>
      </c>
      <c r="F319" s="6">
        <v>1</v>
      </c>
      <c r="G319" s="8">
        <v>2000798</v>
      </c>
      <c r="H319" s="9">
        <v>188.7</v>
      </c>
      <c r="I319" s="9">
        <v>449</v>
      </c>
      <c r="J319" s="10">
        <v>10603</v>
      </c>
      <c r="K319" s="10">
        <v>10592</v>
      </c>
      <c r="L319" s="11">
        <v>8</v>
      </c>
      <c r="M319" s="8">
        <v>1.0009999999999999</v>
      </c>
      <c r="N319" s="8">
        <v>0.997</v>
      </c>
      <c r="O319" s="25">
        <v>4.0000000000000001E-3</v>
      </c>
      <c r="P319" s="25"/>
    </row>
    <row r="320" spans="1:16">
      <c r="A320" s="14">
        <v>44983</v>
      </c>
      <c r="B320" t="str">
        <f t="shared" si="20"/>
        <v>February 23</v>
      </c>
      <c r="C320" s="15">
        <v>1944489</v>
      </c>
      <c r="D320" s="15">
        <v>2000798</v>
      </c>
      <c r="E320" s="24">
        <v>-56309</v>
      </c>
      <c r="F320" s="15">
        <v>1</v>
      </c>
      <c r="G320" s="17">
        <v>1944489</v>
      </c>
      <c r="H320" s="18">
        <v>181.46</v>
      </c>
      <c r="I320" s="18">
        <v>449</v>
      </c>
      <c r="J320" s="19">
        <v>10716</v>
      </c>
      <c r="K320" s="19">
        <v>10592</v>
      </c>
      <c r="L320" s="20">
        <v>8</v>
      </c>
      <c r="M320" s="17">
        <v>1.012</v>
      </c>
      <c r="N320" s="17">
        <v>1.0009999999999999</v>
      </c>
      <c r="O320" s="22">
        <v>1.0999999999999999E-2</v>
      </c>
      <c r="P320" s="22"/>
    </row>
    <row r="321" spans="1:16">
      <c r="A321" s="23">
        <v>44990</v>
      </c>
      <c r="B321" t="str">
        <f t="shared" si="20"/>
        <v>March 23</v>
      </c>
      <c r="C321" s="6">
        <v>1633986</v>
      </c>
      <c r="D321" s="6">
        <v>1944489</v>
      </c>
      <c r="E321" s="27">
        <v>-310503</v>
      </c>
      <c r="F321" s="6">
        <v>1</v>
      </c>
      <c r="G321" s="8">
        <v>1633986</v>
      </c>
      <c r="H321" s="9">
        <v>153.66999999999999</v>
      </c>
      <c r="I321" s="9">
        <v>449</v>
      </c>
      <c r="J321" s="10">
        <v>10633</v>
      </c>
      <c r="K321" s="10">
        <v>10592</v>
      </c>
      <c r="L321" s="11">
        <v>8</v>
      </c>
      <c r="M321" s="8">
        <v>1.004</v>
      </c>
      <c r="N321" s="8">
        <v>1.012</v>
      </c>
      <c r="O321" s="29">
        <v>-8.0000000000000002E-3</v>
      </c>
      <c r="P321" s="29"/>
    </row>
    <row r="322" spans="1:16">
      <c r="A322" s="14">
        <v>44997</v>
      </c>
      <c r="B322" t="str">
        <f t="shared" si="20"/>
        <v>March 23</v>
      </c>
      <c r="C322" s="15">
        <v>1915462</v>
      </c>
      <c r="D322" s="15">
        <v>1633986</v>
      </c>
      <c r="E322" s="16">
        <v>281476</v>
      </c>
      <c r="F322" s="15">
        <v>1</v>
      </c>
      <c r="G322" s="17">
        <v>1915462</v>
      </c>
      <c r="H322" s="18">
        <v>178.32</v>
      </c>
      <c r="I322" s="18">
        <v>449</v>
      </c>
      <c r="J322" s="19">
        <v>10742</v>
      </c>
      <c r="K322" s="19">
        <v>10592</v>
      </c>
      <c r="L322" s="20">
        <v>8</v>
      </c>
      <c r="M322" s="17">
        <v>1.014</v>
      </c>
      <c r="N322" s="17">
        <v>1.004</v>
      </c>
      <c r="O322" s="26">
        <v>0.01</v>
      </c>
      <c r="P322" s="26"/>
    </row>
    <row r="323" spans="1:16">
      <c r="A323" s="23">
        <v>45004</v>
      </c>
      <c r="B323" t="str">
        <f t="shared" ref="B323:B386" si="21">TEXT(A323, "mmmm yy")</f>
        <v>March 23</v>
      </c>
      <c r="C323" s="6">
        <v>2125226</v>
      </c>
      <c r="D323" s="6">
        <v>1915462</v>
      </c>
      <c r="E323" s="7">
        <v>209764</v>
      </c>
      <c r="F323" s="6">
        <v>1</v>
      </c>
      <c r="G323" s="8">
        <v>2125226</v>
      </c>
      <c r="H323" s="9">
        <v>198.64</v>
      </c>
      <c r="I323" s="9">
        <v>449</v>
      </c>
      <c r="J323" s="10">
        <v>10699</v>
      </c>
      <c r="K323" s="10">
        <v>10592</v>
      </c>
      <c r="L323" s="11">
        <v>8</v>
      </c>
      <c r="M323" s="12">
        <v>1.01</v>
      </c>
      <c r="N323" s="8">
        <v>1.014</v>
      </c>
      <c r="O323" s="29">
        <v>-4.0000000000000001E-3</v>
      </c>
      <c r="P323" s="29"/>
    </row>
    <row r="324" spans="1:16">
      <c r="A324" s="14">
        <v>45011</v>
      </c>
      <c r="B324" t="str">
        <f t="shared" si="21"/>
        <v>March 23</v>
      </c>
      <c r="C324" s="15">
        <v>1915780</v>
      </c>
      <c r="D324" s="15">
        <v>2125226</v>
      </c>
      <c r="E324" s="24">
        <v>-209447</v>
      </c>
      <c r="F324" s="15">
        <v>1</v>
      </c>
      <c r="G324" s="17">
        <v>1915779.5</v>
      </c>
      <c r="H324" s="18">
        <v>179.04</v>
      </c>
      <c r="I324" s="18">
        <v>449</v>
      </c>
      <c r="J324" s="19">
        <v>10700</v>
      </c>
      <c r="K324" s="19">
        <v>10592</v>
      </c>
      <c r="L324" s="20">
        <v>8</v>
      </c>
      <c r="M324" s="21">
        <v>1.01</v>
      </c>
      <c r="N324" s="21">
        <v>1.01</v>
      </c>
      <c r="O324" s="26">
        <v>0</v>
      </c>
      <c r="P324" s="26"/>
    </row>
    <row r="325" spans="1:16">
      <c r="A325" s="23">
        <v>45018</v>
      </c>
      <c r="B325" t="str">
        <f t="shared" si="21"/>
        <v>April 23</v>
      </c>
      <c r="C325" s="6">
        <v>1992316</v>
      </c>
      <c r="D325" s="6">
        <v>1915780</v>
      </c>
      <c r="E325" s="7">
        <v>76537</v>
      </c>
      <c r="F325" s="6">
        <v>1</v>
      </c>
      <c r="G325" s="8">
        <v>1992316</v>
      </c>
      <c r="H325" s="9">
        <v>186.11</v>
      </c>
      <c r="I325" s="9">
        <v>449</v>
      </c>
      <c r="J325" s="10">
        <v>10705</v>
      </c>
      <c r="K325" s="10">
        <v>10592</v>
      </c>
      <c r="L325" s="11">
        <v>8</v>
      </c>
      <c r="M325" s="8">
        <v>1.0109999999999999</v>
      </c>
      <c r="N325" s="12">
        <v>1.01</v>
      </c>
      <c r="O325" s="25">
        <v>1E-3</v>
      </c>
      <c r="P325" s="25"/>
    </row>
    <row r="326" spans="1:16">
      <c r="A326" s="14">
        <v>45025</v>
      </c>
      <c r="B326" t="str">
        <f t="shared" si="21"/>
        <v>April 23</v>
      </c>
      <c r="C326" s="15">
        <v>2001094</v>
      </c>
      <c r="D326" s="15">
        <v>1992316</v>
      </c>
      <c r="E326" s="16">
        <v>8778</v>
      </c>
      <c r="F326" s="15">
        <v>1</v>
      </c>
      <c r="G326" s="17">
        <v>2001094</v>
      </c>
      <c r="H326" s="18">
        <v>186.3</v>
      </c>
      <c r="I326" s="18">
        <v>449</v>
      </c>
      <c r="J326" s="19">
        <v>10741</v>
      </c>
      <c r="K326" s="19">
        <v>10592</v>
      </c>
      <c r="L326" s="20">
        <v>8</v>
      </c>
      <c r="M326" s="17">
        <v>1.014</v>
      </c>
      <c r="N326" s="17">
        <v>1.0109999999999999</v>
      </c>
      <c r="O326" s="22">
        <v>3.0000000000000001E-3</v>
      </c>
      <c r="P326" s="22"/>
    </row>
    <row r="327" spans="1:16">
      <c r="A327" s="23">
        <v>45032</v>
      </c>
      <c r="B327" t="str">
        <f t="shared" si="21"/>
        <v>April 23</v>
      </c>
      <c r="C327" s="6">
        <v>2040243</v>
      </c>
      <c r="D327" s="6">
        <v>2001094</v>
      </c>
      <c r="E327" s="7">
        <v>39149</v>
      </c>
      <c r="F327" s="6">
        <v>1</v>
      </c>
      <c r="G327" s="8">
        <v>2040243</v>
      </c>
      <c r="H327" s="9">
        <v>190.37</v>
      </c>
      <c r="I327" s="9">
        <v>449</v>
      </c>
      <c r="J327" s="10">
        <v>10717</v>
      </c>
      <c r="K327" s="10">
        <v>10592</v>
      </c>
      <c r="L327" s="11">
        <v>8</v>
      </c>
      <c r="M327" s="8">
        <v>1.012</v>
      </c>
      <c r="N327" s="8">
        <v>1.014</v>
      </c>
      <c r="O327" s="29">
        <v>-2E-3</v>
      </c>
      <c r="P327" s="29"/>
    </row>
    <row r="328" spans="1:16">
      <c r="A328" s="14">
        <v>45039</v>
      </c>
      <c r="B328" t="str">
        <f t="shared" si="21"/>
        <v>April 23</v>
      </c>
      <c r="C328" s="15">
        <v>1946309</v>
      </c>
      <c r="D328" s="15">
        <v>2040243</v>
      </c>
      <c r="E328" s="24">
        <v>-93934</v>
      </c>
      <c r="F328" s="15">
        <v>1</v>
      </c>
      <c r="G328" s="17">
        <v>1946309</v>
      </c>
      <c r="H328" s="18">
        <v>182.34</v>
      </c>
      <c r="I328" s="18">
        <v>449</v>
      </c>
      <c r="J328" s="19">
        <v>10674</v>
      </c>
      <c r="K328" s="19">
        <v>10592</v>
      </c>
      <c r="L328" s="20">
        <v>8</v>
      </c>
      <c r="M328" s="17">
        <v>1.008</v>
      </c>
      <c r="N328" s="17">
        <v>1.012</v>
      </c>
      <c r="O328" s="28">
        <v>-4.0000000000000001E-3</v>
      </c>
      <c r="P328" s="28"/>
    </row>
    <row r="329" spans="1:16">
      <c r="A329" s="23">
        <v>45046</v>
      </c>
      <c r="B329" t="str">
        <f t="shared" si="21"/>
        <v>April 23</v>
      </c>
      <c r="C329" s="6">
        <v>1809025</v>
      </c>
      <c r="D329" s="6">
        <v>1946309</v>
      </c>
      <c r="E329" s="27">
        <v>-137284</v>
      </c>
      <c r="F329" s="6">
        <v>1</v>
      </c>
      <c r="G329" s="8">
        <v>1809025</v>
      </c>
      <c r="H329" s="9">
        <v>170.05</v>
      </c>
      <c r="I329" s="9">
        <v>449</v>
      </c>
      <c r="J329" s="10">
        <v>10638</v>
      </c>
      <c r="K329" s="10">
        <v>10592</v>
      </c>
      <c r="L329" s="11">
        <v>8</v>
      </c>
      <c r="M329" s="8">
        <v>1.004</v>
      </c>
      <c r="N329" s="8">
        <v>1.008</v>
      </c>
      <c r="O329" s="29">
        <v>-4.0000000000000001E-3</v>
      </c>
      <c r="P329" s="29"/>
    </row>
    <row r="330" spans="1:16">
      <c r="A330" s="14">
        <v>45053</v>
      </c>
      <c r="B330" t="str">
        <f t="shared" si="21"/>
        <v>May 23</v>
      </c>
      <c r="C330" s="15">
        <v>1778225</v>
      </c>
      <c r="D330" s="15">
        <v>1809025</v>
      </c>
      <c r="E330" s="24">
        <v>-30800</v>
      </c>
      <c r="F330" s="15">
        <v>1</v>
      </c>
      <c r="G330" s="17">
        <v>1778225</v>
      </c>
      <c r="H330" s="18">
        <v>166.64</v>
      </c>
      <c r="I330" s="18">
        <v>449</v>
      </c>
      <c r="J330" s="19">
        <v>10671</v>
      </c>
      <c r="K330" s="19">
        <v>10592</v>
      </c>
      <c r="L330" s="20">
        <v>8</v>
      </c>
      <c r="M330" s="17">
        <v>1.0069999999999999</v>
      </c>
      <c r="N330" s="17">
        <v>1.004</v>
      </c>
      <c r="O330" s="22">
        <v>3.0000000000000001E-3</v>
      </c>
      <c r="P330" s="22"/>
    </row>
    <row r="331" spans="1:16">
      <c r="A331" s="23">
        <v>45060</v>
      </c>
      <c r="B331" t="str">
        <f t="shared" si="21"/>
        <v>May 23</v>
      </c>
      <c r="C331" s="6">
        <v>1889515</v>
      </c>
      <c r="D331" s="6">
        <v>1778225</v>
      </c>
      <c r="E331" s="7">
        <v>111290</v>
      </c>
      <c r="F331" s="6">
        <v>1</v>
      </c>
      <c r="G331" s="8">
        <v>1889515</v>
      </c>
      <c r="H331" s="9">
        <v>182.12</v>
      </c>
      <c r="I331" s="9">
        <v>449</v>
      </c>
      <c r="J331" s="10">
        <v>10375</v>
      </c>
      <c r="K331" s="10">
        <v>10592</v>
      </c>
      <c r="L331" s="11">
        <v>8</v>
      </c>
      <c r="M331" s="12">
        <v>0.98</v>
      </c>
      <c r="N331" s="8">
        <v>1.0069999999999999</v>
      </c>
      <c r="O331" s="29">
        <v>-2.7E-2</v>
      </c>
      <c r="P331" s="29"/>
    </row>
    <row r="332" spans="1:16">
      <c r="A332" s="14">
        <v>45067</v>
      </c>
      <c r="B332" t="str">
        <f t="shared" si="21"/>
        <v>May 23</v>
      </c>
      <c r="C332" s="15">
        <v>1906604</v>
      </c>
      <c r="D332" s="15">
        <v>1889515</v>
      </c>
      <c r="E332" s="16">
        <v>17089</v>
      </c>
      <c r="F332" s="15">
        <v>1</v>
      </c>
      <c r="G332" s="17">
        <v>1906604</v>
      </c>
      <c r="H332" s="18">
        <v>178.54</v>
      </c>
      <c r="I332" s="18">
        <v>449</v>
      </c>
      <c r="J332" s="19">
        <v>10679</v>
      </c>
      <c r="K332" s="19">
        <v>10592</v>
      </c>
      <c r="L332" s="20">
        <v>8</v>
      </c>
      <c r="M332" s="17">
        <v>1.008</v>
      </c>
      <c r="N332" s="21">
        <v>0.98</v>
      </c>
      <c r="O332" s="22">
        <v>2.8000000000000001E-2</v>
      </c>
      <c r="P332" s="22"/>
    </row>
    <row r="333" spans="1:16">
      <c r="A333" s="23">
        <v>45074</v>
      </c>
      <c r="B333" t="str">
        <f t="shared" si="21"/>
        <v>May 23</v>
      </c>
      <c r="C333" s="6">
        <v>1894229</v>
      </c>
      <c r="D333" s="6">
        <v>1906604</v>
      </c>
      <c r="E333" s="27">
        <v>-12375</v>
      </c>
      <c r="F333" s="6">
        <v>1</v>
      </c>
      <c r="G333" s="8">
        <v>1894229</v>
      </c>
      <c r="H333" s="9">
        <v>177.55</v>
      </c>
      <c r="I333" s="9">
        <v>449</v>
      </c>
      <c r="J333" s="10">
        <v>10669</v>
      </c>
      <c r="K333" s="10">
        <v>10592</v>
      </c>
      <c r="L333" s="11">
        <v>8</v>
      </c>
      <c r="M333" s="8">
        <v>1.0069999999999999</v>
      </c>
      <c r="N333" s="8">
        <v>1.008</v>
      </c>
      <c r="O333" s="29">
        <v>-1E-3</v>
      </c>
      <c r="P333" s="29"/>
    </row>
    <row r="334" spans="1:16">
      <c r="A334" s="14">
        <v>45081</v>
      </c>
      <c r="B334" t="str">
        <f t="shared" si="21"/>
        <v>June 23</v>
      </c>
      <c r="C334" s="15">
        <v>1938603</v>
      </c>
      <c r="D334" s="15">
        <v>1894229</v>
      </c>
      <c r="E334" s="16">
        <v>44374</v>
      </c>
      <c r="F334" s="15">
        <v>1</v>
      </c>
      <c r="G334" s="17">
        <v>1938603</v>
      </c>
      <c r="H334" s="18">
        <v>183.23</v>
      </c>
      <c r="I334" s="18">
        <v>449</v>
      </c>
      <c r="J334" s="19">
        <v>10580</v>
      </c>
      <c r="K334" s="19">
        <v>10592</v>
      </c>
      <c r="L334" s="20">
        <v>8</v>
      </c>
      <c r="M334" s="17">
        <v>0.999</v>
      </c>
      <c r="N334" s="17">
        <v>1.0069999999999999</v>
      </c>
      <c r="O334" s="28">
        <v>-8.0000000000000002E-3</v>
      </c>
      <c r="P334" s="28"/>
    </row>
    <row r="335" spans="1:16">
      <c r="A335" s="23">
        <v>45088</v>
      </c>
      <c r="B335" t="str">
        <f t="shared" si="21"/>
        <v>June 23</v>
      </c>
      <c r="C335" s="6">
        <v>1732058</v>
      </c>
      <c r="D335" s="6">
        <v>1938603</v>
      </c>
      <c r="E335" s="27">
        <v>-206545</v>
      </c>
      <c r="F335" s="6">
        <v>1</v>
      </c>
      <c r="G335" s="8">
        <v>1732058</v>
      </c>
      <c r="H335" s="9">
        <v>185.25</v>
      </c>
      <c r="I335" s="9">
        <v>449</v>
      </c>
      <c r="J335" s="10">
        <v>9350</v>
      </c>
      <c r="K335" s="10">
        <v>9268</v>
      </c>
      <c r="L335" s="11">
        <v>7</v>
      </c>
      <c r="M335" s="8">
        <v>1.0089999999999999</v>
      </c>
      <c r="N335" s="8">
        <v>0.999</v>
      </c>
      <c r="O335" s="13">
        <v>0.01</v>
      </c>
      <c r="P335" s="13"/>
    </row>
    <row r="336" spans="1:16">
      <c r="A336" s="14">
        <v>45095</v>
      </c>
      <c r="B336" t="str">
        <f t="shared" si="21"/>
        <v>June 23</v>
      </c>
      <c r="C336" s="15">
        <v>1957007</v>
      </c>
      <c r="D336" s="15">
        <v>1732058</v>
      </c>
      <c r="E336" s="16">
        <v>224949</v>
      </c>
      <c r="F336" s="15">
        <v>1</v>
      </c>
      <c r="G336" s="17">
        <v>1957007</v>
      </c>
      <c r="H336" s="18">
        <v>182.68</v>
      </c>
      <c r="I336" s="18">
        <v>449</v>
      </c>
      <c r="J336" s="19">
        <v>10713</v>
      </c>
      <c r="K336" s="19">
        <v>10592</v>
      </c>
      <c r="L336" s="20">
        <v>8</v>
      </c>
      <c r="M336" s="17">
        <v>1.0109999999999999</v>
      </c>
      <c r="N336" s="17">
        <v>1.0089999999999999</v>
      </c>
      <c r="O336" s="22">
        <v>2E-3</v>
      </c>
      <c r="P336" s="22"/>
    </row>
    <row r="337" spans="1:16">
      <c r="A337" s="23">
        <v>45102</v>
      </c>
      <c r="B337" t="str">
        <f t="shared" si="21"/>
        <v>June 23</v>
      </c>
      <c r="C337" s="6">
        <v>1951053</v>
      </c>
      <c r="D337" s="6">
        <v>1957007</v>
      </c>
      <c r="E337" s="27">
        <v>-5954</v>
      </c>
      <c r="F337" s="6">
        <v>1</v>
      </c>
      <c r="G337" s="8">
        <v>1951053</v>
      </c>
      <c r="H337" s="9">
        <v>182.22</v>
      </c>
      <c r="I337" s="9">
        <v>449</v>
      </c>
      <c r="J337" s="10">
        <v>10707</v>
      </c>
      <c r="K337" s="10">
        <v>10592</v>
      </c>
      <c r="L337" s="11">
        <v>8</v>
      </c>
      <c r="M337" s="8">
        <v>1.0109999999999999</v>
      </c>
      <c r="N337" s="8">
        <v>1.0109999999999999</v>
      </c>
      <c r="O337" s="13">
        <v>0</v>
      </c>
      <c r="P337" s="13"/>
    </row>
    <row r="338" spans="1:16">
      <c r="A338" s="14">
        <v>45109</v>
      </c>
      <c r="B338" t="str">
        <f t="shared" si="21"/>
        <v>July 23</v>
      </c>
      <c r="C338" s="15">
        <v>1892442</v>
      </c>
      <c r="D338" s="15">
        <v>1951053</v>
      </c>
      <c r="E338" s="24">
        <v>-58611</v>
      </c>
      <c r="F338" s="15">
        <v>1</v>
      </c>
      <c r="G338" s="17">
        <v>1892442</v>
      </c>
      <c r="H338" s="18">
        <v>176.32</v>
      </c>
      <c r="I338" s="18">
        <v>449</v>
      </c>
      <c r="J338" s="19">
        <v>10733</v>
      </c>
      <c r="K338" s="19">
        <v>10592</v>
      </c>
      <c r="L338" s="20">
        <v>8</v>
      </c>
      <c r="M338" s="17">
        <v>1.0129999999999999</v>
      </c>
      <c r="N338" s="17">
        <v>1.0109999999999999</v>
      </c>
      <c r="O338" s="22">
        <v>2E-3</v>
      </c>
      <c r="P338" s="22"/>
    </row>
    <row r="339" spans="1:16">
      <c r="A339" s="23">
        <v>45116</v>
      </c>
      <c r="B339" t="str">
        <f t="shared" si="21"/>
        <v>July 23</v>
      </c>
      <c r="C339" s="6">
        <v>1855729</v>
      </c>
      <c r="D339" s="6">
        <v>1892442</v>
      </c>
      <c r="E339" s="27">
        <v>-36713</v>
      </c>
      <c r="F339" s="6">
        <v>1</v>
      </c>
      <c r="G339" s="8">
        <v>1855729</v>
      </c>
      <c r="H339" s="9">
        <v>173.38</v>
      </c>
      <c r="I339" s="9">
        <v>449</v>
      </c>
      <c r="J339" s="10">
        <v>10703</v>
      </c>
      <c r="K339" s="10">
        <v>10592</v>
      </c>
      <c r="L339" s="11">
        <v>8</v>
      </c>
      <c r="M339" s="12">
        <v>1.01</v>
      </c>
      <c r="N339" s="8">
        <v>1.0129999999999999</v>
      </c>
      <c r="O339" s="29">
        <v>-3.0000000000000001E-3</v>
      </c>
      <c r="P339" s="29"/>
    </row>
    <row r="340" spans="1:16">
      <c r="A340" s="14">
        <v>45123</v>
      </c>
      <c r="B340" t="str">
        <f t="shared" si="21"/>
        <v>July 23</v>
      </c>
      <c r="C340" s="15">
        <v>1846627</v>
      </c>
      <c r="D340" s="15">
        <v>1855729</v>
      </c>
      <c r="E340" s="24">
        <v>-9102</v>
      </c>
      <c r="F340" s="15">
        <v>1</v>
      </c>
      <c r="G340" s="17">
        <v>1846627</v>
      </c>
      <c r="H340" s="18">
        <v>172.29</v>
      </c>
      <c r="I340" s="18">
        <v>449</v>
      </c>
      <c r="J340" s="19">
        <v>10718</v>
      </c>
      <c r="K340" s="19">
        <v>10592</v>
      </c>
      <c r="L340" s="20">
        <v>8</v>
      </c>
      <c r="M340" s="17">
        <v>1.012</v>
      </c>
      <c r="N340" s="21">
        <v>1.01</v>
      </c>
      <c r="O340" s="22">
        <v>2E-3</v>
      </c>
      <c r="P340" s="22"/>
    </row>
    <row r="341" spans="1:16">
      <c r="A341" s="23">
        <v>45130</v>
      </c>
      <c r="B341" t="str">
        <f t="shared" si="21"/>
        <v>July 23</v>
      </c>
      <c r="C341" s="6">
        <v>1892562</v>
      </c>
      <c r="D341" s="6">
        <v>1846627</v>
      </c>
      <c r="E341" s="7">
        <v>45935</v>
      </c>
      <c r="F341" s="6">
        <v>1</v>
      </c>
      <c r="G341" s="8">
        <v>1892562</v>
      </c>
      <c r="H341" s="9">
        <v>176.18</v>
      </c>
      <c r="I341" s="9">
        <v>449</v>
      </c>
      <c r="J341" s="10">
        <v>10742</v>
      </c>
      <c r="K341" s="10">
        <v>10592</v>
      </c>
      <c r="L341" s="11">
        <v>8</v>
      </c>
      <c r="M341" s="8">
        <v>1.014</v>
      </c>
      <c r="N341" s="8">
        <v>1.012</v>
      </c>
      <c r="O341" s="25">
        <v>2E-3</v>
      </c>
      <c r="P341" s="25"/>
    </row>
    <row r="342" spans="1:16">
      <c r="A342" s="14">
        <v>45137</v>
      </c>
      <c r="B342" t="str">
        <f t="shared" si="21"/>
        <v>July 23</v>
      </c>
      <c r="C342" s="15">
        <v>1873209</v>
      </c>
      <c r="D342" s="15">
        <v>1892562</v>
      </c>
      <c r="E342" s="24">
        <v>-19353</v>
      </c>
      <c r="F342" s="15">
        <v>1</v>
      </c>
      <c r="G342" s="17">
        <v>1873209</v>
      </c>
      <c r="H342" s="18">
        <v>174.38</v>
      </c>
      <c r="I342" s="18">
        <v>449</v>
      </c>
      <c r="J342" s="19">
        <v>10742</v>
      </c>
      <c r="K342" s="19">
        <v>10592</v>
      </c>
      <c r="L342" s="20">
        <v>8</v>
      </c>
      <c r="M342" s="17">
        <v>1.014</v>
      </c>
      <c r="N342" s="17">
        <v>1.014</v>
      </c>
      <c r="O342" s="26">
        <v>0</v>
      </c>
      <c r="P342" s="26"/>
    </row>
    <row r="343" spans="1:16">
      <c r="A343" s="23">
        <v>45144</v>
      </c>
      <c r="B343" t="str">
        <f t="shared" si="21"/>
        <v>August 23</v>
      </c>
      <c r="C343" s="6">
        <v>1922324</v>
      </c>
      <c r="D343" s="6">
        <v>1873209</v>
      </c>
      <c r="E343" s="7">
        <v>49115</v>
      </c>
      <c r="F343" s="6">
        <v>1</v>
      </c>
      <c r="G343" s="8">
        <v>1922324</v>
      </c>
      <c r="H343" s="9">
        <v>179.4</v>
      </c>
      <c r="I343" s="9">
        <v>449</v>
      </c>
      <c r="J343" s="10">
        <v>10715</v>
      </c>
      <c r="K343" s="10">
        <v>10592</v>
      </c>
      <c r="L343" s="11">
        <v>8</v>
      </c>
      <c r="M343" s="8">
        <v>1.012</v>
      </c>
      <c r="N343" s="8">
        <v>1.014</v>
      </c>
      <c r="O343" s="29">
        <v>-2E-3</v>
      </c>
      <c r="P343" s="29"/>
    </row>
    <row r="344" spans="1:16">
      <c r="A344" s="14">
        <v>45151</v>
      </c>
      <c r="B344" t="str">
        <f t="shared" si="21"/>
        <v>August 23</v>
      </c>
      <c r="C344" s="15">
        <v>1909792</v>
      </c>
      <c r="D344" s="15">
        <v>1922324</v>
      </c>
      <c r="E344" s="24">
        <v>-12532</v>
      </c>
      <c r="F344" s="15">
        <v>1</v>
      </c>
      <c r="G344" s="17">
        <v>1909792</v>
      </c>
      <c r="H344" s="18">
        <v>178.09</v>
      </c>
      <c r="I344" s="18">
        <v>449</v>
      </c>
      <c r="J344" s="19">
        <v>10724</v>
      </c>
      <c r="K344" s="19">
        <v>10592</v>
      </c>
      <c r="L344" s="20">
        <v>8</v>
      </c>
      <c r="M344" s="17">
        <v>1.012</v>
      </c>
      <c r="N344" s="17">
        <v>1.012</v>
      </c>
      <c r="O344" s="26">
        <v>0</v>
      </c>
      <c r="P344" s="26"/>
    </row>
    <row r="345" spans="1:16">
      <c r="A345" s="23">
        <v>45158</v>
      </c>
      <c r="B345" t="str">
        <f t="shared" si="21"/>
        <v>August 23</v>
      </c>
      <c r="C345" s="6">
        <v>1904853</v>
      </c>
      <c r="D345" s="6">
        <v>1909792</v>
      </c>
      <c r="E345" s="27">
        <v>-4939</v>
      </c>
      <c r="F345" s="6">
        <v>1</v>
      </c>
      <c r="G345" s="8">
        <v>1904853</v>
      </c>
      <c r="H345" s="9">
        <v>178.42</v>
      </c>
      <c r="I345" s="9">
        <v>449</v>
      </c>
      <c r="J345" s="10">
        <v>10676</v>
      </c>
      <c r="K345" s="10">
        <v>10592</v>
      </c>
      <c r="L345" s="11">
        <v>8</v>
      </c>
      <c r="M345" s="8">
        <v>1.008</v>
      </c>
      <c r="N345" s="8">
        <v>1.012</v>
      </c>
      <c r="O345" s="29">
        <v>-4.0000000000000001E-3</v>
      </c>
      <c r="P345" s="29"/>
    </row>
    <row r="346" spans="1:16">
      <c r="A346" s="14">
        <v>45165</v>
      </c>
      <c r="B346" t="str">
        <f t="shared" si="21"/>
        <v>August 23</v>
      </c>
      <c r="C346" s="15">
        <v>1834851</v>
      </c>
      <c r="D346" s="15">
        <v>1904853</v>
      </c>
      <c r="E346" s="24">
        <v>-70002</v>
      </c>
      <c r="F346" s="15">
        <v>1</v>
      </c>
      <c r="G346" s="17">
        <v>1834851</v>
      </c>
      <c r="H346" s="18">
        <v>173.9</v>
      </c>
      <c r="I346" s="18">
        <v>449</v>
      </c>
      <c r="J346" s="19">
        <v>10551</v>
      </c>
      <c r="K346" s="19">
        <v>10592</v>
      </c>
      <c r="L346" s="20">
        <v>8</v>
      </c>
      <c r="M346" s="17">
        <v>0.996</v>
      </c>
      <c r="N346" s="17">
        <v>1.008</v>
      </c>
      <c r="O346" s="28">
        <v>-1.2E-2</v>
      </c>
      <c r="P346" s="28"/>
    </row>
    <row r="347" spans="1:16">
      <c r="A347" s="23">
        <v>45172</v>
      </c>
      <c r="B347" t="str">
        <f t="shared" si="21"/>
        <v>September 23</v>
      </c>
      <c r="C347" s="6">
        <v>1895715</v>
      </c>
      <c r="D347" s="6">
        <v>1834851</v>
      </c>
      <c r="E347" s="7">
        <v>60864</v>
      </c>
      <c r="F347" s="6">
        <v>1</v>
      </c>
      <c r="G347" s="8">
        <v>1895715</v>
      </c>
      <c r="H347" s="9">
        <v>177.73</v>
      </c>
      <c r="I347" s="9">
        <v>449</v>
      </c>
      <c r="J347" s="10">
        <v>10666</v>
      </c>
      <c r="K347" s="10">
        <v>10592</v>
      </c>
      <c r="L347" s="11">
        <v>8</v>
      </c>
      <c r="M347" s="8">
        <v>1.0069999999999999</v>
      </c>
      <c r="N347" s="8">
        <v>0.996</v>
      </c>
      <c r="O347" s="25">
        <v>1.0999999999999999E-2</v>
      </c>
      <c r="P347" s="25"/>
    </row>
    <row r="348" spans="1:16">
      <c r="A348" s="14">
        <v>45179</v>
      </c>
      <c r="B348" t="str">
        <f t="shared" si="21"/>
        <v>September 23</v>
      </c>
      <c r="C348" s="15">
        <v>1746638</v>
      </c>
      <c r="D348" s="15">
        <v>1895715</v>
      </c>
      <c r="E348" s="24">
        <v>-149077</v>
      </c>
      <c r="F348" s="15">
        <v>1</v>
      </c>
      <c r="G348" s="17">
        <v>1746638</v>
      </c>
      <c r="H348" s="18">
        <v>165.1</v>
      </c>
      <c r="I348" s="18">
        <v>449</v>
      </c>
      <c r="J348" s="19">
        <v>10579</v>
      </c>
      <c r="K348" s="19">
        <v>10592</v>
      </c>
      <c r="L348" s="20">
        <v>8</v>
      </c>
      <c r="M348" s="17">
        <v>0.999</v>
      </c>
      <c r="N348" s="17">
        <v>1.0069999999999999</v>
      </c>
      <c r="O348" s="28">
        <v>-8.0000000000000002E-3</v>
      </c>
      <c r="P348" s="28"/>
    </row>
    <row r="349" spans="1:16">
      <c r="A349" s="23">
        <v>45186</v>
      </c>
      <c r="B349" t="str">
        <f t="shared" si="21"/>
        <v>September 23</v>
      </c>
      <c r="C349" s="6">
        <v>1708507</v>
      </c>
      <c r="D349" s="6">
        <v>1746638</v>
      </c>
      <c r="E349" s="27">
        <v>-38132</v>
      </c>
      <c r="F349" s="6">
        <v>1</v>
      </c>
      <c r="G349" s="8">
        <v>1708506.5</v>
      </c>
      <c r="H349" s="9">
        <v>161.68</v>
      </c>
      <c r="I349" s="9">
        <v>449</v>
      </c>
      <c r="J349" s="10">
        <v>10567</v>
      </c>
      <c r="K349" s="10">
        <v>10592</v>
      </c>
      <c r="L349" s="11">
        <v>8</v>
      </c>
      <c r="M349" s="8">
        <v>0.998</v>
      </c>
      <c r="N349" s="8">
        <v>0.999</v>
      </c>
      <c r="O349" s="29">
        <v>-1E-3</v>
      </c>
      <c r="P349" s="29"/>
    </row>
    <row r="350" spans="1:16">
      <c r="A350" s="14">
        <v>45193</v>
      </c>
      <c r="B350" t="str">
        <f t="shared" si="21"/>
        <v>September 23</v>
      </c>
      <c r="C350" s="15">
        <v>1744838</v>
      </c>
      <c r="D350" s="15">
        <v>1708507</v>
      </c>
      <c r="E350" s="16">
        <v>36332</v>
      </c>
      <c r="F350" s="15">
        <v>1</v>
      </c>
      <c r="G350" s="17">
        <v>1744838</v>
      </c>
      <c r="H350" s="18">
        <v>166.11</v>
      </c>
      <c r="I350" s="18">
        <v>449</v>
      </c>
      <c r="J350" s="19">
        <v>10504</v>
      </c>
      <c r="K350" s="19">
        <v>10592</v>
      </c>
      <c r="L350" s="20">
        <v>8</v>
      </c>
      <c r="M350" s="17">
        <v>0.99199999999999999</v>
      </c>
      <c r="N350" s="17">
        <v>0.998</v>
      </c>
      <c r="O350" s="28">
        <v>-6.0000000000000001E-3</v>
      </c>
      <c r="P350" s="28"/>
    </row>
    <row r="351" spans="1:16">
      <c r="A351" s="23">
        <v>45200</v>
      </c>
      <c r="B351" t="str">
        <f t="shared" si="21"/>
        <v>October 23</v>
      </c>
      <c r="C351" s="6">
        <v>1776084</v>
      </c>
      <c r="D351" s="6">
        <v>1744838</v>
      </c>
      <c r="E351" s="7">
        <v>31246</v>
      </c>
      <c r="F351" s="6">
        <v>1</v>
      </c>
      <c r="G351" s="8">
        <v>1776084</v>
      </c>
      <c r="H351" s="9">
        <v>168.24</v>
      </c>
      <c r="I351" s="9">
        <v>449</v>
      </c>
      <c r="J351" s="10">
        <v>10557</v>
      </c>
      <c r="K351" s="10">
        <v>10592</v>
      </c>
      <c r="L351" s="11">
        <v>8</v>
      </c>
      <c r="M351" s="8">
        <v>0.997</v>
      </c>
      <c r="N351" s="8">
        <v>0.99199999999999999</v>
      </c>
      <c r="O351" s="25">
        <v>5.0000000000000001E-3</v>
      </c>
      <c r="P351" s="25"/>
    </row>
    <row r="352" spans="1:16">
      <c r="A352" s="14">
        <v>45207</v>
      </c>
      <c r="B352" t="str">
        <f t="shared" si="21"/>
        <v>October 23</v>
      </c>
      <c r="C352" s="15">
        <v>1880390</v>
      </c>
      <c r="D352" s="15">
        <v>1776084</v>
      </c>
      <c r="E352" s="16">
        <v>104306</v>
      </c>
      <c r="F352" s="15">
        <v>1</v>
      </c>
      <c r="G352" s="17">
        <v>1880390</v>
      </c>
      <c r="H352" s="18">
        <v>178.29</v>
      </c>
      <c r="I352" s="18">
        <v>449</v>
      </c>
      <c r="J352" s="19">
        <v>10547</v>
      </c>
      <c r="K352" s="19">
        <v>10592</v>
      </c>
      <c r="L352" s="20">
        <v>8</v>
      </c>
      <c r="M352" s="17">
        <v>0.996</v>
      </c>
      <c r="N352" s="17">
        <v>0.997</v>
      </c>
      <c r="O352" s="28">
        <v>-1E-3</v>
      </c>
      <c r="P352" s="28"/>
    </row>
    <row r="353" spans="1:16">
      <c r="A353" s="23">
        <v>45214</v>
      </c>
      <c r="B353" t="str">
        <f t="shared" si="21"/>
        <v>October 23</v>
      </c>
      <c r="C353" s="6">
        <v>1931917</v>
      </c>
      <c r="D353" s="6">
        <v>1880390</v>
      </c>
      <c r="E353" s="7">
        <v>51527</v>
      </c>
      <c r="F353" s="6">
        <v>1</v>
      </c>
      <c r="G353" s="8">
        <v>1931917</v>
      </c>
      <c r="H353" s="9">
        <v>180.69</v>
      </c>
      <c r="I353" s="9">
        <v>449</v>
      </c>
      <c r="J353" s="10">
        <v>10692</v>
      </c>
      <c r="K353" s="10">
        <v>10592</v>
      </c>
      <c r="L353" s="11">
        <v>8</v>
      </c>
      <c r="M353" s="8">
        <v>1.0089999999999999</v>
      </c>
      <c r="N353" s="8">
        <v>0.996</v>
      </c>
      <c r="O353" s="25">
        <v>1.2999999999999999E-2</v>
      </c>
      <c r="P353" s="25"/>
    </row>
    <row r="354" spans="1:16">
      <c r="A354" s="14">
        <v>45221</v>
      </c>
      <c r="B354" t="str">
        <f t="shared" si="21"/>
        <v>October 23</v>
      </c>
      <c r="C354" s="15">
        <v>1801365</v>
      </c>
      <c r="D354" s="15">
        <v>1931917</v>
      </c>
      <c r="E354" s="24">
        <v>-130552</v>
      </c>
      <c r="F354" s="15">
        <v>1</v>
      </c>
      <c r="G354" s="17">
        <v>1801365</v>
      </c>
      <c r="H354" s="18">
        <v>168.37</v>
      </c>
      <c r="I354" s="18">
        <v>449</v>
      </c>
      <c r="J354" s="19">
        <v>10699</v>
      </c>
      <c r="K354" s="19">
        <v>10592</v>
      </c>
      <c r="L354" s="20">
        <v>8</v>
      </c>
      <c r="M354" s="21">
        <v>1.01</v>
      </c>
      <c r="N354" s="17">
        <v>1.0089999999999999</v>
      </c>
      <c r="O354" s="22">
        <v>1E-3</v>
      </c>
      <c r="P354" s="22"/>
    </row>
    <row r="355" spans="1:16">
      <c r="A355" s="23">
        <v>45228</v>
      </c>
      <c r="B355" t="str">
        <f t="shared" si="21"/>
        <v>October 23</v>
      </c>
      <c r="C355" s="6">
        <v>1767882</v>
      </c>
      <c r="D355" s="6">
        <v>1801365</v>
      </c>
      <c r="E355" s="27">
        <v>-33483</v>
      </c>
      <c r="F355" s="6">
        <v>1</v>
      </c>
      <c r="G355" s="8">
        <v>1767882</v>
      </c>
      <c r="H355" s="9">
        <v>167.68</v>
      </c>
      <c r="I355" s="9">
        <v>449</v>
      </c>
      <c r="J355" s="10">
        <v>10543</v>
      </c>
      <c r="K355" s="10">
        <v>10592</v>
      </c>
      <c r="L355" s="11">
        <v>8</v>
      </c>
      <c r="M355" s="8">
        <v>0.995</v>
      </c>
      <c r="N355" s="12">
        <v>1.01</v>
      </c>
      <c r="O355" s="29">
        <v>-1.4999999999999999E-2</v>
      </c>
      <c r="P355" s="29"/>
    </row>
    <row r="356" spans="1:16">
      <c r="A356" s="14">
        <v>45235</v>
      </c>
      <c r="B356" t="str">
        <f t="shared" si="21"/>
        <v>November 23</v>
      </c>
      <c r="C356" s="15">
        <v>1768049</v>
      </c>
      <c r="D356" s="15">
        <v>1767882</v>
      </c>
      <c r="E356" s="16">
        <v>167</v>
      </c>
      <c r="F356" s="15">
        <v>1</v>
      </c>
      <c r="G356" s="17">
        <v>1768049</v>
      </c>
      <c r="H356" s="18">
        <v>168.05</v>
      </c>
      <c r="I356" s="18">
        <v>449</v>
      </c>
      <c r="J356" s="19">
        <v>10521</v>
      </c>
      <c r="K356" s="19">
        <v>10592</v>
      </c>
      <c r="L356" s="20">
        <v>8</v>
      </c>
      <c r="M356" s="17">
        <v>0.99299999999999999</v>
      </c>
      <c r="N356" s="17">
        <v>0.995</v>
      </c>
      <c r="O356" s="28">
        <v>-2E-3</v>
      </c>
      <c r="P356" s="28"/>
    </row>
    <row r="357" spans="1:16">
      <c r="A357" s="23">
        <v>45242</v>
      </c>
      <c r="B357" t="str">
        <f t="shared" si="21"/>
        <v>November 23</v>
      </c>
      <c r="C357" s="6">
        <v>1941374</v>
      </c>
      <c r="D357" s="6">
        <v>1768049</v>
      </c>
      <c r="E357" s="7">
        <v>173325</v>
      </c>
      <c r="F357" s="6">
        <v>1</v>
      </c>
      <c r="G357" s="8">
        <v>1941374</v>
      </c>
      <c r="H357" s="9">
        <v>181.83</v>
      </c>
      <c r="I357" s="9">
        <v>449</v>
      </c>
      <c r="J357" s="10">
        <v>10677</v>
      </c>
      <c r="K357" s="10">
        <v>10592</v>
      </c>
      <c r="L357" s="11">
        <v>8</v>
      </c>
      <c r="M357" s="8">
        <v>1.008</v>
      </c>
      <c r="N357" s="8">
        <v>0.99299999999999999</v>
      </c>
      <c r="O357" s="25">
        <v>1.4999999999999999E-2</v>
      </c>
      <c r="P357" s="25"/>
    </row>
    <row r="358" spans="1:16">
      <c r="A358" s="14">
        <v>45249</v>
      </c>
      <c r="B358" t="str">
        <f t="shared" si="21"/>
        <v>November 23</v>
      </c>
      <c r="C358" s="15">
        <v>1751671</v>
      </c>
      <c r="D358" s="15">
        <v>1941374</v>
      </c>
      <c r="E358" s="24">
        <v>-189703</v>
      </c>
      <c r="F358" s="15">
        <v>1</v>
      </c>
      <c r="G358" s="17">
        <v>1751671</v>
      </c>
      <c r="H358" s="18">
        <v>166.7</v>
      </c>
      <c r="I358" s="18">
        <v>449</v>
      </c>
      <c r="J358" s="19">
        <v>10508</v>
      </c>
      <c r="K358" s="19">
        <v>10592</v>
      </c>
      <c r="L358" s="20">
        <v>8</v>
      </c>
      <c r="M358" s="17">
        <v>0.99199999999999999</v>
      </c>
      <c r="N358" s="17">
        <v>1.008</v>
      </c>
      <c r="O358" s="28">
        <v>-1.6E-2</v>
      </c>
      <c r="P358" s="28"/>
    </row>
    <row r="359" spans="1:16">
      <c r="A359" s="23">
        <v>45256</v>
      </c>
      <c r="B359" t="str">
        <f t="shared" si="21"/>
        <v>November 23</v>
      </c>
      <c r="C359" s="6">
        <v>2293884</v>
      </c>
      <c r="D359" s="6">
        <v>1751671</v>
      </c>
      <c r="E359" s="7">
        <v>542213</v>
      </c>
      <c r="F359" s="6">
        <v>1</v>
      </c>
      <c r="G359" s="8">
        <v>2293884</v>
      </c>
      <c r="H359" s="9">
        <v>214.06</v>
      </c>
      <c r="I359" s="9">
        <v>449</v>
      </c>
      <c r="J359" s="10">
        <v>10716</v>
      </c>
      <c r="K359" s="10">
        <v>10592</v>
      </c>
      <c r="L359" s="11">
        <v>8</v>
      </c>
      <c r="M359" s="8">
        <v>1.012</v>
      </c>
      <c r="N359" s="8">
        <v>0.99199999999999999</v>
      </c>
      <c r="O359" s="13">
        <v>0.02</v>
      </c>
      <c r="P359" s="13"/>
    </row>
    <row r="360" spans="1:16">
      <c r="A360" s="14">
        <v>45263</v>
      </c>
      <c r="B360" t="str">
        <f t="shared" si="21"/>
        <v>December 23</v>
      </c>
      <c r="C360" s="15">
        <v>1972332</v>
      </c>
      <c r="D360" s="15">
        <v>2293884</v>
      </c>
      <c r="E360" s="24">
        <v>-321552</v>
      </c>
      <c r="F360" s="15">
        <v>1</v>
      </c>
      <c r="G360" s="17">
        <v>1972332</v>
      </c>
      <c r="H360" s="18">
        <v>185.61</v>
      </c>
      <c r="I360" s="18">
        <v>449</v>
      </c>
      <c r="J360" s="19">
        <v>10626</v>
      </c>
      <c r="K360" s="19">
        <v>10592</v>
      </c>
      <c r="L360" s="20">
        <v>8</v>
      </c>
      <c r="M360" s="17">
        <v>1.0029999999999999</v>
      </c>
      <c r="N360" s="17">
        <v>1.012</v>
      </c>
      <c r="O360" s="28">
        <v>-8.9999999999999993E-3</v>
      </c>
      <c r="P360" s="28"/>
    </row>
    <row r="361" spans="1:16">
      <c r="A361" s="23">
        <v>45270</v>
      </c>
      <c r="B361" t="str">
        <f t="shared" si="21"/>
        <v>December 23</v>
      </c>
      <c r="C361" s="6">
        <v>1824061</v>
      </c>
      <c r="D361" s="6">
        <v>1972332</v>
      </c>
      <c r="E361" s="27">
        <v>-148271</v>
      </c>
      <c r="F361" s="6">
        <v>1</v>
      </c>
      <c r="G361" s="8">
        <v>1824061</v>
      </c>
      <c r="H361" s="9">
        <v>170.89</v>
      </c>
      <c r="I361" s="9">
        <v>449</v>
      </c>
      <c r="J361" s="10">
        <v>10674</v>
      </c>
      <c r="K361" s="10">
        <v>10592</v>
      </c>
      <c r="L361" s="11">
        <v>8</v>
      </c>
      <c r="M361" s="8">
        <v>1.008</v>
      </c>
      <c r="N361" s="8">
        <v>1.0029999999999999</v>
      </c>
      <c r="O361" s="25">
        <v>5.0000000000000001E-3</v>
      </c>
      <c r="P361" s="25"/>
    </row>
    <row r="362" spans="1:16">
      <c r="A362" s="14">
        <v>45277</v>
      </c>
      <c r="B362" t="str">
        <f t="shared" si="21"/>
        <v>December 23</v>
      </c>
      <c r="C362" s="15">
        <v>1988477</v>
      </c>
      <c r="D362" s="15">
        <v>1824061</v>
      </c>
      <c r="E362" s="16">
        <v>164416</v>
      </c>
      <c r="F362" s="15">
        <v>1</v>
      </c>
      <c r="G362" s="17">
        <v>1988477</v>
      </c>
      <c r="H362" s="18">
        <v>185.82</v>
      </c>
      <c r="I362" s="18">
        <v>449</v>
      </c>
      <c r="J362" s="19">
        <v>10701</v>
      </c>
      <c r="K362" s="19">
        <v>10592</v>
      </c>
      <c r="L362" s="20">
        <v>8</v>
      </c>
      <c r="M362" s="21">
        <v>1.01</v>
      </c>
      <c r="N362" s="17">
        <v>1.008</v>
      </c>
      <c r="O362" s="22">
        <v>2E-3</v>
      </c>
      <c r="P362" s="22"/>
    </row>
    <row r="363" spans="1:16">
      <c r="A363" s="23">
        <v>45284</v>
      </c>
      <c r="B363" t="str">
        <f t="shared" si="21"/>
        <v>December 23</v>
      </c>
      <c r="C363" s="6">
        <v>2316949</v>
      </c>
      <c r="D363" s="6">
        <v>1988477</v>
      </c>
      <c r="E363" s="7">
        <v>328472</v>
      </c>
      <c r="F363" s="6">
        <v>1</v>
      </c>
      <c r="G363" s="8">
        <v>2316949</v>
      </c>
      <c r="H363" s="9">
        <v>216.29</v>
      </c>
      <c r="I363" s="9">
        <v>449</v>
      </c>
      <c r="J363" s="10">
        <v>10712</v>
      </c>
      <c r="K363" s="10">
        <v>10592</v>
      </c>
      <c r="L363" s="11">
        <v>8</v>
      </c>
      <c r="M363" s="8">
        <v>1.0109999999999999</v>
      </c>
      <c r="N363" s="12">
        <v>1.01</v>
      </c>
      <c r="O363" s="25">
        <v>1E-3</v>
      </c>
      <c r="P363" s="25"/>
    </row>
    <row r="364" spans="1:16">
      <c r="A364" s="14">
        <v>45291</v>
      </c>
      <c r="B364" t="str">
        <f t="shared" si="21"/>
        <v>December 23</v>
      </c>
      <c r="C364" s="15">
        <v>2404967</v>
      </c>
      <c r="D364" s="15">
        <v>2316949</v>
      </c>
      <c r="E364" s="16">
        <v>88018</v>
      </c>
      <c r="F364" s="15">
        <v>1</v>
      </c>
      <c r="G364" s="17">
        <v>2404967</v>
      </c>
      <c r="H364" s="18">
        <v>223.72</v>
      </c>
      <c r="I364" s="18">
        <v>549</v>
      </c>
      <c r="J364" s="19">
        <v>10750</v>
      </c>
      <c r="K364" s="19">
        <v>10592</v>
      </c>
      <c r="L364" s="20">
        <v>8</v>
      </c>
      <c r="M364" s="17">
        <v>1.0149999999999999</v>
      </c>
      <c r="N364" s="17">
        <v>1.0109999999999999</v>
      </c>
      <c r="O364" s="22">
        <v>4.0000000000000001E-3</v>
      </c>
      <c r="P364" s="22"/>
    </row>
    <row r="365" spans="1:16">
      <c r="A365" s="23">
        <v>45298</v>
      </c>
      <c r="B365" t="str">
        <f t="shared" si="21"/>
        <v>January 24</v>
      </c>
      <c r="C365" s="6">
        <v>1988349</v>
      </c>
      <c r="D365" s="6">
        <v>2404967</v>
      </c>
      <c r="E365" s="27">
        <v>-416618</v>
      </c>
      <c r="F365" s="6">
        <v>1</v>
      </c>
      <c r="G365" s="8">
        <v>1988349.25</v>
      </c>
      <c r="H365" s="9">
        <v>185.29</v>
      </c>
      <c r="I365" s="9">
        <v>549</v>
      </c>
      <c r="J365" s="10">
        <v>10731</v>
      </c>
      <c r="K365" s="10">
        <v>10592</v>
      </c>
      <c r="L365" s="11">
        <v>8</v>
      </c>
      <c r="M365" s="8">
        <v>1.0129999999999999</v>
      </c>
      <c r="N365" s="8">
        <v>1.0149999999999999</v>
      </c>
      <c r="O365" s="29">
        <v>-2E-3</v>
      </c>
      <c r="P365" s="29"/>
    </row>
    <row r="366" spans="1:16">
      <c r="A366" s="14">
        <v>45305</v>
      </c>
      <c r="B366" t="str">
        <f t="shared" si="21"/>
        <v>January 24</v>
      </c>
      <c r="C366" s="15">
        <v>1901850</v>
      </c>
      <c r="D366" s="15">
        <v>1988349</v>
      </c>
      <c r="E366" s="24">
        <v>-86500</v>
      </c>
      <c r="F366" s="15">
        <v>1</v>
      </c>
      <c r="G366" s="17">
        <v>1901849.75</v>
      </c>
      <c r="H366" s="18">
        <v>178.51</v>
      </c>
      <c r="I366" s="18">
        <v>399</v>
      </c>
      <c r="J366" s="19">
        <v>10654</v>
      </c>
      <c r="K366" s="19">
        <v>10592</v>
      </c>
      <c r="L366" s="20">
        <v>8</v>
      </c>
      <c r="M366" s="17">
        <v>1.006</v>
      </c>
      <c r="N366" s="17">
        <v>1.0129999999999999</v>
      </c>
      <c r="O366" s="28">
        <v>-7.0000000000000001E-3</v>
      </c>
      <c r="P366" s="28"/>
    </row>
    <row r="367" spans="1:16">
      <c r="A367" s="23">
        <v>45312</v>
      </c>
      <c r="B367" t="str">
        <f t="shared" si="21"/>
        <v>January 24</v>
      </c>
      <c r="C367" s="6">
        <v>1762562</v>
      </c>
      <c r="D367" s="6">
        <v>1901850</v>
      </c>
      <c r="E367" s="27">
        <v>-139288</v>
      </c>
      <c r="F367" s="6">
        <v>1</v>
      </c>
      <c r="G367" s="8">
        <v>1762562.25</v>
      </c>
      <c r="H367" s="9">
        <v>169.69</v>
      </c>
      <c r="I367" s="9">
        <v>399</v>
      </c>
      <c r="J367" s="10">
        <v>10387</v>
      </c>
      <c r="K367" s="10">
        <v>10592</v>
      </c>
      <c r="L367" s="11">
        <v>8</v>
      </c>
      <c r="M367" s="8">
        <v>0.98099999999999998</v>
      </c>
      <c r="N367" s="8">
        <v>1.006</v>
      </c>
      <c r="O367" s="29">
        <v>-2.5000000000000001E-2</v>
      </c>
      <c r="P367" s="29"/>
    </row>
    <row r="368" spans="1:16">
      <c r="A368" s="14">
        <v>45319</v>
      </c>
      <c r="B368" t="str">
        <f t="shared" si="21"/>
        <v>January 24</v>
      </c>
      <c r="C368" s="15">
        <v>1725790</v>
      </c>
      <c r="D368" s="15">
        <v>1762562</v>
      </c>
      <c r="E368" s="24">
        <v>-36773</v>
      </c>
      <c r="F368" s="15">
        <v>1</v>
      </c>
      <c r="G368" s="17">
        <v>1725789.5</v>
      </c>
      <c r="H368" s="18">
        <v>163.37</v>
      </c>
      <c r="I368" s="18">
        <v>399</v>
      </c>
      <c r="J368" s="19">
        <v>10564</v>
      </c>
      <c r="K368" s="19">
        <v>10592</v>
      </c>
      <c r="L368" s="20">
        <v>8</v>
      </c>
      <c r="M368" s="17">
        <v>0.997</v>
      </c>
      <c r="N368" s="17">
        <v>0.98099999999999998</v>
      </c>
      <c r="O368" s="22">
        <v>1.6E-2</v>
      </c>
      <c r="P368" s="22"/>
    </row>
    <row r="369" spans="1:16">
      <c r="A369" s="23">
        <v>45326</v>
      </c>
      <c r="B369" t="str">
        <f t="shared" si="21"/>
        <v>February 24</v>
      </c>
      <c r="C369" s="6">
        <v>1656990</v>
      </c>
      <c r="D369" s="6">
        <v>1725790</v>
      </c>
      <c r="E369" s="27">
        <v>-68799</v>
      </c>
      <c r="F369" s="6">
        <v>1</v>
      </c>
      <c r="G369" s="8">
        <v>1656990.25</v>
      </c>
      <c r="H369" s="9">
        <v>157.41999999999999</v>
      </c>
      <c r="I369" s="9">
        <v>399</v>
      </c>
      <c r="J369" s="10">
        <v>10526</v>
      </c>
      <c r="K369" s="10">
        <v>10592</v>
      </c>
      <c r="L369" s="11">
        <v>8</v>
      </c>
      <c r="M369" s="8">
        <v>0.99399999999999999</v>
      </c>
      <c r="N369" s="8">
        <v>0.997</v>
      </c>
      <c r="O369" s="29">
        <v>-3.0000000000000001E-3</v>
      </c>
      <c r="P369" s="29"/>
    </row>
    <row r="370" spans="1:16">
      <c r="A370" s="14">
        <v>45333</v>
      </c>
      <c r="B370" t="str">
        <f t="shared" si="21"/>
        <v>February 24</v>
      </c>
      <c r="C370" s="15">
        <v>1565095</v>
      </c>
      <c r="D370" s="15">
        <v>1656990</v>
      </c>
      <c r="E370" s="24">
        <v>-91896</v>
      </c>
      <c r="F370" s="15">
        <v>1</v>
      </c>
      <c r="G370" s="17">
        <v>1565094.75</v>
      </c>
      <c r="H370" s="18">
        <v>153.16999999999999</v>
      </c>
      <c r="I370" s="18">
        <v>399</v>
      </c>
      <c r="J370" s="19">
        <v>10218</v>
      </c>
      <c r="K370" s="19">
        <v>10592</v>
      </c>
      <c r="L370" s="20">
        <v>8</v>
      </c>
      <c r="M370" s="17">
        <v>0.96499999999999997</v>
      </c>
      <c r="N370" s="17">
        <v>0.99399999999999999</v>
      </c>
      <c r="O370" s="28">
        <v>-2.9000000000000001E-2</v>
      </c>
      <c r="P370" s="28"/>
    </row>
    <row r="371" spans="1:16">
      <c r="A371" s="23">
        <v>45340</v>
      </c>
      <c r="B371" t="str">
        <f t="shared" si="21"/>
        <v>February 24</v>
      </c>
      <c r="C371" s="6">
        <v>1961250</v>
      </c>
      <c r="D371" s="6">
        <v>1565095</v>
      </c>
      <c r="E371" s="7">
        <v>396156</v>
      </c>
      <c r="F371" s="6">
        <v>1</v>
      </c>
      <c r="G371" s="8">
        <v>1961250.25</v>
      </c>
      <c r="H371" s="9">
        <v>183.55</v>
      </c>
      <c r="I371" s="9">
        <v>399</v>
      </c>
      <c r="J371" s="10">
        <v>10685</v>
      </c>
      <c r="K371" s="10">
        <v>10592</v>
      </c>
      <c r="L371" s="11">
        <v>8</v>
      </c>
      <c r="M371" s="8">
        <v>1.0089999999999999</v>
      </c>
      <c r="N371" s="8">
        <v>0.96499999999999997</v>
      </c>
      <c r="O371" s="25">
        <v>4.3999999999999997E-2</v>
      </c>
      <c r="P371" s="25"/>
    </row>
    <row r="372" spans="1:16">
      <c r="A372" s="14">
        <v>45347</v>
      </c>
      <c r="B372" t="str">
        <f t="shared" si="21"/>
        <v>February 24</v>
      </c>
      <c r="C372" s="15">
        <v>1876354</v>
      </c>
      <c r="D372" s="15">
        <v>1961250</v>
      </c>
      <c r="E372" s="24">
        <v>-84897</v>
      </c>
      <c r="F372" s="15">
        <v>1</v>
      </c>
      <c r="G372" s="17">
        <v>1876353.5</v>
      </c>
      <c r="H372" s="18">
        <v>177.05</v>
      </c>
      <c r="I372" s="18">
        <v>399</v>
      </c>
      <c r="J372" s="19">
        <v>10598</v>
      </c>
      <c r="K372" s="19">
        <v>10592</v>
      </c>
      <c r="L372" s="20">
        <v>8</v>
      </c>
      <c r="M372" s="17">
        <v>1.0009999999999999</v>
      </c>
      <c r="N372" s="17">
        <v>1.0089999999999999</v>
      </c>
      <c r="O372" s="28">
        <v>-8.0000000000000002E-3</v>
      </c>
      <c r="P372" s="28"/>
    </row>
    <row r="373" spans="1:16">
      <c r="A373" s="23">
        <v>45354</v>
      </c>
      <c r="B373" t="str">
        <f t="shared" si="21"/>
        <v>March 24</v>
      </c>
      <c r="C373" s="6">
        <v>1548186</v>
      </c>
      <c r="D373" s="6">
        <v>1876354</v>
      </c>
      <c r="E373" s="27">
        <v>-328168</v>
      </c>
      <c r="F373" s="6">
        <v>1</v>
      </c>
      <c r="G373" s="8">
        <v>1548185.5</v>
      </c>
      <c r="H373" s="9">
        <v>154.47999999999999</v>
      </c>
      <c r="I373" s="9">
        <v>399</v>
      </c>
      <c r="J373" s="10">
        <v>10022</v>
      </c>
      <c r="K373" s="10">
        <v>10592</v>
      </c>
      <c r="L373" s="11">
        <v>8</v>
      </c>
      <c r="M373" s="8">
        <v>0.94599999999999995</v>
      </c>
      <c r="N373" s="8">
        <v>1.0009999999999999</v>
      </c>
      <c r="O373" s="29">
        <v>-5.5E-2</v>
      </c>
      <c r="P373" s="29"/>
    </row>
    <row r="374" spans="1:16">
      <c r="A374" s="14">
        <v>45361</v>
      </c>
      <c r="B374" t="str">
        <f t="shared" si="21"/>
        <v>March 24</v>
      </c>
      <c r="C374" s="15">
        <v>1760337</v>
      </c>
      <c r="D374" s="15">
        <v>1548186</v>
      </c>
      <c r="E374" s="16">
        <v>212152</v>
      </c>
      <c r="F374" s="15">
        <v>1</v>
      </c>
      <c r="G374" s="17">
        <v>1760337</v>
      </c>
      <c r="H374" s="18">
        <v>165.48</v>
      </c>
      <c r="I374" s="18">
        <v>399</v>
      </c>
      <c r="J374" s="19">
        <v>10638</v>
      </c>
      <c r="K374" s="19">
        <v>10592</v>
      </c>
      <c r="L374" s="20">
        <v>8</v>
      </c>
      <c r="M374" s="17">
        <v>1.004</v>
      </c>
      <c r="N374" s="17">
        <v>0.94599999999999995</v>
      </c>
      <c r="O374" s="22">
        <v>5.8000000000000003E-2</v>
      </c>
      <c r="P374" s="22"/>
    </row>
    <row r="375" spans="1:16">
      <c r="A375" s="23">
        <v>45368</v>
      </c>
      <c r="B375" t="str">
        <f t="shared" si="21"/>
        <v>March 24</v>
      </c>
      <c r="C375" s="6">
        <v>2004814</v>
      </c>
      <c r="D375" s="6">
        <v>1760337</v>
      </c>
      <c r="E375" s="7">
        <v>244477</v>
      </c>
      <c r="F375" s="6">
        <v>1</v>
      </c>
      <c r="G375" s="8">
        <v>2004813.5</v>
      </c>
      <c r="H375" s="9">
        <v>187.52</v>
      </c>
      <c r="I375" s="9">
        <v>399</v>
      </c>
      <c r="J375" s="10">
        <v>10691</v>
      </c>
      <c r="K375" s="10">
        <v>10592</v>
      </c>
      <c r="L375" s="11">
        <v>8</v>
      </c>
      <c r="M375" s="8">
        <v>1.0089999999999999</v>
      </c>
      <c r="N375" s="8">
        <v>1.004</v>
      </c>
      <c r="O375" s="25">
        <v>5.0000000000000001E-3</v>
      </c>
      <c r="P375" s="25"/>
    </row>
    <row r="376" spans="1:16">
      <c r="A376" s="14">
        <v>45375</v>
      </c>
      <c r="B376" t="str">
        <f t="shared" si="21"/>
        <v>March 24</v>
      </c>
      <c r="C376" s="15">
        <v>1951748</v>
      </c>
      <c r="D376" s="15">
        <v>2004814</v>
      </c>
      <c r="E376" s="24">
        <v>-53066</v>
      </c>
      <c r="F376" s="15">
        <v>1</v>
      </c>
      <c r="G376" s="17">
        <v>1951747.5</v>
      </c>
      <c r="H376" s="18">
        <v>185.67</v>
      </c>
      <c r="I376" s="18">
        <v>399</v>
      </c>
      <c r="J376" s="19">
        <v>10512</v>
      </c>
      <c r="K376" s="19">
        <v>10592</v>
      </c>
      <c r="L376" s="20">
        <v>8</v>
      </c>
      <c r="M376" s="17">
        <v>0.99199999999999999</v>
      </c>
      <c r="N376" s="17">
        <v>1.0089999999999999</v>
      </c>
      <c r="O376" s="28">
        <v>-1.7000000000000001E-2</v>
      </c>
      <c r="P376" s="28"/>
    </row>
    <row r="377" spans="1:16">
      <c r="A377" s="23">
        <v>45382</v>
      </c>
      <c r="B377" t="str">
        <f t="shared" si="21"/>
        <v>March 24</v>
      </c>
      <c r="C377" s="6">
        <v>2066135</v>
      </c>
      <c r="D377" s="6">
        <v>1951748</v>
      </c>
      <c r="E377" s="7">
        <v>114388</v>
      </c>
      <c r="F377" s="6">
        <v>1</v>
      </c>
      <c r="G377" s="8">
        <v>2066135.25</v>
      </c>
      <c r="H377" s="9">
        <v>192.79</v>
      </c>
      <c r="I377" s="9">
        <v>399</v>
      </c>
      <c r="J377" s="10">
        <v>10717</v>
      </c>
      <c r="K377" s="10">
        <v>10592</v>
      </c>
      <c r="L377" s="11">
        <v>8</v>
      </c>
      <c r="M377" s="8">
        <v>1.012</v>
      </c>
      <c r="N377" s="8">
        <v>0.99199999999999999</v>
      </c>
      <c r="O377" s="13">
        <v>0.02</v>
      </c>
      <c r="P377" s="13"/>
    </row>
    <row r="378" spans="1:16">
      <c r="A378" s="14">
        <v>45389</v>
      </c>
      <c r="B378" t="str">
        <f t="shared" si="21"/>
        <v>April 24</v>
      </c>
      <c r="C378" s="15">
        <v>2054515</v>
      </c>
      <c r="D378" s="15">
        <v>2066135</v>
      </c>
      <c r="E378" s="24">
        <v>-11620</v>
      </c>
      <c r="F378" s="15">
        <v>1</v>
      </c>
      <c r="G378" s="17">
        <v>2054515</v>
      </c>
      <c r="H378" s="18">
        <v>191.87</v>
      </c>
      <c r="I378" s="18">
        <v>399</v>
      </c>
      <c r="J378" s="19">
        <v>10708</v>
      </c>
      <c r="K378" s="19">
        <v>10592</v>
      </c>
      <c r="L378" s="20">
        <v>8</v>
      </c>
      <c r="M378" s="17">
        <v>1.0109999999999999</v>
      </c>
      <c r="N378" s="17">
        <v>1.012</v>
      </c>
      <c r="O378" s="28">
        <v>-1E-3</v>
      </c>
      <c r="P378" s="28"/>
    </row>
    <row r="379" spans="1:16">
      <c r="A379" s="23">
        <v>45396</v>
      </c>
      <c r="B379" t="str">
        <f t="shared" si="21"/>
        <v>April 24</v>
      </c>
      <c r="C379" s="6">
        <v>1972707</v>
      </c>
      <c r="D379" s="6">
        <v>2054515</v>
      </c>
      <c r="E379" s="27">
        <v>-81808</v>
      </c>
      <c r="F379" s="6">
        <v>1</v>
      </c>
      <c r="G379" s="8">
        <v>1972707.25</v>
      </c>
      <c r="H379" s="9">
        <v>186.7</v>
      </c>
      <c r="I379" s="9">
        <v>399</v>
      </c>
      <c r="J379" s="10">
        <v>10566</v>
      </c>
      <c r="K379" s="10">
        <v>10592</v>
      </c>
      <c r="L379" s="11">
        <v>8</v>
      </c>
      <c r="M379" s="8">
        <v>0.998</v>
      </c>
      <c r="N379" s="8">
        <v>1.0109999999999999</v>
      </c>
      <c r="O379" s="29">
        <v>-1.2999999999999999E-2</v>
      </c>
      <c r="P379" s="29"/>
    </row>
    <row r="380" spans="1:16">
      <c r="A380" s="14">
        <v>45403</v>
      </c>
      <c r="B380" t="str">
        <f t="shared" si="21"/>
        <v>April 24</v>
      </c>
      <c r="C380" s="15">
        <v>1897663</v>
      </c>
      <c r="D380" s="15">
        <v>1972707</v>
      </c>
      <c r="E380" s="24">
        <v>-75044</v>
      </c>
      <c r="F380" s="15">
        <v>1</v>
      </c>
      <c r="G380" s="17">
        <v>1897663.25</v>
      </c>
      <c r="H380" s="18">
        <v>180.49</v>
      </c>
      <c r="I380" s="18">
        <v>399</v>
      </c>
      <c r="J380" s="19">
        <v>10514</v>
      </c>
      <c r="K380" s="19">
        <v>10592</v>
      </c>
      <c r="L380" s="20">
        <v>8</v>
      </c>
      <c r="M380" s="17">
        <v>0.99299999999999999</v>
      </c>
      <c r="N380" s="17">
        <v>0.998</v>
      </c>
      <c r="O380" s="28">
        <v>-5.0000000000000001E-3</v>
      </c>
      <c r="P380" s="28"/>
    </row>
    <row r="381" spans="1:16">
      <c r="A381" s="23">
        <v>45410</v>
      </c>
      <c r="B381" t="str">
        <f t="shared" si="21"/>
        <v>April 24</v>
      </c>
      <c r="C381" s="6">
        <v>1847153</v>
      </c>
      <c r="D381" s="6">
        <v>1897663</v>
      </c>
      <c r="E381" s="27">
        <v>-50511</v>
      </c>
      <c r="F381" s="6">
        <v>1</v>
      </c>
      <c r="G381" s="8">
        <v>1847152.5</v>
      </c>
      <c r="H381" s="9">
        <v>177.2</v>
      </c>
      <c r="I381" s="9">
        <v>399</v>
      </c>
      <c r="J381" s="10">
        <v>10424</v>
      </c>
      <c r="K381" s="10">
        <v>10592</v>
      </c>
      <c r="L381" s="11">
        <v>8</v>
      </c>
      <c r="M381" s="8">
        <v>0.98399999999999999</v>
      </c>
      <c r="N381" s="8">
        <v>0.99299999999999999</v>
      </c>
      <c r="O381" s="29">
        <v>-8.9999999999999993E-3</v>
      </c>
      <c r="P381" s="29"/>
    </row>
    <row r="382" spans="1:16">
      <c r="A382" s="14">
        <v>45417</v>
      </c>
      <c r="B382" t="str">
        <f t="shared" si="21"/>
        <v>May 24</v>
      </c>
      <c r="C382" s="15">
        <v>1732853</v>
      </c>
      <c r="D382" s="15">
        <v>1847153</v>
      </c>
      <c r="E382" s="24">
        <v>-114299</v>
      </c>
      <c r="F382" s="15">
        <v>1</v>
      </c>
      <c r="G382" s="17">
        <v>1732853.25</v>
      </c>
      <c r="H382" s="18">
        <v>172.22</v>
      </c>
      <c r="I382" s="18">
        <v>399</v>
      </c>
      <c r="J382" s="19">
        <v>10062</v>
      </c>
      <c r="K382" s="19">
        <v>10592</v>
      </c>
      <c r="L382" s="20">
        <v>8</v>
      </c>
      <c r="M382" s="21">
        <v>0.95</v>
      </c>
      <c r="N382" s="17">
        <v>0.98399999999999999</v>
      </c>
      <c r="O382" s="28">
        <v>-3.4000000000000002E-2</v>
      </c>
      <c r="P382" s="28"/>
    </row>
    <row r="383" spans="1:16">
      <c r="A383" s="23">
        <v>45424</v>
      </c>
      <c r="B383" t="str">
        <f t="shared" si="21"/>
        <v>May 24</v>
      </c>
      <c r="C383" s="6">
        <v>1723901</v>
      </c>
      <c r="D383" s="6">
        <v>1732853</v>
      </c>
      <c r="E383" s="27">
        <v>-8952</v>
      </c>
      <c r="F383" s="6">
        <v>1</v>
      </c>
      <c r="G383" s="8">
        <v>1723901.25</v>
      </c>
      <c r="H383" s="9">
        <v>162.69</v>
      </c>
      <c r="I383" s="9">
        <v>399</v>
      </c>
      <c r="J383" s="10">
        <v>10596</v>
      </c>
      <c r="K383" s="10">
        <v>10592</v>
      </c>
      <c r="L383" s="11">
        <v>8</v>
      </c>
      <c r="M383" s="12">
        <v>1</v>
      </c>
      <c r="N383" s="12">
        <v>0.95</v>
      </c>
      <c r="O383" s="13">
        <v>0.05</v>
      </c>
      <c r="P383" s="13"/>
    </row>
    <row r="384" spans="1:16">
      <c r="A384" s="14">
        <v>45431</v>
      </c>
      <c r="B384" t="str">
        <f t="shared" si="21"/>
        <v>May 24</v>
      </c>
      <c r="C384" s="15">
        <v>1858132</v>
      </c>
      <c r="D384" s="15">
        <v>1723901</v>
      </c>
      <c r="E384" s="16">
        <v>134231</v>
      </c>
      <c r="F384" s="15">
        <v>1</v>
      </c>
      <c r="G384" s="17">
        <v>1858132</v>
      </c>
      <c r="H384" s="18">
        <v>175.16</v>
      </c>
      <c r="I384" s="18">
        <v>399</v>
      </c>
      <c r="J384" s="19">
        <v>10608</v>
      </c>
      <c r="K384" s="19">
        <v>10592</v>
      </c>
      <c r="L384" s="20">
        <v>8</v>
      </c>
      <c r="M384" s="17">
        <v>1.002</v>
      </c>
      <c r="N384" s="21">
        <v>1</v>
      </c>
      <c r="O384" s="22">
        <v>2E-3</v>
      </c>
      <c r="P384" s="22"/>
    </row>
    <row r="385" spans="1:16">
      <c r="A385" s="23">
        <v>45438</v>
      </c>
      <c r="B385" t="str">
        <f t="shared" si="21"/>
        <v>May 24</v>
      </c>
      <c r="C385" s="6">
        <v>1804221</v>
      </c>
      <c r="D385" s="6">
        <v>1858132</v>
      </c>
      <c r="E385" s="27">
        <v>-53912</v>
      </c>
      <c r="F385" s="6">
        <v>1</v>
      </c>
      <c r="G385" s="8">
        <v>1804220.5</v>
      </c>
      <c r="H385" s="9">
        <v>169.78</v>
      </c>
      <c r="I385" s="9">
        <v>399</v>
      </c>
      <c r="J385" s="10">
        <v>10627</v>
      </c>
      <c r="K385" s="10">
        <v>10592</v>
      </c>
      <c r="L385" s="11">
        <v>8</v>
      </c>
      <c r="M385" s="8">
        <v>1.0029999999999999</v>
      </c>
      <c r="N385" s="8">
        <v>1.002</v>
      </c>
      <c r="O385" s="25">
        <v>1E-3</v>
      </c>
      <c r="P385" s="25"/>
    </row>
    <row r="386" spans="1:16">
      <c r="A386" s="14">
        <v>45445</v>
      </c>
      <c r="B386" t="str">
        <f t="shared" si="21"/>
        <v>June 24</v>
      </c>
      <c r="C386" s="15">
        <v>1881810</v>
      </c>
      <c r="D386" s="15">
        <v>1804221</v>
      </c>
      <c r="E386" s="16">
        <v>77590</v>
      </c>
      <c r="F386" s="15">
        <v>1</v>
      </c>
      <c r="G386" s="17">
        <v>1881810.25</v>
      </c>
      <c r="H386" s="18">
        <v>181.38</v>
      </c>
      <c r="I386" s="18">
        <v>399</v>
      </c>
      <c r="J386" s="19">
        <v>10375</v>
      </c>
      <c r="K386" s="19">
        <v>10592</v>
      </c>
      <c r="L386" s="20">
        <v>8</v>
      </c>
      <c r="M386" s="21">
        <v>0.98</v>
      </c>
      <c r="N386" s="17">
        <v>1.0029999999999999</v>
      </c>
      <c r="O386" s="28">
        <v>-2.3E-2</v>
      </c>
      <c r="P386" s="28"/>
    </row>
    <row r="387" spans="1:16">
      <c r="A387" s="23">
        <v>45452</v>
      </c>
      <c r="B387" t="str">
        <f t="shared" ref="B387:B450" si="22">TEXT(A387, "mmmm yy")</f>
        <v>June 24</v>
      </c>
      <c r="C387" s="6">
        <v>1905404</v>
      </c>
      <c r="D387" s="6">
        <v>1881810</v>
      </c>
      <c r="E387" s="7">
        <v>23594</v>
      </c>
      <c r="F387" s="6">
        <v>1</v>
      </c>
      <c r="G387" s="8">
        <v>1905404</v>
      </c>
      <c r="H387" s="9">
        <v>180.95</v>
      </c>
      <c r="I387" s="9">
        <v>399</v>
      </c>
      <c r="J387" s="10">
        <v>10530</v>
      </c>
      <c r="K387" s="10">
        <v>10592</v>
      </c>
      <c r="L387" s="11">
        <v>8</v>
      </c>
      <c r="M387" s="8">
        <v>0.99399999999999999</v>
      </c>
      <c r="N387" s="12">
        <v>0.98</v>
      </c>
      <c r="O387" s="25">
        <v>1.4E-2</v>
      </c>
      <c r="P387" s="25"/>
    </row>
    <row r="388" spans="1:16">
      <c r="A388" s="14">
        <v>45459</v>
      </c>
      <c r="B388" t="str">
        <f t="shared" si="22"/>
        <v>June 24</v>
      </c>
      <c r="C388" s="15">
        <v>1908390</v>
      </c>
      <c r="D388" s="15">
        <v>1905404</v>
      </c>
      <c r="E388" s="16">
        <v>2986</v>
      </c>
      <c r="F388" s="15">
        <v>1</v>
      </c>
      <c r="G388" s="17">
        <v>1908390</v>
      </c>
      <c r="H388" s="18">
        <v>180.31</v>
      </c>
      <c r="I388" s="18">
        <v>399</v>
      </c>
      <c r="J388" s="19">
        <v>10584</v>
      </c>
      <c r="K388" s="19">
        <v>10592</v>
      </c>
      <c r="L388" s="20">
        <v>8</v>
      </c>
      <c r="M388" s="17">
        <v>0.999</v>
      </c>
      <c r="N388" s="17">
        <v>0.99399999999999999</v>
      </c>
      <c r="O388" s="22">
        <v>5.0000000000000001E-3</v>
      </c>
      <c r="P388" s="22"/>
    </row>
    <row r="389" spans="1:16">
      <c r="A389" s="23">
        <v>45466</v>
      </c>
      <c r="B389" t="str">
        <f t="shared" si="22"/>
        <v>June 24</v>
      </c>
      <c r="C389" s="6">
        <v>1972882</v>
      </c>
      <c r="D389" s="6">
        <v>1908390</v>
      </c>
      <c r="E389" s="7">
        <v>64492</v>
      </c>
      <c r="F389" s="6">
        <v>1</v>
      </c>
      <c r="G389" s="8">
        <v>1972882</v>
      </c>
      <c r="H389" s="9">
        <v>185.26</v>
      </c>
      <c r="I389" s="9">
        <v>399</v>
      </c>
      <c r="J389" s="10">
        <v>10649</v>
      </c>
      <c r="K389" s="10">
        <v>10592</v>
      </c>
      <c r="L389" s="11">
        <v>8</v>
      </c>
      <c r="M389" s="8">
        <v>1.0049999999999999</v>
      </c>
      <c r="N389" s="8">
        <v>0.999</v>
      </c>
      <c r="O389" s="25">
        <v>6.0000000000000001E-3</v>
      </c>
      <c r="P389" s="25"/>
    </row>
    <row r="390" spans="1:16">
      <c r="A390" s="14">
        <v>45473</v>
      </c>
      <c r="B390" t="str">
        <f t="shared" si="22"/>
        <v>June 24</v>
      </c>
      <c r="C390" s="15">
        <v>1955004</v>
      </c>
      <c r="D390" s="15">
        <v>1972882</v>
      </c>
      <c r="E390" s="24">
        <v>-17878</v>
      </c>
      <c r="F390" s="15">
        <v>1</v>
      </c>
      <c r="G390" s="17">
        <v>1955004</v>
      </c>
      <c r="H390" s="18">
        <v>182.69</v>
      </c>
      <c r="I390" s="18">
        <v>399</v>
      </c>
      <c r="J390" s="19">
        <v>10701</v>
      </c>
      <c r="K390" s="19">
        <v>10592</v>
      </c>
      <c r="L390" s="20">
        <v>8</v>
      </c>
      <c r="M390" s="21">
        <v>1.01</v>
      </c>
      <c r="N390" s="17">
        <v>1.0049999999999999</v>
      </c>
      <c r="O390" s="22">
        <v>5.0000000000000001E-3</v>
      </c>
      <c r="P390" s="22"/>
    </row>
    <row r="391" spans="1:16">
      <c r="A391" s="23">
        <v>45480</v>
      </c>
      <c r="B391" t="str">
        <f t="shared" si="22"/>
        <v>July 24</v>
      </c>
      <c r="C391" s="6">
        <v>1926140</v>
      </c>
      <c r="D391" s="6">
        <v>1955004</v>
      </c>
      <c r="E391" s="27">
        <v>-28864</v>
      </c>
      <c r="F391" s="6">
        <v>1</v>
      </c>
      <c r="G391" s="8">
        <v>1926140</v>
      </c>
      <c r="H391" s="9">
        <v>179.85</v>
      </c>
      <c r="I391" s="9">
        <v>399</v>
      </c>
      <c r="J391" s="10">
        <v>10710</v>
      </c>
      <c r="K391" s="10">
        <v>10592</v>
      </c>
      <c r="L391" s="11">
        <v>8</v>
      </c>
      <c r="M391" s="8">
        <v>1.0109999999999999</v>
      </c>
      <c r="N391" s="12">
        <v>1.01</v>
      </c>
      <c r="O391" s="25">
        <v>1E-3</v>
      </c>
      <c r="P391" s="25"/>
    </row>
    <row r="392" spans="1:16">
      <c r="A392" s="14">
        <v>45487</v>
      </c>
      <c r="B392" t="str">
        <f t="shared" si="22"/>
        <v>July 24</v>
      </c>
      <c r="C392" s="15">
        <v>1922308</v>
      </c>
      <c r="D392" s="15">
        <v>1926140</v>
      </c>
      <c r="E392" s="24">
        <v>-3832</v>
      </c>
      <c r="F392" s="15">
        <v>1</v>
      </c>
      <c r="G392" s="17">
        <v>1922308</v>
      </c>
      <c r="H392" s="18">
        <v>180.43</v>
      </c>
      <c r="I392" s="18">
        <v>399</v>
      </c>
      <c r="J392" s="19">
        <v>10654</v>
      </c>
      <c r="K392" s="19">
        <v>10592</v>
      </c>
      <c r="L392" s="20">
        <v>8</v>
      </c>
      <c r="M392" s="17">
        <v>1.006</v>
      </c>
      <c r="N392" s="17">
        <v>1.0109999999999999</v>
      </c>
      <c r="O392" s="28">
        <v>-5.0000000000000001E-3</v>
      </c>
      <c r="P392" s="28"/>
    </row>
    <row r="393" spans="1:16">
      <c r="A393" s="23">
        <v>45494</v>
      </c>
      <c r="B393" t="str">
        <f t="shared" si="22"/>
        <v>July 24</v>
      </c>
      <c r="C393" s="6">
        <v>1987002</v>
      </c>
      <c r="D393" s="6">
        <v>1922308</v>
      </c>
      <c r="E393" s="7">
        <v>64694</v>
      </c>
      <c r="F393" s="6">
        <v>1</v>
      </c>
      <c r="G393" s="8">
        <v>1987002</v>
      </c>
      <c r="H393" s="9">
        <v>185.15</v>
      </c>
      <c r="I393" s="9">
        <v>399</v>
      </c>
      <c r="J393" s="10">
        <v>10732</v>
      </c>
      <c r="K393" s="10">
        <v>10592</v>
      </c>
      <c r="L393" s="11">
        <v>8</v>
      </c>
      <c r="M393" s="8">
        <v>1.0129999999999999</v>
      </c>
      <c r="N393" s="8">
        <v>1.006</v>
      </c>
      <c r="O393" s="25">
        <v>7.0000000000000001E-3</v>
      </c>
      <c r="P393" s="25"/>
    </row>
    <row r="394" spans="1:16">
      <c r="A394" s="14">
        <v>45501</v>
      </c>
      <c r="B394" t="str">
        <f t="shared" si="22"/>
        <v>July 24</v>
      </c>
      <c r="C394" s="15">
        <v>2021549</v>
      </c>
      <c r="D394" s="15">
        <v>1987002</v>
      </c>
      <c r="E394" s="16">
        <v>34547</v>
      </c>
      <c r="F394" s="15">
        <v>1</v>
      </c>
      <c r="G394" s="17">
        <v>2021549</v>
      </c>
      <c r="H394" s="18">
        <v>189.28</v>
      </c>
      <c r="I394" s="18">
        <v>399</v>
      </c>
      <c r="J394" s="19">
        <v>10680</v>
      </c>
      <c r="K394" s="19">
        <v>10592</v>
      </c>
      <c r="L394" s="20">
        <v>8</v>
      </c>
      <c r="M394" s="17">
        <v>1.008</v>
      </c>
      <c r="N394" s="17">
        <v>1.0129999999999999</v>
      </c>
      <c r="O394" s="28">
        <v>-5.0000000000000001E-3</v>
      </c>
      <c r="P394" s="28"/>
    </row>
    <row r="395" spans="1:16">
      <c r="A395" s="23">
        <v>45508</v>
      </c>
      <c r="B395" t="str">
        <f t="shared" si="22"/>
        <v>August 24</v>
      </c>
      <c r="C395" s="6">
        <v>1954746</v>
      </c>
      <c r="D395" s="6">
        <v>2021549</v>
      </c>
      <c r="E395" s="27">
        <v>-66803</v>
      </c>
      <c r="F395" s="6">
        <v>1</v>
      </c>
      <c r="G395" s="8">
        <v>1954746</v>
      </c>
      <c r="H395" s="9">
        <v>186.25</v>
      </c>
      <c r="I395" s="9">
        <v>399</v>
      </c>
      <c r="J395" s="10">
        <v>10495</v>
      </c>
      <c r="K395" s="10">
        <v>10592</v>
      </c>
      <c r="L395" s="11">
        <v>8</v>
      </c>
      <c r="M395" s="8">
        <v>0.99099999999999999</v>
      </c>
      <c r="N395" s="8">
        <v>1.008</v>
      </c>
      <c r="O395" s="29">
        <v>-1.7000000000000001E-2</v>
      </c>
      <c r="P395" s="29"/>
    </row>
    <row r="396" spans="1:16">
      <c r="A396" s="14">
        <v>45515</v>
      </c>
      <c r="B396" t="str">
        <f t="shared" si="22"/>
        <v>August 24</v>
      </c>
      <c r="C396" s="15">
        <v>1957871</v>
      </c>
      <c r="D396" s="15">
        <v>1954746</v>
      </c>
      <c r="E396" s="16">
        <v>3125</v>
      </c>
      <c r="F396" s="15">
        <v>1</v>
      </c>
      <c r="G396" s="17">
        <v>1957871</v>
      </c>
      <c r="H396" s="18">
        <v>186.91</v>
      </c>
      <c r="I396" s="18">
        <v>399</v>
      </c>
      <c r="J396" s="19">
        <v>10475</v>
      </c>
      <c r="K396" s="19">
        <v>10592</v>
      </c>
      <c r="L396" s="20">
        <v>8</v>
      </c>
      <c r="M396" s="17">
        <v>0.98899999999999999</v>
      </c>
      <c r="N396" s="17">
        <v>0.99099999999999999</v>
      </c>
      <c r="O396" s="28">
        <v>-2E-3</v>
      </c>
      <c r="P396" s="28"/>
    </row>
    <row r="397" spans="1:16">
      <c r="A397" s="23">
        <v>45522</v>
      </c>
      <c r="B397" t="str">
        <f t="shared" si="22"/>
        <v>August 24</v>
      </c>
      <c r="C397" s="6">
        <v>1778290</v>
      </c>
      <c r="D397" s="6">
        <v>1957871</v>
      </c>
      <c r="E397" s="27">
        <v>-179581</v>
      </c>
      <c r="F397" s="6">
        <v>1</v>
      </c>
      <c r="G397" s="8">
        <v>1778289.75</v>
      </c>
      <c r="H397" s="9">
        <v>179.59</v>
      </c>
      <c r="I397" s="9">
        <v>399</v>
      </c>
      <c r="J397" s="10">
        <v>9902</v>
      </c>
      <c r="K397" s="10">
        <v>10592</v>
      </c>
      <c r="L397" s="11">
        <v>8</v>
      </c>
      <c r="M397" s="8">
        <v>0.93500000000000005</v>
      </c>
      <c r="N397" s="8">
        <v>0.98899999999999999</v>
      </c>
      <c r="O397" s="29">
        <v>-5.3999999999999999E-2</v>
      </c>
      <c r="P397" s="29"/>
    </row>
    <row r="398" spans="1:16">
      <c r="A398" s="14">
        <v>45529</v>
      </c>
      <c r="B398" t="str">
        <f t="shared" si="22"/>
        <v>August 24</v>
      </c>
      <c r="C398" s="15">
        <v>1640394</v>
      </c>
      <c r="D398" s="15">
        <v>1778290</v>
      </c>
      <c r="E398" s="24">
        <v>-137896</v>
      </c>
      <c r="F398" s="15">
        <v>1</v>
      </c>
      <c r="G398" s="17">
        <v>1640394.25</v>
      </c>
      <c r="H398" s="18">
        <v>171.61</v>
      </c>
      <c r="I398" s="18">
        <v>399</v>
      </c>
      <c r="J398" s="19">
        <v>9559</v>
      </c>
      <c r="K398" s="19">
        <v>10592</v>
      </c>
      <c r="L398" s="20">
        <v>8</v>
      </c>
      <c r="M398" s="17">
        <v>0.90200000000000002</v>
      </c>
      <c r="N398" s="17">
        <v>0.93500000000000005</v>
      </c>
      <c r="O398" s="28">
        <v>-3.3000000000000002E-2</v>
      </c>
      <c r="P398" s="28"/>
    </row>
    <row r="399" spans="1:16">
      <c r="A399" s="23">
        <v>45536</v>
      </c>
      <c r="B399" t="str">
        <f t="shared" si="22"/>
        <v>September 24</v>
      </c>
      <c r="C399" s="6">
        <v>1857988</v>
      </c>
      <c r="D399" s="6">
        <v>1640394</v>
      </c>
      <c r="E399" s="7">
        <v>217594</v>
      </c>
      <c r="F399" s="6">
        <v>1</v>
      </c>
      <c r="G399" s="8">
        <v>1857988</v>
      </c>
      <c r="H399" s="9">
        <v>181.67</v>
      </c>
      <c r="I399" s="9">
        <v>399</v>
      </c>
      <c r="J399" s="10">
        <v>10227</v>
      </c>
      <c r="K399" s="10">
        <v>10592</v>
      </c>
      <c r="L399" s="11">
        <v>8</v>
      </c>
      <c r="M399" s="8">
        <v>0.96599999999999997</v>
      </c>
      <c r="N399" s="8">
        <v>0.90200000000000002</v>
      </c>
      <c r="O399" s="25">
        <v>6.4000000000000001E-2</v>
      </c>
      <c r="P399" s="25"/>
    </row>
    <row r="400" spans="1:16">
      <c r="A400" s="14">
        <v>45543</v>
      </c>
      <c r="B400" t="str">
        <f t="shared" si="22"/>
        <v>September 24</v>
      </c>
      <c r="C400" s="15">
        <v>1645632</v>
      </c>
      <c r="D400" s="15">
        <v>1857988</v>
      </c>
      <c r="E400" s="24">
        <v>-212356</v>
      </c>
      <c r="F400" s="15">
        <v>1</v>
      </c>
      <c r="G400" s="17">
        <v>1645632</v>
      </c>
      <c r="H400" s="18">
        <v>160.94</v>
      </c>
      <c r="I400" s="18">
        <v>399</v>
      </c>
      <c r="J400" s="19">
        <v>10225</v>
      </c>
      <c r="K400" s="19">
        <v>10592</v>
      </c>
      <c r="L400" s="20">
        <v>8</v>
      </c>
      <c r="M400" s="17">
        <v>0.96499999999999997</v>
      </c>
      <c r="N400" s="17">
        <v>0.96599999999999997</v>
      </c>
      <c r="O400" s="28">
        <v>-1E-3</v>
      </c>
      <c r="P400" s="28"/>
    </row>
    <row r="401" spans="1:16">
      <c r="A401" s="23">
        <v>45550</v>
      </c>
      <c r="B401" t="str">
        <f t="shared" si="22"/>
        <v>September 24</v>
      </c>
      <c r="C401" s="6">
        <v>1626361</v>
      </c>
      <c r="D401" s="6">
        <v>1645632</v>
      </c>
      <c r="E401" s="27">
        <v>-19271</v>
      </c>
      <c r="F401" s="6">
        <v>1</v>
      </c>
      <c r="G401" s="8">
        <v>1626361</v>
      </c>
      <c r="H401" s="9">
        <v>156.94</v>
      </c>
      <c r="I401" s="9">
        <v>399</v>
      </c>
      <c r="J401" s="10">
        <v>10363</v>
      </c>
      <c r="K401" s="10">
        <v>10592</v>
      </c>
      <c r="L401" s="11">
        <v>8</v>
      </c>
      <c r="M401" s="8">
        <v>0.97799999999999998</v>
      </c>
      <c r="N401" s="8">
        <v>0.96499999999999997</v>
      </c>
      <c r="O401" s="25">
        <v>1.2999999999999999E-2</v>
      </c>
      <c r="P401" s="25"/>
    </row>
    <row r="402" spans="1:16">
      <c r="A402" s="14">
        <v>45557</v>
      </c>
      <c r="B402" t="str">
        <f t="shared" si="22"/>
        <v>September 24</v>
      </c>
      <c r="C402" s="15">
        <v>1525816</v>
      </c>
      <c r="D402" s="15">
        <v>1626361</v>
      </c>
      <c r="E402" s="24">
        <v>-100545</v>
      </c>
      <c r="F402" s="15">
        <v>1</v>
      </c>
      <c r="G402" s="17">
        <v>1525816.25</v>
      </c>
      <c r="H402" s="18">
        <v>158.63</v>
      </c>
      <c r="I402" s="18">
        <v>299</v>
      </c>
      <c r="J402" s="19">
        <v>9619</v>
      </c>
      <c r="K402" s="19">
        <v>10592</v>
      </c>
      <c r="L402" s="20">
        <v>8</v>
      </c>
      <c r="M402" s="17">
        <v>0.90800000000000003</v>
      </c>
      <c r="N402" s="17">
        <v>0.97799999999999998</v>
      </c>
      <c r="O402" s="30">
        <v>-7.0000000000000007E-2</v>
      </c>
      <c r="P402" s="30"/>
    </row>
    <row r="403" spans="1:16">
      <c r="A403" s="23">
        <v>45564</v>
      </c>
      <c r="B403" t="str">
        <f t="shared" si="22"/>
        <v>September 24</v>
      </c>
      <c r="C403" s="6">
        <v>1570538</v>
      </c>
      <c r="D403" s="6">
        <v>1525816</v>
      </c>
      <c r="E403" s="7">
        <v>44722</v>
      </c>
      <c r="F403" s="6">
        <v>1</v>
      </c>
      <c r="G403" s="8">
        <v>1570537.75</v>
      </c>
      <c r="H403" s="9">
        <v>163.79</v>
      </c>
      <c r="I403" s="9">
        <v>299</v>
      </c>
      <c r="J403" s="10">
        <v>9589</v>
      </c>
      <c r="K403" s="10">
        <v>10592</v>
      </c>
      <c r="L403" s="11">
        <v>8</v>
      </c>
      <c r="M403" s="8">
        <v>0.90500000000000003</v>
      </c>
      <c r="N403" s="8">
        <v>0.90800000000000003</v>
      </c>
      <c r="O403" s="29">
        <v>-3.0000000000000001E-3</v>
      </c>
      <c r="P403" s="29"/>
    </row>
    <row r="404" spans="1:16">
      <c r="A404" s="14">
        <v>45571</v>
      </c>
      <c r="B404" t="str">
        <f t="shared" si="22"/>
        <v>October 24</v>
      </c>
      <c r="C404" s="15">
        <v>1675734</v>
      </c>
      <c r="D404" s="15">
        <v>1570538</v>
      </c>
      <c r="E404" s="16">
        <v>105196</v>
      </c>
      <c r="F404" s="15">
        <v>1</v>
      </c>
      <c r="G404" s="17">
        <v>1675734</v>
      </c>
      <c r="H404" s="18">
        <v>171.08</v>
      </c>
      <c r="I404" s="18">
        <v>299</v>
      </c>
      <c r="J404" s="19">
        <v>9795</v>
      </c>
      <c r="K404" s="19">
        <v>10592</v>
      </c>
      <c r="L404" s="20">
        <v>8</v>
      </c>
      <c r="M404" s="17">
        <v>0.92500000000000004</v>
      </c>
      <c r="N404" s="17">
        <v>0.90500000000000003</v>
      </c>
      <c r="O404" s="26">
        <v>0.02</v>
      </c>
      <c r="P404" s="26"/>
    </row>
    <row r="405" spans="1:16">
      <c r="A405" s="23">
        <v>45578</v>
      </c>
      <c r="B405" t="str">
        <f t="shared" si="22"/>
        <v>October 24</v>
      </c>
      <c r="C405" s="6">
        <v>1965127</v>
      </c>
      <c r="D405" s="6">
        <v>1675734</v>
      </c>
      <c r="E405" s="7">
        <v>289393</v>
      </c>
      <c r="F405" s="6">
        <v>1</v>
      </c>
      <c r="G405" s="8">
        <v>1965127</v>
      </c>
      <c r="H405" s="9">
        <v>189.26</v>
      </c>
      <c r="I405" s="9">
        <v>299</v>
      </c>
      <c r="J405" s="10">
        <v>10383</v>
      </c>
      <c r="K405" s="10">
        <v>10592</v>
      </c>
      <c r="L405" s="11">
        <v>8</v>
      </c>
      <c r="M405" s="12">
        <v>0.98</v>
      </c>
      <c r="N405" s="8">
        <v>0.92500000000000004</v>
      </c>
      <c r="O405" s="25">
        <v>5.5E-2</v>
      </c>
      <c r="P405" s="25"/>
    </row>
    <row r="406" spans="1:16">
      <c r="A406" s="14">
        <v>45585</v>
      </c>
      <c r="B406" t="str">
        <f t="shared" si="22"/>
        <v>October 24</v>
      </c>
      <c r="C406" s="15">
        <v>1868462</v>
      </c>
      <c r="D406" s="15">
        <v>1965127</v>
      </c>
      <c r="E406" s="24">
        <v>-96665</v>
      </c>
      <c r="F406" s="15">
        <v>1</v>
      </c>
      <c r="G406" s="17">
        <v>1868462</v>
      </c>
      <c r="H406" s="18">
        <v>184.21</v>
      </c>
      <c r="I406" s="18">
        <v>299</v>
      </c>
      <c r="J406" s="19">
        <v>10143</v>
      </c>
      <c r="K406" s="19">
        <v>10592</v>
      </c>
      <c r="L406" s="20">
        <v>8</v>
      </c>
      <c r="M406" s="17">
        <v>0.95799999999999996</v>
      </c>
      <c r="N406" s="21">
        <v>0.98</v>
      </c>
      <c r="O406" s="28">
        <v>-2.1999999999999999E-2</v>
      </c>
      <c r="P406" s="28"/>
    </row>
    <row r="407" spans="1:16">
      <c r="A407" s="23">
        <v>45592</v>
      </c>
      <c r="B407" t="str">
        <f t="shared" si="22"/>
        <v>October 24</v>
      </c>
      <c r="C407" s="6">
        <v>1761086</v>
      </c>
      <c r="D407" s="6">
        <v>1868462</v>
      </c>
      <c r="E407" s="27">
        <v>-107376</v>
      </c>
      <c r="F407" s="6">
        <v>1</v>
      </c>
      <c r="G407" s="8">
        <v>1761086</v>
      </c>
      <c r="H407" s="9">
        <v>169.58</v>
      </c>
      <c r="I407" s="9">
        <v>299</v>
      </c>
      <c r="J407" s="10">
        <v>10385</v>
      </c>
      <c r="K407" s="10">
        <v>10592</v>
      </c>
      <c r="L407" s="11">
        <v>8</v>
      </c>
      <c r="M407" s="12">
        <v>0.98</v>
      </c>
      <c r="N407" s="8">
        <v>0.95799999999999996</v>
      </c>
      <c r="O407" s="25">
        <v>2.1999999999999999E-2</v>
      </c>
      <c r="P407" s="25"/>
    </row>
    <row r="408" spans="1:16">
      <c r="A408" s="14">
        <v>45599</v>
      </c>
      <c r="B408" t="str">
        <f t="shared" si="22"/>
        <v>November 24</v>
      </c>
      <c r="C408" s="15">
        <v>1717782</v>
      </c>
      <c r="D408" s="15">
        <v>1761086</v>
      </c>
      <c r="E408" s="24">
        <v>-43304</v>
      </c>
      <c r="F408" s="15">
        <v>1</v>
      </c>
      <c r="G408" s="17">
        <v>1717782.25</v>
      </c>
      <c r="H408" s="18">
        <v>169.01</v>
      </c>
      <c r="I408" s="18">
        <v>299</v>
      </c>
      <c r="J408" s="19">
        <v>10164</v>
      </c>
      <c r="K408" s="19">
        <v>10592</v>
      </c>
      <c r="L408" s="20">
        <v>8</v>
      </c>
      <c r="M408" s="21">
        <v>0.96</v>
      </c>
      <c r="N408" s="21">
        <v>0.98</v>
      </c>
      <c r="O408" s="30">
        <v>-0.02</v>
      </c>
      <c r="P408" s="30"/>
    </row>
    <row r="409" spans="1:16">
      <c r="A409" s="23">
        <v>45606</v>
      </c>
      <c r="B409" t="str">
        <f t="shared" si="22"/>
        <v>November 24</v>
      </c>
      <c r="C409" s="6">
        <v>1772958</v>
      </c>
      <c r="D409" s="6">
        <v>1717782</v>
      </c>
      <c r="E409" s="7">
        <v>55176</v>
      </c>
      <c r="F409" s="6">
        <v>1</v>
      </c>
      <c r="G409" s="8">
        <v>1772958.25</v>
      </c>
      <c r="H409" s="9">
        <v>179.7</v>
      </c>
      <c r="I409" s="9">
        <v>299</v>
      </c>
      <c r="J409" s="10">
        <v>9866</v>
      </c>
      <c r="K409" s="10">
        <v>10592</v>
      </c>
      <c r="L409" s="11">
        <v>8</v>
      </c>
      <c r="M409" s="8">
        <v>0.93100000000000005</v>
      </c>
      <c r="N409" s="12">
        <v>0.96</v>
      </c>
      <c r="O409" s="29">
        <v>-2.9000000000000001E-2</v>
      </c>
      <c r="P409" s="29"/>
    </row>
    <row r="410" spans="1:16">
      <c r="A410" s="14">
        <v>45613</v>
      </c>
      <c r="B410" t="str">
        <f t="shared" si="22"/>
        <v>November 24</v>
      </c>
      <c r="C410" s="15">
        <v>1632449</v>
      </c>
      <c r="D410" s="15">
        <v>1772958</v>
      </c>
      <c r="E410" s="24">
        <v>-140509</v>
      </c>
      <c r="F410" s="15">
        <v>1</v>
      </c>
      <c r="G410" s="17">
        <v>1632449</v>
      </c>
      <c r="H410" s="18">
        <v>160.82</v>
      </c>
      <c r="I410" s="18">
        <v>299</v>
      </c>
      <c r="J410" s="19">
        <v>10151</v>
      </c>
      <c r="K410" s="19">
        <v>10592</v>
      </c>
      <c r="L410" s="20">
        <v>8</v>
      </c>
      <c r="M410" s="17">
        <v>0.95799999999999996</v>
      </c>
      <c r="N410" s="17">
        <v>0.93100000000000005</v>
      </c>
      <c r="O410" s="22">
        <v>2.7E-2</v>
      </c>
      <c r="P410" s="22"/>
    </row>
    <row r="411" spans="1:16">
      <c r="A411" s="23">
        <v>45620</v>
      </c>
      <c r="B411" t="str">
        <f t="shared" si="22"/>
        <v>November 24</v>
      </c>
      <c r="C411" s="6">
        <v>1977415</v>
      </c>
      <c r="D411" s="6">
        <v>1632449</v>
      </c>
      <c r="E411" s="7">
        <v>344966</v>
      </c>
      <c r="F411" s="6">
        <v>1</v>
      </c>
      <c r="G411" s="8">
        <v>1977415.25</v>
      </c>
      <c r="H411" s="9">
        <v>192.52</v>
      </c>
      <c r="I411" s="9">
        <v>299</v>
      </c>
      <c r="J411" s="10">
        <v>10271</v>
      </c>
      <c r="K411" s="10">
        <v>10592</v>
      </c>
      <c r="L411" s="11">
        <v>8</v>
      </c>
      <c r="M411" s="12">
        <v>0.97</v>
      </c>
      <c r="N411" s="8">
        <v>0.95799999999999996</v>
      </c>
      <c r="O411" s="25">
        <v>1.2E-2</v>
      </c>
      <c r="P411" s="25"/>
    </row>
    <row r="412" spans="1:16">
      <c r="A412" s="14">
        <v>45627</v>
      </c>
      <c r="B412" t="str">
        <f t="shared" si="22"/>
        <v>December 24</v>
      </c>
      <c r="C412" s="15">
        <v>2579544</v>
      </c>
      <c r="D412" s="15">
        <v>1977415</v>
      </c>
      <c r="E412" s="16">
        <v>602129</v>
      </c>
      <c r="F412" s="15">
        <v>1</v>
      </c>
      <c r="G412" s="17">
        <v>2579544</v>
      </c>
      <c r="H412" s="18">
        <v>247.25</v>
      </c>
      <c r="I412" s="18">
        <v>449</v>
      </c>
      <c r="J412" s="19">
        <v>10433</v>
      </c>
      <c r="K412" s="19">
        <v>10592</v>
      </c>
      <c r="L412" s="20">
        <v>8</v>
      </c>
      <c r="M412" s="17">
        <v>0.98499999999999999</v>
      </c>
      <c r="N412" s="21">
        <v>0.97</v>
      </c>
      <c r="O412" s="22">
        <v>1.4999999999999999E-2</v>
      </c>
      <c r="P412" s="22"/>
    </row>
    <row r="413" spans="1:16">
      <c r="A413" s="23">
        <v>45634</v>
      </c>
      <c r="B413" t="str">
        <f t="shared" si="22"/>
        <v>December 24</v>
      </c>
      <c r="C413" s="6">
        <v>2030772</v>
      </c>
      <c r="D413" s="6">
        <v>2579544</v>
      </c>
      <c r="E413" s="27">
        <v>-548773</v>
      </c>
      <c r="F413" s="6">
        <v>1</v>
      </c>
      <c r="G413" s="8">
        <v>2030771.5</v>
      </c>
      <c r="H413" s="9">
        <v>204.14</v>
      </c>
      <c r="I413" s="9">
        <v>419</v>
      </c>
      <c r="J413" s="10">
        <v>9948</v>
      </c>
      <c r="K413" s="10">
        <v>10592</v>
      </c>
      <c r="L413" s="11">
        <v>8</v>
      </c>
      <c r="M413" s="8">
        <v>0.93899999999999995</v>
      </c>
      <c r="N413" s="8">
        <v>0.98499999999999999</v>
      </c>
      <c r="O413" s="29">
        <v>-4.5999999999999999E-2</v>
      </c>
      <c r="P413" s="29"/>
    </row>
    <row r="414" spans="1:16">
      <c r="A414" s="14">
        <v>45641</v>
      </c>
      <c r="B414" t="str">
        <f t="shared" si="22"/>
        <v>December 24</v>
      </c>
      <c r="C414" s="15">
        <v>2177119</v>
      </c>
      <c r="D414" s="15">
        <v>2030772</v>
      </c>
      <c r="E414" s="16">
        <v>146348</v>
      </c>
      <c r="F414" s="15">
        <v>1</v>
      </c>
      <c r="G414" s="17">
        <v>2177119</v>
      </c>
      <c r="H414" s="18">
        <v>205.27</v>
      </c>
      <c r="I414" s="18">
        <v>419</v>
      </c>
      <c r="J414" s="19">
        <v>10606</v>
      </c>
      <c r="K414" s="19">
        <v>10592</v>
      </c>
      <c r="L414" s="20">
        <v>8</v>
      </c>
      <c r="M414" s="17">
        <v>1.0009999999999999</v>
      </c>
      <c r="N414" s="17">
        <v>0.93899999999999995</v>
      </c>
      <c r="O414" s="22">
        <v>6.2E-2</v>
      </c>
      <c r="P414" s="22"/>
    </row>
    <row r="415" spans="1:16">
      <c r="A415" s="23">
        <v>45648</v>
      </c>
      <c r="B415" t="str">
        <f t="shared" si="22"/>
        <v>December 24</v>
      </c>
      <c r="C415" s="6">
        <v>2491550</v>
      </c>
      <c r="D415" s="6">
        <v>2177119</v>
      </c>
      <c r="E415" s="7">
        <v>314431</v>
      </c>
      <c r="F415" s="6">
        <v>1</v>
      </c>
      <c r="G415" s="8">
        <v>2491550</v>
      </c>
      <c r="H415" s="9">
        <v>233.55</v>
      </c>
      <c r="I415" s="9">
        <v>419</v>
      </c>
      <c r="J415" s="10">
        <v>10668</v>
      </c>
      <c r="K415" s="10">
        <v>10592</v>
      </c>
      <c r="L415" s="11">
        <v>8</v>
      </c>
      <c r="M415" s="8">
        <v>1.0069999999999999</v>
      </c>
      <c r="N415" s="8">
        <v>1.0009999999999999</v>
      </c>
      <c r="O415" s="25">
        <v>6.0000000000000001E-3</v>
      </c>
      <c r="P415" s="25"/>
    </row>
    <row r="416" spans="1:16">
      <c r="A416" s="14">
        <v>45655</v>
      </c>
      <c r="B416" t="str">
        <f t="shared" si="22"/>
        <v>December 24</v>
      </c>
      <c r="C416" s="15">
        <v>2938288</v>
      </c>
      <c r="D416" s="15">
        <v>2491550</v>
      </c>
      <c r="E416" s="16">
        <v>446738</v>
      </c>
      <c r="F416" s="15">
        <v>1</v>
      </c>
      <c r="G416" s="17">
        <v>2938288</v>
      </c>
      <c r="H416" s="18">
        <v>273.41000000000003</v>
      </c>
      <c r="I416" s="18">
        <v>599</v>
      </c>
      <c r="J416" s="19">
        <v>10747</v>
      </c>
      <c r="K416" s="19">
        <v>10592</v>
      </c>
      <c r="L416" s="20">
        <v>8</v>
      </c>
      <c r="M416" s="17">
        <v>1.0149999999999999</v>
      </c>
      <c r="N416" s="17">
        <v>1.0069999999999999</v>
      </c>
      <c r="O416" s="22">
        <v>8.0000000000000002E-3</v>
      </c>
      <c r="P416" s="22"/>
    </row>
    <row r="417" spans="1:16">
      <c r="A417" s="23">
        <v>45662</v>
      </c>
      <c r="B417" t="str">
        <f t="shared" si="22"/>
        <v>January 25</v>
      </c>
      <c r="C417" s="6">
        <v>2379897</v>
      </c>
      <c r="D417" s="6">
        <v>0</v>
      </c>
      <c r="E417" s="7">
        <v>2379897</v>
      </c>
      <c r="F417" s="6">
        <v>1</v>
      </c>
      <c r="G417" s="8">
        <v>2379896.7999999998</v>
      </c>
      <c r="H417" s="9">
        <v>221.74</v>
      </c>
      <c r="I417" s="9">
        <v>599</v>
      </c>
      <c r="J417" s="10">
        <v>10733</v>
      </c>
      <c r="K417" s="10">
        <v>10592</v>
      </c>
      <c r="L417" s="11">
        <v>8</v>
      </c>
      <c r="M417" s="8">
        <v>1.0129999999999999</v>
      </c>
      <c r="N417" s="12">
        <v>0</v>
      </c>
      <c r="O417" s="13">
        <v>0</v>
      </c>
      <c r="P417" s="13"/>
    </row>
    <row r="418" spans="1:16">
      <c r="A418" s="14">
        <v>45669</v>
      </c>
      <c r="B418" t="str">
        <f t="shared" si="22"/>
        <v>January 25</v>
      </c>
      <c r="C418" s="15">
        <v>1855573</v>
      </c>
      <c r="D418" s="15">
        <v>2379897</v>
      </c>
      <c r="E418" s="24">
        <v>-524324</v>
      </c>
      <c r="F418" s="15">
        <v>1</v>
      </c>
      <c r="G418" s="17">
        <v>1855572.65</v>
      </c>
      <c r="H418" s="18">
        <v>175.47</v>
      </c>
      <c r="I418" s="18">
        <v>329</v>
      </c>
      <c r="J418" s="19">
        <v>10575</v>
      </c>
      <c r="K418" s="19">
        <v>10592</v>
      </c>
      <c r="L418" s="20">
        <v>8</v>
      </c>
      <c r="M418" s="17">
        <v>0.998</v>
      </c>
      <c r="N418" s="21">
        <v>0</v>
      </c>
      <c r="O418" s="22">
        <v>0.998</v>
      </c>
      <c r="P418" s="22"/>
    </row>
    <row r="419" spans="1:16">
      <c r="A419" s="23">
        <v>45676</v>
      </c>
      <c r="B419" t="str">
        <f t="shared" si="22"/>
        <v>January 25</v>
      </c>
      <c r="C419" s="6">
        <v>1900809</v>
      </c>
      <c r="D419" s="6">
        <v>1855573</v>
      </c>
      <c r="E419" s="7">
        <v>45237</v>
      </c>
      <c r="F419" s="6">
        <v>1</v>
      </c>
      <c r="G419" s="8">
        <v>1900809.45</v>
      </c>
      <c r="H419" s="9">
        <v>190.14</v>
      </c>
      <c r="I419" s="9">
        <v>329</v>
      </c>
      <c r="J419" s="10">
        <v>9997</v>
      </c>
      <c r="K419" s="10">
        <v>10592</v>
      </c>
      <c r="L419" s="11">
        <v>8</v>
      </c>
      <c r="M419" s="8">
        <v>0.94399999999999995</v>
      </c>
      <c r="N419" s="8">
        <v>0.998</v>
      </c>
      <c r="O419" s="29">
        <v>-5.3999999999999999E-2</v>
      </c>
      <c r="P419" s="29"/>
    </row>
    <row r="420" spans="1:16">
      <c r="A420" s="14">
        <v>45683</v>
      </c>
      <c r="B420" t="str">
        <f t="shared" si="22"/>
        <v>January 25</v>
      </c>
      <c r="C420" s="15">
        <v>1609120</v>
      </c>
      <c r="D420" s="15">
        <v>1900809</v>
      </c>
      <c r="E420" s="24">
        <v>-291690</v>
      </c>
      <c r="F420" s="15">
        <v>1</v>
      </c>
      <c r="G420" s="17">
        <v>1609119.9</v>
      </c>
      <c r="H420" s="18">
        <v>163.69</v>
      </c>
      <c r="I420" s="18">
        <v>329</v>
      </c>
      <c r="J420" s="19">
        <v>9830</v>
      </c>
      <c r="K420" s="19">
        <v>10592</v>
      </c>
      <c r="L420" s="20">
        <v>8</v>
      </c>
      <c r="M420" s="17">
        <v>0.92800000000000005</v>
      </c>
      <c r="N420" s="17">
        <v>0.94399999999999995</v>
      </c>
      <c r="O420" s="28">
        <v>-1.6E-2</v>
      </c>
      <c r="P420" s="28"/>
    </row>
    <row r="421" spans="1:16">
      <c r="A421" s="23">
        <v>45690</v>
      </c>
      <c r="B421" t="str">
        <f t="shared" si="22"/>
        <v>February 25</v>
      </c>
      <c r="C421" s="6">
        <v>1655079</v>
      </c>
      <c r="D421" s="6">
        <v>1609120</v>
      </c>
      <c r="E421" s="7">
        <v>45959</v>
      </c>
      <c r="F421" s="6">
        <v>1</v>
      </c>
      <c r="G421" s="8">
        <v>1655079.3</v>
      </c>
      <c r="H421" s="9">
        <v>163.03</v>
      </c>
      <c r="I421" s="9">
        <v>325</v>
      </c>
      <c r="J421" s="10">
        <v>10152</v>
      </c>
      <c r="K421" s="10">
        <v>10592</v>
      </c>
      <c r="L421" s="11">
        <v>8</v>
      </c>
      <c r="M421" s="8">
        <v>0.95799999999999996</v>
      </c>
      <c r="N421" s="8">
        <v>0.92800000000000005</v>
      </c>
      <c r="O421" s="13">
        <v>0.03</v>
      </c>
      <c r="P421" s="13"/>
    </row>
    <row r="422" spans="1:16">
      <c r="A422" s="14">
        <v>45697</v>
      </c>
      <c r="B422" t="str">
        <f t="shared" si="22"/>
        <v>February 25</v>
      </c>
      <c r="C422" s="15">
        <v>1532751</v>
      </c>
      <c r="D422" s="15">
        <v>1655079</v>
      </c>
      <c r="E422" s="24">
        <v>-122329</v>
      </c>
      <c r="F422" s="15">
        <v>1</v>
      </c>
      <c r="G422" s="17">
        <v>1532750.8</v>
      </c>
      <c r="H422" s="18">
        <v>151.97</v>
      </c>
      <c r="I422" s="18">
        <v>325</v>
      </c>
      <c r="J422" s="19">
        <v>10086</v>
      </c>
      <c r="K422" s="19">
        <v>10592</v>
      </c>
      <c r="L422" s="20">
        <v>8</v>
      </c>
      <c r="M422" s="17">
        <v>0.95199999999999996</v>
      </c>
      <c r="N422" s="17">
        <v>0.95799999999999996</v>
      </c>
      <c r="O422" s="28">
        <v>-6.0000000000000001E-3</v>
      </c>
      <c r="P422" s="28"/>
    </row>
    <row r="423" spans="1:16">
      <c r="A423" s="23">
        <v>45704</v>
      </c>
      <c r="B423" t="str">
        <f t="shared" si="22"/>
        <v>February 25</v>
      </c>
      <c r="C423" s="6">
        <v>1921803</v>
      </c>
      <c r="D423" s="6">
        <v>1532751</v>
      </c>
      <c r="E423" s="7">
        <v>389053</v>
      </c>
      <c r="F423" s="6">
        <v>1</v>
      </c>
      <c r="G423" s="8">
        <v>1921803.35</v>
      </c>
      <c r="H423" s="9">
        <v>194.08</v>
      </c>
      <c r="I423" s="9">
        <v>369</v>
      </c>
      <c r="J423" s="10">
        <v>9902</v>
      </c>
      <c r="K423" s="10">
        <v>10592</v>
      </c>
      <c r="L423" s="11">
        <v>8</v>
      </c>
      <c r="M423" s="8">
        <v>0.93500000000000005</v>
      </c>
      <c r="N423" s="8">
        <v>0.95199999999999996</v>
      </c>
      <c r="O423" s="29">
        <v>-1.7000000000000001E-2</v>
      </c>
      <c r="P423" s="29"/>
    </row>
    <row r="424" spans="1:16">
      <c r="A424" s="14">
        <v>45711</v>
      </c>
      <c r="B424" t="str">
        <f t="shared" si="22"/>
        <v>February 25</v>
      </c>
      <c r="C424" s="15">
        <v>1900135</v>
      </c>
      <c r="D424" s="15">
        <v>1921803</v>
      </c>
      <c r="E424" s="24">
        <v>-21668</v>
      </c>
      <c r="F424" s="15">
        <v>1</v>
      </c>
      <c r="G424" s="17">
        <v>1900135.2</v>
      </c>
      <c r="H424" s="18">
        <v>178.63</v>
      </c>
      <c r="I424" s="18">
        <v>325</v>
      </c>
      <c r="J424" s="19">
        <v>10637</v>
      </c>
      <c r="K424" s="19">
        <v>10592</v>
      </c>
      <c r="L424" s="20">
        <v>8</v>
      </c>
      <c r="M424" s="17">
        <v>1.004</v>
      </c>
      <c r="N424" s="17">
        <v>0.93500000000000005</v>
      </c>
      <c r="O424" s="22">
        <v>6.9000000000000006E-2</v>
      </c>
      <c r="P424" s="22"/>
    </row>
    <row r="425" spans="1:16">
      <c r="A425" s="23">
        <v>45718</v>
      </c>
      <c r="B425" t="str">
        <f t="shared" si="22"/>
        <v>March 25</v>
      </c>
      <c r="C425" s="6">
        <v>1554542</v>
      </c>
      <c r="D425" s="6">
        <v>1900135</v>
      </c>
      <c r="E425" s="27">
        <v>-345593</v>
      </c>
      <c r="F425" s="6">
        <v>1</v>
      </c>
      <c r="G425" s="8">
        <v>1554542.35</v>
      </c>
      <c r="H425" s="9">
        <v>151.21</v>
      </c>
      <c r="I425" s="9">
        <v>325</v>
      </c>
      <c r="J425" s="10">
        <v>10281</v>
      </c>
      <c r="K425" s="10">
        <v>10592</v>
      </c>
      <c r="L425" s="11">
        <v>8</v>
      </c>
      <c r="M425" s="8">
        <v>0.97099999999999997</v>
      </c>
      <c r="N425" s="8">
        <v>1.004</v>
      </c>
      <c r="O425" s="29">
        <v>-3.3000000000000002E-2</v>
      </c>
      <c r="P425" s="29"/>
    </row>
    <row r="426" spans="1:16">
      <c r="A426" s="14">
        <v>45725</v>
      </c>
      <c r="B426" t="str">
        <f t="shared" si="22"/>
        <v>March 25</v>
      </c>
      <c r="C426" s="15">
        <v>1683580</v>
      </c>
      <c r="D426" s="15">
        <v>1554542</v>
      </c>
      <c r="E426" s="16">
        <v>129038</v>
      </c>
      <c r="F426" s="15">
        <v>1</v>
      </c>
      <c r="G426" s="17">
        <v>1683580.3</v>
      </c>
      <c r="H426" s="18">
        <v>158.01</v>
      </c>
      <c r="I426" s="18">
        <v>325</v>
      </c>
      <c r="J426" s="19">
        <v>10655</v>
      </c>
      <c r="K426" s="19">
        <v>10592</v>
      </c>
      <c r="L426" s="20">
        <v>8</v>
      </c>
      <c r="M426" s="17">
        <v>1.006</v>
      </c>
      <c r="N426" s="17">
        <v>0.97099999999999997</v>
      </c>
      <c r="O426" s="22">
        <v>3.5000000000000003E-2</v>
      </c>
      <c r="P426" s="22"/>
    </row>
    <row r="427" spans="1:16">
      <c r="A427" s="23">
        <v>45732</v>
      </c>
      <c r="B427" t="str">
        <f t="shared" si="22"/>
        <v>March 25</v>
      </c>
      <c r="C427" s="6">
        <v>2009043</v>
      </c>
      <c r="D427" s="6">
        <v>1683580</v>
      </c>
      <c r="E427" s="7">
        <v>325463</v>
      </c>
      <c r="F427" s="6">
        <v>1</v>
      </c>
      <c r="G427" s="8">
        <v>2009043</v>
      </c>
      <c r="H427" s="9">
        <v>187.88</v>
      </c>
      <c r="I427" s="9">
        <v>349</v>
      </c>
      <c r="J427" s="10">
        <v>10693</v>
      </c>
      <c r="K427" s="10">
        <v>10592</v>
      </c>
      <c r="L427" s="11">
        <v>8</v>
      </c>
      <c r="M427" s="12">
        <v>1.01</v>
      </c>
      <c r="N427" s="8">
        <v>1.006</v>
      </c>
      <c r="O427" s="25">
        <v>4.0000000000000001E-3</v>
      </c>
      <c r="P427" s="25"/>
    </row>
    <row r="428" spans="1:16">
      <c r="A428" s="14">
        <v>45739</v>
      </c>
      <c r="B428" t="str">
        <f t="shared" si="22"/>
        <v>March 25</v>
      </c>
      <c r="C428" s="15">
        <v>2072651</v>
      </c>
      <c r="D428" s="15">
        <v>2009043</v>
      </c>
      <c r="E428" s="16">
        <v>63608</v>
      </c>
      <c r="F428" s="15">
        <v>1</v>
      </c>
      <c r="G428" s="17">
        <v>2072651</v>
      </c>
      <c r="H428" s="18">
        <v>193.78</v>
      </c>
      <c r="I428" s="18">
        <v>375</v>
      </c>
      <c r="J428" s="19">
        <v>10696</v>
      </c>
      <c r="K428" s="19">
        <v>10592</v>
      </c>
      <c r="L428" s="20">
        <v>8</v>
      </c>
      <c r="M428" s="21">
        <v>1.01</v>
      </c>
      <c r="N428" s="21">
        <v>1.01</v>
      </c>
      <c r="O428" s="26">
        <v>0</v>
      </c>
      <c r="P428" s="26"/>
    </row>
    <row r="429" spans="1:16">
      <c r="A429" s="23">
        <v>45746</v>
      </c>
      <c r="B429" t="str">
        <f t="shared" si="22"/>
        <v>March 25</v>
      </c>
      <c r="C429" s="6">
        <v>2123279</v>
      </c>
      <c r="D429" s="6">
        <v>2072651</v>
      </c>
      <c r="E429" s="7">
        <v>50628</v>
      </c>
      <c r="F429" s="6">
        <v>1</v>
      </c>
      <c r="G429" s="8">
        <v>2123279</v>
      </c>
      <c r="H429" s="9">
        <v>198.77</v>
      </c>
      <c r="I429" s="9">
        <v>349</v>
      </c>
      <c r="J429" s="10">
        <v>10682</v>
      </c>
      <c r="K429" s="10">
        <v>10592</v>
      </c>
      <c r="L429" s="11">
        <v>8</v>
      </c>
      <c r="M429" s="8">
        <v>1.008</v>
      </c>
      <c r="N429" s="12">
        <v>1.01</v>
      </c>
      <c r="O429" s="29">
        <v>-2E-3</v>
      </c>
      <c r="P429" s="29"/>
    </row>
    <row r="430" spans="1:16">
      <c r="A430" s="14">
        <v>45753</v>
      </c>
      <c r="B430" t="str">
        <f t="shared" si="22"/>
        <v>April 25</v>
      </c>
      <c r="C430" s="15">
        <v>1965794</v>
      </c>
      <c r="D430" s="15">
        <v>2123279</v>
      </c>
      <c r="E430" s="24">
        <v>-157485</v>
      </c>
      <c r="F430" s="15">
        <v>1</v>
      </c>
      <c r="G430" s="17">
        <v>1965794</v>
      </c>
      <c r="H430" s="18">
        <v>189.2</v>
      </c>
      <c r="I430" s="18">
        <v>349</v>
      </c>
      <c r="J430" s="19">
        <v>10390</v>
      </c>
      <c r="K430" s="19">
        <v>10592</v>
      </c>
      <c r="L430" s="20">
        <v>8</v>
      </c>
      <c r="M430" s="17">
        <v>0.98099999999999998</v>
      </c>
      <c r="N430" s="17">
        <v>1.008</v>
      </c>
      <c r="O430" s="28">
        <v>-2.7E-2</v>
      </c>
      <c r="P430" s="28"/>
    </row>
    <row r="431" spans="1:16">
      <c r="A431" s="23">
        <v>45760</v>
      </c>
      <c r="B431" t="str">
        <f t="shared" si="22"/>
        <v>April 25</v>
      </c>
      <c r="C431" s="6">
        <v>1953273</v>
      </c>
      <c r="D431" s="6">
        <v>1965794</v>
      </c>
      <c r="E431" s="27">
        <v>-12521</v>
      </c>
      <c r="F431" s="6">
        <v>1</v>
      </c>
      <c r="G431" s="8">
        <v>1953273</v>
      </c>
      <c r="H431" s="9">
        <v>188.5</v>
      </c>
      <c r="I431" s="9">
        <v>375</v>
      </c>
      <c r="J431" s="10">
        <v>10362</v>
      </c>
      <c r="K431" s="10">
        <v>10592</v>
      </c>
      <c r="L431" s="11">
        <v>8</v>
      </c>
      <c r="M431" s="8">
        <v>0.97799999999999998</v>
      </c>
      <c r="N431" s="8">
        <v>0.98099999999999998</v>
      </c>
      <c r="O431" s="29">
        <v>-3.0000000000000001E-3</v>
      </c>
      <c r="P431" s="29"/>
    </row>
    <row r="432" spans="1:16">
      <c r="A432" s="14">
        <v>45767</v>
      </c>
      <c r="B432" t="str">
        <f t="shared" si="22"/>
        <v>April 25</v>
      </c>
      <c r="C432" s="15">
        <v>2164293</v>
      </c>
      <c r="D432" s="15">
        <v>1953273</v>
      </c>
      <c r="E432" s="16">
        <v>211020</v>
      </c>
      <c r="F432" s="15">
        <v>1</v>
      </c>
      <c r="G432" s="17">
        <v>2164293</v>
      </c>
      <c r="H432" s="18">
        <v>201.78</v>
      </c>
      <c r="I432" s="18">
        <v>399</v>
      </c>
      <c r="J432" s="19">
        <v>10726</v>
      </c>
      <c r="K432" s="19">
        <v>10592</v>
      </c>
      <c r="L432" s="20">
        <v>8</v>
      </c>
      <c r="M432" s="17">
        <v>1.0129999999999999</v>
      </c>
      <c r="N432" s="17">
        <v>0.97799999999999998</v>
      </c>
      <c r="O432" s="22">
        <v>3.5000000000000003E-2</v>
      </c>
      <c r="P432" s="22"/>
    </row>
    <row r="433" spans="1:16">
      <c r="A433" s="23">
        <v>45774</v>
      </c>
      <c r="B433" t="str">
        <f t="shared" si="22"/>
        <v>April 25</v>
      </c>
      <c r="C433" s="6">
        <v>1983416</v>
      </c>
      <c r="D433" s="6">
        <v>2164293</v>
      </c>
      <c r="E433" s="27">
        <v>-180877</v>
      </c>
      <c r="F433" s="6">
        <v>1</v>
      </c>
      <c r="G433" s="8">
        <v>1983416</v>
      </c>
      <c r="H433" s="9">
        <v>187.08</v>
      </c>
      <c r="I433" s="9">
        <v>349</v>
      </c>
      <c r="J433" s="10">
        <v>10602</v>
      </c>
      <c r="K433" s="10">
        <v>10592</v>
      </c>
      <c r="L433" s="11">
        <v>8</v>
      </c>
      <c r="M433" s="8">
        <v>1.0009999999999999</v>
      </c>
      <c r="N433" s="8">
        <v>1.0129999999999999</v>
      </c>
      <c r="O433" s="29">
        <v>-1.2E-2</v>
      </c>
      <c r="P433" s="29"/>
    </row>
    <row r="434" spans="1:16">
      <c r="A434" s="14">
        <v>45781</v>
      </c>
      <c r="B434" t="str">
        <f t="shared" si="22"/>
        <v>May 25</v>
      </c>
      <c r="C434" s="15">
        <v>1674491</v>
      </c>
      <c r="D434" s="15">
        <v>1983416</v>
      </c>
      <c r="E434" s="24">
        <v>-308925</v>
      </c>
      <c r="F434" s="15">
        <v>1</v>
      </c>
      <c r="G434" s="17">
        <v>1674491</v>
      </c>
      <c r="H434" s="18">
        <v>165.73</v>
      </c>
      <c r="I434" s="18">
        <v>325</v>
      </c>
      <c r="J434" s="19">
        <v>10104</v>
      </c>
      <c r="K434" s="19">
        <v>10592</v>
      </c>
      <c r="L434" s="20">
        <v>8</v>
      </c>
      <c r="M434" s="17">
        <v>0.95399999999999996</v>
      </c>
      <c r="N434" s="17">
        <v>1.0009999999999999</v>
      </c>
      <c r="O434" s="28">
        <v>-4.7E-2</v>
      </c>
      <c r="P434" s="28"/>
    </row>
    <row r="435" spans="1:16">
      <c r="A435" s="23">
        <v>45788</v>
      </c>
      <c r="B435" t="str">
        <f t="shared" si="22"/>
        <v>May 25</v>
      </c>
      <c r="C435" s="6">
        <v>1660692</v>
      </c>
      <c r="D435" s="6">
        <v>1674491</v>
      </c>
      <c r="E435" s="27">
        <v>-13800</v>
      </c>
      <c r="F435" s="6">
        <v>1</v>
      </c>
      <c r="G435" s="8">
        <v>1660691.5</v>
      </c>
      <c r="H435" s="9">
        <v>159.99</v>
      </c>
      <c r="I435" s="9">
        <v>325</v>
      </c>
      <c r="J435" s="10">
        <v>10380</v>
      </c>
      <c r="K435" s="10">
        <v>10592</v>
      </c>
      <c r="L435" s="11">
        <v>8</v>
      </c>
      <c r="M435" s="12">
        <v>0.98</v>
      </c>
      <c r="N435" s="8">
        <v>0.95399999999999996</v>
      </c>
      <c r="O435" s="25">
        <v>2.5999999999999999E-2</v>
      </c>
      <c r="P435" s="25"/>
    </row>
    <row r="436" spans="1:16">
      <c r="A436" s="14">
        <v>45795</v>
      </c>
      <c r="B436" t="str">
        <f t="shared" si="22"/>
        <v>May 25</v>
      </c>
      <c r="C436" s="15">
        <v>1795087</v>
      </c>
      <c r="D436" s="15">
        <v>1660692</v>
      </c>
      <c r="E436" s="16">
        <v>134396</v>
      </c>
      <c r="F436" s="15">
        <v>1</v>
      </c>
      <c r="G436" s="17">
        <v>1795087</v>
      </c>
      <c r="H436" s="18">
        <v>172.36</v>
      </c>
      <c r="I436" s="18">
        <v>325</v>
      </c>
      <c r="J436" s="19">
        <v>10415</v>
      </c>
      <c r="K436" s="19">
        <v>10592</v>
      </c>
      <c r="L436" s="20">
        <v>8</v>
      </c>
      <c r="M436" s="17">
        <v>0.98299999999999998</v>
      </c>
      <c r="N436" s="21">
        <v>0.98</v>
      </c>
      <c r="O436" s="22">
        <v>3.0000000000000001E-3</v>
      </c>
      <c r="P436" s="22"/>
    </row>
    <row r="437" spans="1:16">
      <c r="A437" s="23">
        <v>45802</v>
      </c>
      <c r="B437" t="str">
        <f t="shared" si="22"/>
        <v>May 25</v>
      </c>
      <c r="C437" s="6">
        <v>1956762</v>
      </c>
      <c r="D437" s="6">
        <v>1795087</v>
      </c>
      <c r="E437" s="7">
        <v>161675</v>
      </c>
      <c r="F437" s="6">
        <v>1</v>
      </c>
      <c r="G437" s="8">
        <v>1956761.5</v>
      </c>
      <c r="H437" s="9">
        <v>182.31</v>
      </c>
      <c r="I437" s="9">
        <v>349</v>
      </c>
      <c r="J437" s="10">
        <v>10733</v>
      </c>
      <c r="K437" s="10">
        <v>10592</v>
      </c>
      <c r="L437" s="11">
        <v>8</v>
      </c>
      <c r="M437" s="8">
        <v>1.0129999999999999</v>
      </c>
      <c r="N437" s="8">
        <v>0.98299999999999998</v>
      </c>
      <c r="O437" s="13">
        <v>0.03</v>
      </c>
      <c r="P437" s="13"/>
    </row>
    <row r="438" spans="1:16">
      <c r="A438" s="14">
        <v>45809</v>
      </c>
      <c r="B438" t="str">
        <f t="shared" si="22"/>
        <v>June 25</v>
      </c>
      <c r="C438" s="15">
        <v>1926353</v>
      </c>
      <c r="D438" s="15">
        <v>1956762</v>
      </c>
      <c r="E438" s="24">
        <v>-30409</v>
      </c>
      <c r="F438" s="15">
        <v>1</v>
      </c>
      <c r="G438" s="17">
        <v>1926353</v>
      </c>
      <c r="H438" s="18">
        <v>182.7</v>
      </c>
      <c r="I438" s="18">
        <v>325</v>
      </c>
      <c r="J438" s="19">
        <v>10544</v>
      </c>
      <c r="K438" s="19">
        <v>10592</v>
      </c>
      <c r="L438" s="20">
        <v>8</v>
      </c>
      <c r="M438" s="17">
        <v>0.995</v>
      </c>
      <c r="N438" s="17">
        <v>1.0129999999999999</v>
      </c>
      <c r="O438" s="28">
        <v>-1.7999999999999999E-2</v>
      </c>
      <c r="P438" s="28"/>
    </row>
    <row r="439" spans="1:16">
      <c r="A439" s="23">
        <v>45816</v>
      </c>
      <c r="B439" t="str">
        <f t="shared" si="22"/>
        <v>June 25</v>
      </c>
      <c r="C439" s="6">
        <v>1986304</v>
      </c>
      <c r="D439" s="6">
        <v>1926353</v>
      </c>
      <c r="E439" s="7">
        <v>59951</v>
      </c>
      <c r="F439" s="6">
        <v>1</v>
      </c>
      <c r="G439" s="8">
        <v>1986304</v>
      </c>
      <c r="H439" s="9">
        <v>188.78</v>
      </c>
      <c r="I439" s="9">
        <v>325</v>
      </c>
      <c r="J439" s="10">
        <v>10522</v>
      </c>
      <c r="K439" s="10">
        <v>10592</v>
      </c>
      <c r="L439" s="11">
        <v>8</v>
      </c>
      <c r="M439" s="8">
        <v>0.99299999999999999</v>
      </c>
      <c r="N439" s="8">
        <v>0.995</v>
      </c>
      <c r="O439" s="29">
        <v>-2E-3</v>
      </c>
      <c r="P439" s="29"/>
    </row>
    <row r="440" spans="1:16">
      <c r="A440" s="14">
        <v>45823</v>
      </c>
      <c r="B440" t="str">
        <f t="shared" si="22"/>
        <v>June 25</v>
      </c>
      <c r="C440" s="15">
        <v>2062452</v>
      </c>
      <c r="D440" s="15">
        <v>1986304</v>
      </c>
      <c r="E440" s="16">
        <v>76148</v>
      </c>
      <c r="F440" s="15">
        <v>1</v>
      </c>
      <c r="G440" s="17">
        <v>2062452</v>
      </c>
      <c r="H440" s="18">
        <v>193.86</v>
      </c>
      <c r="I440" s="18">
        <v>325</v>
      </c>
      <c r="J440" s="19">
        <v>10639</v>
      </c>
      <c r="K440" s="19">
        <v>10592</v>
      </c>
      <c r="L440" s="20">
        <v>8</v>
      </c>
      <c r="M440" s="17">
        <v>1.004</v>
      </c>
      <c r="N440" s="17">
        <v>0.99299999999999999</v>
      </c>
      <c r="O440" s="22">
        <v>1.0999999999999999E-2</v>
      </c>
      <c r="P440" s="22"/>
    </row>
    <row r="441" spans="1:16">
      <c r="A441" s="23">
        <v>45830</v>
      </c>
      <c r="B441" t="str">
        <f t="shared" si="22"/>
        <v>June 25</v>
      </c>
      <c r="C441" s="6">
        <v>2169797</v>
      </c>
      <c r="D441" s="6">
        <v>2062452</v>
      </c>
      <c r="E441" s="7">
        <v>107345</v>
      </c>
      <c r="F441" s="6">
        <v>1</v>
      </c>
      <c r="G441" s="8">
        <v>2169797</v>
      </c>
      <c r="H441" s="9">
        <v>201.94</v>
      </c>
      <c r="I441" s="9">
        <v>349</v>
      </c>
      <c r="J441" s="10">
        <v>10745</v>
      </c>
      <c r="K441" s="10">
        <v>10592</v>
      </c>
      <c r="L441" s="11">
        <v>8</v>
      </c>
      <c r="M441" s="8">
        <v>1.014</v>
      </c>
      <c r="N441" s="8">
        <v>1.004</v>
      </c>
      <c r="O441" s="13">
        <v>0.01</v>
      </c>
      <c r="P441" s="13"/>
    </row>
    <row r="442" spans="1:16">
      <c r="A442" s="14">
        <v>45837</v>
      </c>
      <c r="B442" t="str">
        <f t="shared" si="22"/>
        <v>June 25</v>
      </c>
      <c r="C442" s="15">
        <v>1939699</v>
      </c>
      <c r="D442" s="15">
        <v>2169797</v>
      </c>
      <c r="E442" s="24">
        <v>-230098</v>
      </c>
      <c r="F442" s="15">
        <v>1</v>
      </c>
      <c r="G442" s="17">
        <v>1939699</v>
      </c>
      <c r="H442" s="18">
        <v>181.16</v>
      </c>
      <c r="I442" s="18">
        <v>325</v>
      </c>
      <c r="J442" s="19">
        <v>10707</v>
      </c>
      <c r="K442" s="19">
        <v>10592</v>
      </c>
      <c r="L442" s="20">
        <v>8</v>
      </c>
      <c r="M442" s="17">
        <v>1.0109999999999999</v>
      </c>
      <c r="N442" s="17">
        <v>1.014</v>
      </c>
      <c r="O442" s="28">
        <v>-3.0000000000000001E-3</v>
      </c>
      <c r="P442" s="28"/>
    </row>
    <row r="443" spans="1:16">
      <c r="A443" s="23">
        <v>45844</v>
      </c>
      <c r="B443" t="str">
        <f t="shared" si="22"/>
        <v>July 25</v>
      </c>
      <c r="C443" s="6">
        <v>2110770</v>
      </c>
      <c r="D443" s="6">
        <v>1939699</v>
      </c>
      <c r="E443" s="7">
        <v>171071</v>
      </c>
      <c r="F443" s="6">
        <v>1</v>
      </c>
      <c r="G443" s="8">
        <v>2110770</v>
      </c>
      <c r="H443" s="9">
        <v>196.5</v>
      </c>
      <c r="I443" s="9">
        <v>325</v>
      </c>
      <c r="J443" s="10">
        <v>10742</v>
      </c>
      <c r="K443" s="10">
        <v>10592</v>
      </c>
      <c r="L443" s="11">
        <v>8</v>
      </c>
      <c r="M443" s="8">
        <v>1.014</v>
      </c>
      <c r="N443" s="8">
        <v>1.0109999999999999</v>
      </c>
      <c r="O443" s="25">
        <v>3.0000000000000001E-3</v>
      </c>
      <c r="P443" s="25"/>
    </row>
    <row r="444" spans="1:16">
      <c r="A444" s="14">
        <v>45851</v>
      </c>
      <c r="B444" t="str">
        <f t="shared" si="22"/>
        <v>July 25</v>
      </c>
      <c r="C444" s="15">
        <v>2136762</v>
      </c>
      <c r="D444" s="15">
        <v>2110770</v>
      </c>
      <c r="E444" s="16">
        <v>25992</v>
      </c>
      <c r="F444" s="15">
        <v>1</v>
      </c>
      <c r="G444" s="17">
        <v>2136762</v>
      </c>
      <c r="H444" s="18">
        <v>199.59</v>
      </c>
      <c r="I444" s="18">
        <v>349</v>
      </c>
      <c r="J444" s="19">
        <v>10706</v>
      </c>
      <c r="K444" s="19">
        <v>10592</v>
      </c>
      <c r="L444" s="20">
        <v>8</v>
      </c>
      <c r="M444" s="17">
        <v>1.0109999999999999</v>
      </c>
      <c r="N444" s="17">
        <v>1.014</v>
      </c>
      <c r="O444" s="28">
        <v>-3.0000000000000001E-3</v>
      </c>
      <c r="P444" s="28"/>
    </row>
    <row r="445" spans="1:16">
      <c r="A445" s="23">
        <v>45858</v>
      </c>
      <c r="B445" t="str">
        <f t="shared" si="22"/>
        <v>July 25</v>
      </c>
      <c r="C445" s="6">
        <v>2187780</v>
      </c>
      <c r="D445" s="6">
        <v>2136762</v>
      </c>
      <c r="E445" s="7">
        <v>51018</v>
      </c>
      <c r="F445" s="6">
        <v>1</v>
      </c>
      <c r="G445" s="8">
        <v>2187780</v>
      </c>
      <c r="H445" s="9">
        <v>203.51</v>
      </c>
      <c r="I445" s="9">
        <v>349</v>
      </c>
      <c r="J445" s="10">
        <v>10750</v>
      </c>
      <c r="K445" s="10">
        <v>10592</v>
      </c>
      <c r="L445" s="11">
        <v>8</v>
      </c>
      <c r="M445" s="8">
        <v>1.0149999999999999</v>
      </c>
      <c r="N445" s="8">
        <v>1.0109999999999999</v>
      </c>
      <c r="O445" s="25">
        <v>4.0000000000000001E-3</v>
      </c>
      <c r="P445" s="25"/>
    </row>
    <row r="446" spans="1:16">
      <c r="A446" s="14">
        <v>45865</v>
      </c>
      <c r="B446" t="str">
        <f t="shared" si="22"/>
        <v>July 25</v>
      </c>
      <c r="C446" s="15">
        <v>2236625</v>
      </c>
      <c r="D446" s="15">
        <v>2187780</v>
      </c>
      <c r="E446" s="16">
        <v>48845</v>
      </c>
      <c r="F446" s="15">
        <v>1</v>
      </c>
      <c r="G446" s="17">
        <v>2236625</v>
      </c>
      <c r="H446" s="18">
        <v>208.29</v>
      </c>
      <c r="I446" s="18">
        <v>369</v>
      </c>
      <c r="J446" s="19">
        <v>10738</v>
      </c>
      <c r="K446" s="19">
        <v>10592</v>
      </c>
      <c r="L446" s="20">
        <v>8</v>
      </c>
      <c r="M446" s="17">
        <v>1.014</v>
      </c>
      <c r="N446" s="17">
        <v>1.0149999999999999</v>
      </c>
      <c r="O446" s="28">
        <v>-1E-3</v>
      </c>
      <c r="P446" s="28"/>
    </row>
    <row r="447" spans="1:16">
      <c r="A447" s="23">
        <v>45872</v>
      </c>
      <c r="B447" t="str">
        <f t="shared" si="22"/>
        <v>August 25</v>
      </c>
      <c r="C447" s="6">
        <v>2231399</v>
      </c>
      <c r="D447" s="6">
        <v>2236625</v>
      </c>
      <c r="E447" s="27">
        <v>-5226</v>
      </c>
      <c r="F447" s="6">
        <v>1</v>
      </c>
      <c r="G447" s="8">
        <v>2231399</v>
      </c>
      <c r="H447" s="9">
        <v>207.65</v>
      </c>
      <c r="I447" s="9">
        <v>369</v>
      </c>
      <c r="J447" s="10">
        <v>10746</v>
      </c>
      <c r="K447" s="10">
        <v>10592</v>
      </c>
      <c r="L447" s="11">
        <v>8</v>
      </c>
      <c r="M447" s="8">
        <v>1.0149999999999999</v>
      </c>
      <c r="N447" s="8">
        <v>1.014</v>
      </c>
      <c r="O447" s="25">
        <v>1E-3</v>
      </c>
      <c r="P447" s="25"/>
    </row>
    <row r="448" spans="1:16">
      <c r="A448" s="14">
        <v>45879</v>
      </c>
      <c r="B448" t="str">
        <f t="shared" si="22"/>
        <v>August 25</v>
      </c>
      <c r="C448" s="15">
        <v>1704651</v>
      </c>
      <c r="D448" s="15">
        <v>2231399</v>
      </c>
      <c r="E448" s="24">
        <v>-526748</v>
      </c>
      <c r="F448" s="15">
        <v>1</v>
      </c>
      <c r="G448" s="17">
        <v>1704651</v>
      </c>
      <c r="H448" s="18">
        <v>158.68</v>
      </c>
      <c r="I448" s="18">
        <v>369</v>
      </c>
      <c r="J448" s="19">
        <v>10743</v>
      </c>
      <c r="K448" s="19">
        <v>10592</v>
      </c>
      <c r="L448" s="20">
        <v>8</v>
      </c>
      <c r="M448" s="17">
        <v>1.014</v>
      </c>
      <c r="N448" s="17">
        <v>1.0149999999999999</v>
      </c>
      <c r="O448" s="28">
        <v>-1E-3</v>
      </c>
      <c r="P448" s="28"/>
    </row>
    <row r="449" spans="1:16">
      <c r="A449" s="23">
        <v>45886</v>
      </c>
      <c r="B449" t="str">
        <f t="shared" si="22"/>
        <v>August 25</v>
      </c>
      <c r="C449" s="6">
        <v>2197796</v>
      </c>
      <c r="D449" s="6">
        <v>1704651</v>
      </c>
      <c r="E449" s="7">
        <v>493145</v>
      </c>
      <c r="F449" s="6">
        <v>1</v>
      </c>
      <c r="G449" s="8">
        <v>2197796</v>
      </c>
      <c r="H449" s="9">
        <v>204.6</v>
      </c>
      <c r="I449" s="9">
        <v>349</v>
      </c>
      <c r="J449" s="10">
        <v>10742</v>
      </c>
      <c r="K449" s="10">
        <v>10592</v>
      </c>
      <c r="L449" s="11">
        <v>8</v>
      </c>
      <c r="M449" s="8">
        <v>1.014</v>
      </c>
      <c r="N449" s="8">
        <v>1.014</v>
      </c>
      <c r="O449" s="13">
        <v>0</v>
      </c>
      <c r="P449" s="13"/>
    </row>
    <row r="450" spans="1:16">
      <c r="A450" s="14">
        <v>45893</v>
      </c>
      <c r="B450" t="str">
        <f t="shared" si="22"/>
        <v>August 25</v>
      </c>
      <c r="C450" s="15">
        <v>2106554</v>
      </c>
      <c r="D450" s="15">
        <v>2197796</v>
      </c>
      <c r="E450" s="24">
        <v>-91242</v>
      </c>
      <c r="F450" s="15">
        <v>1</v>
      </c>
      <c r="G450" s="17">
        <v>2106554</v>
      </c>
      <c r="H450" s="18">
        <v>196.25</v>
      </c>
      <c r="I450" s="18">
        <v>349</v>
      </c>
      <c r="J450" s="19">
        <v>10734</v>
      </c>
      <c r="K450" s="19">
        <v>10592</v>
      </c>
      <c r="L450" s="20">
        <v>8</v>
      </c>
      <c r="M450" s="17">
        <v>1.0129999999999999</v>
      </c>
      <c r="N450" s="17">
        <v>1.014</v>
      </c>
      <c r="O450" s="28">
        <v>-1E-3</v>
      </c>
      <c r="P450" s="28"/>
    </row>
    <row r="451" spans="1:16">
      <c r="A451" s="23">
        <v>45900</v>
      </c>
      <c r="B451" t="str">
        <f t="shared" ref="B451:B463" si="23">TEXT(A451, "mmmm yy")</f>
        <v>August 25</v>
      </c>
      <c r="C451" s="6">
        <v>2264454</v>
      </c>
      <c r="D451" s="6">
        <v>2106554</v>
      </c>
      <c r="E451" s="7">
        <v>157900</v>
      </c>
      <c r="F451" s="6">
        <v>1</v>
      </c>
      <c r="G451" s="8">
        <v>2264454</v>
      </c>
      <c r="H451" s="9">
        <v>210.98</v>
      </c>
      <c r="I451" s="9">
        <v>369</v>
      </c>
      <c r="J451" s="10">
        <v>10733</v>
      </c>
      <c r="K451" s="10">
        <v>10592</v>
      </c>
      <c r="L451" s="11">
        <v>8</v>
      </c>
      <c r="M451" s="8">
        <v>1.0129999999999999</v>
      </c>
      <c r="N451" s="8">
        <v>1.0129999999999999</v>
      </c>
      <c r="O451" s="13">
        <v>0</v>
      </c>
      <c r="P451" s="13"/>
    </row>
    <row r="452" spans="1:16">
      <c r="A452" s="14">
        <v>45907</v>
      </c>
      <c r="B452" t="str">
        <f t="shared" si="23"/>
        <v>September 25</v>
      </c>
      <c r="C452" s="15">
        <v>2150026</v>
      </c>
      <c r="D452" s="15">
        <v>2264454</v>
      </c>
      <c r="E452" s="24">
        <v>-114428</v>
      </c>
      <c r="F452" s="15">
        <v>1</v>
      </c>
      <c r="G452" s="17">
        <v>2150026</v>
      </c>
      <c r="H452" s="18">
        <v>200.62</v>
      </c>
      <c r="I452" s="18">
        <v>369</v>
      </c>
      <c r="J452" s="19">
        <v>10717</v>
      </c>
      <c r="K452" s="19">
        <v>10592</v>
      </c>
      <c r="L452" s="20">
        <v>8</v>
      </c>
      <c r="M452" s="17">
        <v>1.012</v>
      </c>
      <c r="N452" s="17">
        <v>1.0129999999999999</v>
      </c>
      <c r="O452" s="28">
        <v>-1E-3</v>
      </c>
      <c r="P452" s="28"/>
    </row>
    <row r="453" spans="1:16">
      <c r="A453" s="23">
        <v>45914</v>
      </c>
      <c r="B453" t="str">
        <f t="shared" si="23"/>
        <v>September 25</v>
      </c>
      <c r="C453" s="6">
        <v>3779453</v>
      </c>
      <c r="D453" s="6">
        <v>2150026</v>
      </c>
      <c r="E453" s="7">
        <v>1629427</v>
      </c>
      <c r="F453" s="6">
        <v>1</v>
      </c>
      <c r="G453" s="8">
        <v>3779453</v>
      </c>
      <c r="H453" s="9">
        <v>352.36</v>
      </c>
      <c r="I453" s="9">
        <v>1200</v>
      </c>
      <c r="J453" s="10">
        <v>10726</v>
      </c>
      <c r="K453" s="10">
        <v>84736</v>
      </c>
      <c r="L453" s="11">
        <v>8</v>
      </c>
      <c r="M453" s="8">
        <v>0.127</v>
      </c>
      <c r="N453" s="8">
        <v>1.012</v>
      </c>
      <c r="O453" s="29">
        <v>-0.88500000000000001</v>
      </c>
      <c r="P453" s="29"/>
    </row>
    <row r="454" spans="1:16">
      <c r="A454" s="14">
        <v>45921</v>
      </c>
      <c r="B454" t="str">
        <f t="shared" si="23"/>
        <v>September 25</v>
      </c>
      <c r="C454" s="15">
        <v>3598015</v>
      </c>
      <c r="D454" s="15">
        <v>3779453</v>
      </c>
      <c r="E454" s="24">
        <v>-181438</v>
      </c>
      <c r="F454" s="15">
        <v>1</v>
      </c>
      <c r="G454" s="17">
        <v>3598015</v>
      </c>
      <c r="H454" s="18">
        <v>335.14</v>
      </c>
      <c r="I454" s="18">
        <v>1500</v>
      </c>
      <c r="J454" s="19">
        <v>10736</v>
      </c>
      <c r="K454" s="19">
        <v>10592</v>
      </c>
      <c r="L454" s="20">
        <v>8</v>
      </c>
      <c r="M454" s="17">
        <v>1.014</v>
      </c>
      <c r="N454" s="17">
        <v>0.127</v>
      </c>
      <c r="O454" s="22">
        <v>0.88700000000000001</v>
      </c>
      <c r="P454" s="22"/>
    </row>
    <row r="455" spans="1:16">
      <c r="A455" s="23">
        <v>45928</v>
      </c>
      <c r="B455" t="str">
        <f t="shared" si="23"/>
        <v>September 25</v>
      </c>
      <c r="C455" s="6">
        <v>3773354</v>
      </c>
      <c r="D455" s="6">
        <v>3598015</v>
      </c>
      <c r="E455" s="7">
        <v>175339</v>
      </c>
      <c r="F455" s="6">
        <v>1</v>
      </c>
      <c r="G455" s="8">
        <v>3773354</v>
      </c>
      <c r="H455" s="9">
        <v>350.98</v>
      </c>
      <c r="I455" s="9">
        <v>1500</v>
      </c>
      <c r="J455" s="10">
        <v>10751</v>
      </c>
      <c r="K455" s="10">
        <v>10592</v>
      </c>
      <c r="L455" s="11">
        <v>8</v>
      </c>
      <c r="M455" s="8">
        <v>1.0149999999999999</v>
      </c>
      <c r="N455" s="8">
        <v>1.014</v>
      </c>
      <c r="O455" s="25">
        <v>1E-3</v>
      </c>
      <c r="P455" s="25"/>
    </row>
    <row r="456" spans="1:16">
      <c r="A456" s="14">
        <v>45935</v>
      </c>
      <c r="B456" t="str">
        <f t="shared" si="23"/>
        <v>October 25</v>
      </c>
      <c r="C456" s="15">
        <v>3743602</v>
      </c>
      <c r="D456" s="15">
        <v>3773354</v>
      </c>
      <c r="E456" s="24">
        <v>-29752</v>
      </c>
      <c r="F456" s="15">
        <v>1</v>
      </c>
      <c r="G456" s="17">
        <v>3743602</v>
      </c>
      <c r="H456" s="18">
        <v>348.18</v>
      </c>
      <c r="I456" s="18">
        <v>1500</v>
      </c>
      <c r="J456" s="19">
        <v>10752</v>
      </c>
      <c r="K456" s="19">
        <v>10592</v>
      </c>
      <c r="L456" s="20">
        <v>8</v>
      </c>
      <c r="M456" s="17">
        <v>1.0149999999999999</v>
      </c>
      <c r="N456" s="17">
        <v>1.0149999999999999</v>
      </c>
      <c r="O456" s="26">
        <v>0</v>
      </c>
      <c r="P456" s="26"/>
    </row>
    <row r="457" spans="1:16">
      <c r="A457" s="23">
        <v>45942</v>
      </c>
      <c r="B457" t="str">
        <f t="shared" si="23"/>
        <v>October 25</v>
      </c>
      <c r="C457" s="6">
        <v>4042906</v>
      </c>
      <c r="D457" s="6">
        <v>3743602</v>
      </c>
      <c r="E457" s="7">
        <v>299304</v>
      </c>
      <c r="F457" s="6">
        <v>1</v>
      </c>
      <c r="G457" s="8">
        <v>4042906</v>
      </c>
      <c r="H457" s="9">
        <v>376.01</v>
      </c>
      <c r="I457" s="9">
        <v>1500</v>
      </c>
      <c r="J457" s="10">
        <v>10752</v>
      </c>
      <c r="K457" s="10">
        <v>10592</v>
      </c>
      <c r="L457" s="11">
        <v>8</v>
      </c>
      <c r="M457" s="8">
        <v>1.0149999999999999</v>
      </c>
      <c r="N457" s="8">
        <v>1.0149999999999999</v>
      </c>
      <c r="O457" s="13">
        <v>0</v>
      </c>
      <c r="P457" s="13"/>
    </row>
    <row r="458" spans="1:16">
      <c r="A458" s="14">
        <v>45949</v>
      </c>
      <c r="B458" t="str">
        <f t="shared" si="23"/>
        <v>October 25</v>
      </c>
      <c r="C458" s="15">
        <v>3764180</v>
      </c>
      <c r="D458" s="15">
        <v>4042906</v>
      </c>
      <c r="E458" s="24">
        <v>-278726</v>
      </c>
      <c r="F458" s="15">
        <v>1</v>
      </c>
      <c r="G458" s="17">
        <v>3764180</v>
      </c>
      <c r="H458" s="18">
        <v>350.09</v>
      </c>
      <c r="I458" s="18">
        <v>1500</v>
      </c>
      <c r="J458" s="19">
        <v>10752</v>
      </c>
      <c r="K458" s="19">
        <v>10592</v>
      </c>
      <c r="L458" s="20">
        <v>8</v>
      </c>
      <c r="M458" s="17">
        <v>1.0149999999999999</v>
      </c>
      <c r="N458" s="17">
        <v>1.0149999999999999</v>
      </c>
      <c r="O458" s="26">
        <v>0</v>
      </c>
      <c r="P458" s="26"/>
    </row>
    <row r="459" spans="1:16">
      <c r="A459" s="23">
        <v>45956</v>
      </c>
      <c r="B459" t="str">
        <f t="shared" si="23"/>
        <v>October 25</v>
      </c>
      <c r="C459" s="6">
        <v>3447283</v>
      </c>
      <c r="D459" s="6">
        <v>3764180</v>
      </c>
      <c r="E459" s="27">
        <v>-316897</v>
      </c>
      <c r="F459" s="6">
        <v>1</v>
      </c>
      <c r="G459" s="8">
        <v>3447283</v>
      </c>
      <c r="H459" s="9">
        <v>321.22000000000003</v>
      </c>
      <c r="I459" s="9">
        <v>1500</v>
      </c>
      <c r="J459" s="10">
        <v>10732</v>
      </c>
      <c r="K459" s="10">
        <v>10592</v>
      </c>
      <c r="L459" s="11">
        <v>8</v>
      </c>
      <c r="M459" s="8">
        <v>1.0129999999999999</v>
      </c>
      <c r="N459" s="8">
        <v>1.0149999999999999</v>
      </c>
      <c r="O459" s="29">
        <v>-2E-3</v>
      </c>
      <c r="P459" s="29"/>
    </row>
    <row r="460" spans="1:16">
      <c r="A460" s="14">
        <v>45963</v>
      </c>
      <c r="B460" t="str">
        <f t="shared" si="23"/>
        <v>November 25</v>
      </c>
      <c r="C460" s="15">
        <v>3434289</v>
      </c>
      <c r="D460" s="15">
        <v>3447283</v>
      </c>
      <c r="E460" s="24">
        <v>-12995</v>
      </c>
      <c r="F460" s="15">
        <v>1</v>
      </c>
      <c r="G460" s="17">
        <v>3434288.5</v>
      </c>
      <c r="H460" s="18">
        <v>320</v>
      </c>
      <c r="I460" s="18">
        <v>1500</v>
      </c>
      <c r="J460" s="19">
        <v>10732</v>
      </c>
      <c r="K460" s="19">
        <v>10592</v>
      </c>
      <c r="L460" s="20">
        <v>8</v>
      </c>
      <c r="M460" s="17">
        <v>1.0129999999999999</v>
      </c>
      <c r="N460" s="17">
        <v>1.0129999999999999</v>
      </c>
      <c r="O460" s="26">
        <v>0</v>
      </c>
      <c r="P460" s="26"/>
    </row>
    <row r="461" spans="1:16">
      <c r="A461" s="23">
        <v>45970</v>
      </c>
      <c r="B461" t="str">
        <f t="shared" si="23"/>
        <v>November 25</v>
      </c>
      <c r="C461" s="6">
        <v>3889642</v>
      </c>
      <c r="D461" s="6">
        <v>3434289</v>
      </c>
      <c r="E461" s="7">
        <v>455354</v>
      </c>
      <c r="F461" s="6">
        <v>1</v>
      </c>
      <c r="G461" s="8">
        <v>3889642</v>
      </c>
      <c r="H461" s="9">
        <v>361.76</v>
      </c>
      <c r="I461" s="9">
        <v>1500</v>
      </c>
      <c r="J461" s="10">
        <v>10752</v>
      </c>
      <c r="K461" s="10">
        <v>10592</v>
      </c>
      <c r="L461" s="11">
        <v>8</v>
      </c>
      <c r="M461" s="8">
        <v>1.0149999999999999</v>
      </c>
      <c r="N461" s="8">
        <v>1.0129999999999999</v>
      </c>
      <c r="O461" s="25">
        <v>2E-3</v>
      </c>
      <c r="P461" s="25"/>
    </row>
    <row r="462" spans="1:16">
      <c r="A462" s="14">
        <v>45977</v>
      </c>
      <c r="B462" t="str">
        <f t="shared" si="23"/>
        <v>November 25</v>
      </c>
      <c r="C462" s="15">
        <v>3852326</v>
      </c>
      <c r="D462" s="15">
        <v>3889642</v>
      </c>
      <c r="E462" s="24">
        <v>-37316</v>
      </c>
      <c r="F462" s="15">
        <v>1</v>
      </c>
      <c r="G462" s="17">
        <v>3852326</v>
      </c>
      <c r="H462" s="18">
        <v>358.29</v>
      </c>
      <c r="I462" s="18">
        <v>1500</v>
      </c>
      <c r="J462" s="19">
        <v>10752</v>
      </c>
      <c r="K462" s="19">
        <v>10592</v>
      </c>
      <c r="L462" s="20">
        <v>8</v>
      </c>
      <c r="M462" s="17">
        <v>1.0149999999999999</v>
      </c>
      <c r="N462" s="17">
        <v>1.0149999999999999</v>
      </c>
      <c r="O462" s="26">
        <v>0</v>
      </c>
      <c r="P462" s="26"/>
    </row>
    <row r="463" spans="1:16">
      <c r="A463" s="23">
        <v>45984</v>
      </c>
      <c r="B463" t="str">
        <f t="shared" si="23"/>
        <v>November 25</v>
      </c>
      <c r="C463" s="6">
        <v>3680699</v>
      </c>
      <c r="D463" s="6">
        <v>3852326</v>
      </c>
      <c r="E463" s="27">
        <v>-171627</v>
      </c>
      <c r="F463" s="6">
        <v>1</v>
      </c>
      <c r="G463" s="8">
        <v>3680699</v>
      </c>
      <c r="H463" s="9">
        <v>342.96</v>
      </c>
      <c r="I463" s="9">
        <v>1500</v>
      </c>
      <c r="J463" s="10">
        <v>10732</v>
      </c>
      <c r="K463" s="10">
        <v>10592</v>
      </c>
      <c r="L463" s="11">
        <v>8</v>
      </c>
      <c r="M463" s="8">
        <v>1.0129999999999999</v>
      </c>
      <c r="N463" s="8">
        <v>1.0149999999999999</v>
      </c>
      <c r="O463" s="29">
        <v>-2E-3</v>
      </c>
      <c r="P463" s="29"/>
    </row>
  </sheetData>
  <mergeCells count="12">
    <mergeCell ref="O1:O2"/>
    <mergeCell ref="A1:A2"/>
    <mergeCell ref="C1:C2"/>
    <mergeCell ref="D1:D2"/>
    <mergeCell ref="E1:E2"/>
    <mergeCell ref="F1:F2"/>
    <mergeCell ref="G1:G2"/>
    <mergeCell ref="H1:H2"/>
    <mergeCell ref="I1:I2"/>
    <mergeCell ref="L1:L2"/>
    <mergeCell ref="M1:M2"/>
    <mergeCell ref="N1:N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655F-2CE5-7E4F-99AE-E3197138C768}">
  <dimension ref="A2:L30"/>
  <sheetViews>
    <sheetView tabSelected="1" zoomScale="69" workbookViewId="0">
      <selection activeCell="D36" sqref="D36"/>
    </sheetView>
  </sheetViews>
  <sheetFormatPr baseColWidth="10" defaultRowHeight="16"/>
  <cols>
    <col min="1" max="1" width="30.6640625" style="1" customWidth="1"/>
    <col min="2" max="4" width="23.5" style="1" customWidth="1"/>
    <col min="5" max="6" width="21.1640625" style="1" customWidth="1"/>
    <col min="7" max="8" width="23.5" style="1" customWidth="1"/>
    <col min="9" max="9" width="25.33203125" style="1" customWidth="1"/>
    <col min="10" max="10" width="28.5" style="1" customWidth="1"/>
    <col min="11" max="11" width="29.1640625" style="1" customWidth="1"/>
    <col min="12" max="12" width="22.83203125" style="1" customWidth="1"/>
    <col min="13" max="13" width="16.6640625" style="1" customWidth="1"/>
    <col min="14" max="16384" width="10.83203125" style="1"/>
  </cols>
  <sheetData>
    <row r="2" spans="1:12">
      <c r="A2" s="2" t="s">
        <v>0</v>
      </c>
      <c r="B2" s="2" t="s">
        <v>1</v>
      </c>
      <c r="C2" s="2" t="s">
        <v>28</v>
      </c>
      <c r="D2" s="2" t="s">
        <v>29</v>
      </c>
      <c r="E2" s="2" t="s">
        <v>2</v>
      </c>
      <c r="F2" s="2" t="s">
        <v>25</v>
      </c>
      <c r="G2" s="2" t="s">
        <v>26</v>
      </c>
      <c r="H2" s="2" t="s">
        <v>27</v>
      </c>
      <c r="I2" s="2" t="s">
        <v>22</v>
      </c>
      <c r="J2" s="2" t="s">
        <v>23</v>
      </c>
      <c r="K2" s="2" t="s">
        <v>24</v>
      </c>
      <c r="L2" s="1" t="s">
        <v>30</v>
      </c>
    </row>
    <row r="3" spans="1:12">
      <c r="A3" s="2" t="s">
        <v>31</v>
      </c>
      <c r="B3" s="2">
        <v>2460000</v>
      </c>
      <c r="C3" s="2">
        <v>135500000</v>
      </c>
      <c r="D3" s="2">
        <v>817900</v>
      </c>
      <c r="E3" s="2">
        <v>3600000</v>
      </c>
      <c r="F3" s="2">
        <v>192370000</v>
      </c>
      <c r="G3" s="2">
        <v>15900000</v>
      </c>
      <c r="H3" s="2">
        <v>726320</v>
      </c>
      <c r="I3" s="2">
        <v>94200</v>
      </c>
      <c r="J3" s="2">
        <v>604170</v>
      </c>
      <c r="K3" s="2">
        <v>6320000</v>
      </c>
    </row>
    <row r="4" spans="1:12">
      <c r="A4" s="1" t="s">
        <v>21</v>
      </c>
      <c r="B4" s="1">
        <v>2300000000</v>
      </c>
      <c r="C4" s="1">
        <v>60900</v>
      </c>
      <c r="D4" s="1">
        <v>774810</v>
      </c>
      <c r="E4" s="1">
        <v>891377</v>
      </c>
      <c r="F4" s="1">
        <v>376820000</v>
      </c>
      <c r="G4" s="1">
        <v>38600000</v>
      </c>
      <c r="H4" s="1">
        <v>734080</v>
      </c>
      <c r="I4" s="1">
        <v>300000</v>
      </c>
      <c r="J4" s="1">
        <v>107700</v>
      </c>
      <c r="K4" s="1">
        <v>16470000</v>
      </c>
      <c r="L4" s="1">
        <v>3000000000</v>
      </c>
    </row>
    <row r="5" spans="1:12">
      <c r="A5" s="1" t="s">
        <v>3</v>
      </c>
      <c r="B5" s="1">
        <v>1080000</v>
      </c>
      <c r="C5" s="1">
        <v>4800000</v>
      </c>
      <c r="D5" s="1">
        <v>406950</v>
      </c>
      <c r="E5" s="1">
        <v>582200</v>
      </c>
      <c r="F5" s="1">
        <v>432520000</v>
      </c>
      <c r="G5" s="1">
        <v>12200000</v>
      </c>
      <c r="H5" s="1">
        <v>536850</v>
      </c>
      <c r="I5" s="1">
        <v>365000</v>
      </c>
      <c r="J5" s="1">
        <v>372480</v>
      </c>
      <c r="K5" s="1">
        <v>5990000</v>
      </c>
      <c r="L5" s="1">
        <v>431740</v>
      </c>
    </row>
    <row r="6" spans="1:12">
      <c r="A6" s="1" t="s">
        <v>32</v>
      </c>
      <c r="B6" s="1">
        <v>771130</v>
      </c>
      <c r="C6" s="1">
        <v>3000000</v>
      </c>
      <c r="D6" s="1">
        <v>76380</v>
      </c>
      <c r="E6" s="1">
        <v>432300</v>
      </c>
      <c r="F6" s="1">
        <v>91420000</v>
      </c>
      <c r="I6" s="1">
        <v>49500</v>
      </c>
      <c r="J6" s="1">
        <v>78370</v>
      </c>
      <c r="K6" s="1">
        <v>3740000</v>
      </c>
    </row>
    <row r="11" spans="1:12">
      <c r="A11" s="2" t="s">
        <v>4</v>
      </c>
      <c r="B11" s="2" t="s">
        <v>5</v>
      </c>
      <c r="C11" s="2" t="s">
        <v>6</v>
      </c>
      <c r="D11" s="2" t="s">
        <v>7</v>
      </c>
      <c r="E11" s="2" t="s">
        <v>10</v>
      </c>
      <c r="F11" s="2"/>
      <c r="G11" s="2"/>
      <c r="H11" s="2"/>
      <c r="I11" s="2"/>
      <c r="J11" s="2"/>
    </row>
    <row r="12" spans="1:12">
      <c r="A12" s="1" t="s">
        <v>8</v>
      </c>
      <c r="B12" s="1" t="s">
        <v>9</v>
      </c>
      <c r="C12" s="1">
        <v>2016</v>
      </c>
      <c r="D12" s="1" t="s">
        <v>11</v>
      </c>
      <c r="E12" s="1" t="s">
        <v>12</v>
      </c>
    </row>
    <row r="13" spans="1:12">
      <c r="A13" s="1" t="s">
        <v>13</v>
      </c>
      <c r="B13" s="1" t="s">
        <v>14</v>
      </c>
      <c r="C13" s="1">
        <v>2019</v>
      </c>
      <c r="D13" s="1" t="s">
        <v>16</v>
      </c>
      <c r="E13" s="1" t="s">
        <v>15</v>
      </c>
    </row>
    <row r="14" spans="1:12">
      <c r="A14" s="1" t="s">
        <v>17</v>
      </c>
      <c r="B14" s="1" t="s">
        <v>18</v>
      </c>
      <c r="C14" s="1">
        <v>2025</v>
      </c>
      <c r="D14" s="1" t="s">
        <v>20</v>
      </c>
      <c r="E14" s="1" t="s">
        <v>19</v>
      </c>
    </row>
    <row r="17" spans="1:2">
      <c r="A17" s="3" t="s">
        <v>74</v>
      </c>
      <c r="B17" s="3"/>
    </row>
    <row r="18" spans="1:2">
      <c r="A18" t="s">
        <v>34</v>
      </c>
      <c r="B18" s="35">
        <v>2100000</v>
      </c>
    </row>
    <row r="19" spans="1:2">
      <c r="A19" t="s">
        <v>35</v>
      </c>
      <c r="B19" s="35">
        <v>425600</v>
      </c>
    </row>
    <row r="20" spans="1:2">
      <c r="A20" t="s">
        <v>36</v>
      </c>
      <c r="B20" s="35">
        <v>45200</v>
      </c>
    </row>
    <row r="21" spans="1:2">
      <c r="A21" t="s">
        <v>37</v>
      </c>
      <c r="B21" s="35">
        <v>15600</v>
      </c>
    </row>
    <row r="22" spans="1:2">
      <c r="A22"/>
      <c r="B22"/>
    </row>
    <row r="23" spans="1:2">
      <c r="A23" s="3" t="s">
        <v>33</v>
      </c>
      <c r="B23"/>
    </row>
    <row r="24" spans="1:2">
      <c r="A24" t="s">
        <v>34</v>
      </c>
      <c r="B24" s="35">
        <v>7500000</v>
      </c>
    </row>
    <row r="25" spans="1:2">
      <c r="A25" t="s">
        <v>37</v>
      </c>
      <c r="B25" s="35">
        <v>105000</v>
      </c>
    </row>
    <row r="28" spans="1:2">
      <c r="A28" s="1" t="s">
        <v>59</v>
      </c>
    </row>
    <row r="29" spans="1:2">
      <c r="A29" s="1" t="s">
        <v>34</v>
      </c>
      <c r="B29" s="36">
        <v>215000</v>
      </c>
    </row>
    <row r="30" spans="1:2">
      <c r="A30" s="1" t="s">
        <v>35</v>
      </c>
      <c r="B30" s="36">
        <v>8400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Audience Demographics</vt:lpstr>
      <vt:lpstr>Broadway Revenue</vt:lpstr>
      <vt:lpstr>Streaming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 Zhan</dc:creator>
  <cp:lastModifiedBy>Scarlet Zhan</cp:lastModifiedBy>
  <dcterms:created xsi:type="dcterms:W3CDTF">2025-12-01T08:50:59Z</dcterms:created>
  <dcterms:modified xsi:type="dcterms:W3CDTF">2025-12-03T17:46:26Z</dcterms:modified>
</cp:coreProperties>
</file>