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MatLab\Projects\FinalProjec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X4" i="1"/>
  <c r="Z4" i="1"/>
  <c r="AB4" i="1"/>
  <c r="V14" i="1"/>
  <c r="X14" i="1"/>
  <c r="Z14" i="1"/>
  <c r="AB14" i="1"/>
  <c r="O27" i="1"/>
  <c r="N27" i="1"/>
  <c r="O21" i="1"/>
  <c r="N21" i="1"/>
  <c r="O15" i="1"/>
  <c r="N15" i="1"/>
  <c r="O9" i="1"/>
  <c r="N9" i="1"/>
  <c r="L27" i="1"/>
  <c r="K27" i="1"/>
  <c r="L21" i="1"/>
  <c r="K21" i="1"/>
  <c r="L15" i="1"/>
  <c r="K15" i="1"/>
  <c r="L9" i="1"/>
  <c r="K9" i="1"/>
  <c r="I27" i="1"/>
  <c r="H27" i="1"/>
  <c r="I21" i="1"/>
  <c r="H21" i="1"/>
  <c r="I15" i="1"/>
  <c r="H15" i="1"/>
  <c r="I9" i="1"/>
  <c r="H9" i="1"/>
  <c r="AA14" i="1" l="1"/>
  <c r="AA4" i="1"/>
</calcChain>
</file>

<file path=xl/sharedStrings.xml><?xml version="1.0" encoding="utf-8"?>
<sst xmlns="http://schemas.openxmlformats.org/spreadsheetml/2006/main" count="44" uniqueCount="23">
  <si>
    <t>run1</t>
  </si>
  <si>
    <t>v0</t>
  </si>
  <si>
    <t>x_real</t>
  </si>
  <si>
    <t>y_real</t>
  </si>
  <si>
    <t>mass</t>
  </si>
  <si>
    <t>avg</t>
  </si>
  <si>
    <t>run2</t>
  </si>
  <si>
    <t>run3</t>
  </si>
  <si>
    <t>A</t>
  </si>
  <si>
    <t>run4</t>
  </si>
  <si>
    <t>k_opt</t>
  </si>
  <si>
    <t>B</t>
  </si>
  <si>
    <t>C</t>
  </si>
  <si>
    <t>order</t>
  </si>
  <si>
    <t>A_avg_k</t>
  </si>
  <si>
    <t>B_avg_k</t>
  </si>
  <si>
    <t>C_avg_k</t>
  </si>
  <si>
    <t>total_avg_k</t>
  </si>
  <si>
    <t>deviation</t>
  </si>
  <si>
    <t>theta_0</t>
  </si>
  <si>
    <t>Metal Ball</t>
  </si>
  <si>
    <t>Wooden Ball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</si>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</sst>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/>
      <top style="thick">
        <color indexed="64"/>
      </top>
      <bottom/>
      <diagonal style="thin">
        <color indexed="64"/>
      </diagonal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/>
      <diagonal style="thin">
        <color indexed="64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thick">
        <color indexed="64"/>
      </left>
      <right/>
      <top/>
      <bottom style="thick">
        <color indexed="64"/>
      </bottom>
      <diagonal style="thin">
        <color indexed="64"/>
      </diagonal>
    </border>
    <border diagonalDown="1">
      <left/>
      <right style="thick">
        <color indexed="64"/>
      </right>
      <top/>
      <bottom style="thick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"/>
  <sheetViews>
    <sheetView tabSelected="1" topLeftCell="B1" zoomScaleNormal="100" workbookViewId="0">
      <selection activeCell="Y32" sqref="Y32"/>
    </sheetView>
  </sheetViews>
  <sheetFormatPr defaultRowHeight="15" x14ac:dyDescent="0.25"/>
  <cols>
    <col min="2" max="2" width="12.28515625" bestFit="1" customWidth="1"/>
    <col min="8" max="8" width="9.140625" customWidth="1"/>
    <col min="12" max="12" width="13.28515625" bestFit="1" customWidth="1"/>
    <col min="13" max="13" width="9.140625" customWidth="1"/>
    <col min="18" max="18" width="12.28515625" bestFit="1" customWidth="1"/>
    <col min="27" max="27" width="11.140625" bestFit="1" customWidth="1"/>
    <col min="28" max="28" width="9.42578125" bestFit="1" customWidth="1"/>
  </cols>
  <sheetData>
    <row r="1" spans="2:28" ht="15.75" thickBot="1" x14ac:dyDescent="0.3"/>
    <row r="2" spans="2:28" ht="16.5" thickTop="1" thickBot="1" x14ac:dyDescent="0.3">
      <c r="B2" s="67"/>
      <c r="C2" s="68"/>
      <c r="D2" s="57" t="s">
        <v>13</v>
      </c>
      <c r="E2" s="59" t="s">
        <v>19</v>
      </c>
      <c r="F2" s="61" t="s">
        <v>4</v>
      </c>
      <c r="G2" s="28" t="s">
        <v>22</v>
      </c>
      <c r="H2" s="55" t="s">
        <v>8</v>
      </c>
      <c r="I2" s="56"/>
      <c r="J2" s="56"/>
      <c r="K2" s="56" t="s">
        <v>11</v>
      </c>
      <c r="L2" s="56"/>
      <c r="M2" s="56"/>
      <c r="N2" s="56" t="s">
        <v>12</v>
      </c>
      <c r="O2" s="56"/>
      <c r="P2" s="56"/>
      <c r="R2" s="43"/>
      <c r="S2" s="44"/>
      <c r="T2" s="40" t="s">
        <v>22</v>
      </c>
      <c r="U2" s="23" t="s">
        <v>8</v>
      </c>
      <c r="V2" s="24"/>
      <c r="W2" s="23" t="s">
        <v>11</v>
      </c>
      <c r="X2" s="24"/>
      <c r="Y2" s="23" t="s">
        <v>12</v>
      </c>
      <c r="Z2" s="24"/>
      <c r="AA2" s="52" t="s">
        <v>17</v>
      </c>
      <c r="AB2" s="51" t="s">
        <v>18</v>
      </c>
    </row>
    <row r="3" spans="2:28" ht="16.5" thickTop="1" thickBot="1" x14ac:dyDescent="0.3">
      <c r="B3" s="69"/>
      <c r="C3" s="70"/>
      <c r="D3" s="63"/>
      <c r="E3" s="64"/>
      <c r="F3" s="65"/>
      <c r="G3" s="29"/>
      <c r="H3" s="12" t="s">
        <v>1</v>
      </c>
      <c r="I3" s="2" t="s">
        <v>2</v>
      </c>
      <c r="J3" s="10" t="s">
        <v>3</v>
      </c>
      <c r="K3" s="2" t="s">
        <v>1</v>
      </c>
      <c r="L3" s="2" t="s">
        <v>2</v>
      </c>
      <c r="M3" s="10" t="s">
        <v>3</v>
      </c>
      <c r="N3" s="2" t="s">
        <v>1</v>
      </c>
      <c r="O3" s="2" t="s">
        <v>2</v>
      </c>
      <c r="P3" s="10" t="s">
        <v>3</v>
      </c>
      <c r="R3" s="45"/>
      <c r="S3" s="46"/>
      <c r="T3" s="42"/>
      <c r="U3" s="8" t="s">
        <v>10</v>
      </c>
      <c r="V3" s="9" t="s">
        <v>14</v>
      </c>
      <c r="W3" s="8" t="s">
        <v>10</v>
      </c>
      <c r="X3" s="9" t="s">
        <v>15</v>
      </c>
      <c r="Y3" s="8" t="s">
        <v>10</v>
      </c>
      <c r="Z3" s="9" t="s">
        <v>16</v>
      </c>
      <c r="AA3" s="53"/>
      <c r="AB3" s="22"/>
    </row>
    <row r="4" spans="2:28" ht="15.75" thickTop="1" x14ac:dyDescent="0.25">
      <c r="B4" s="25" t="s">
        <v>21</v>
      </c>
      <c r="C4" s="25" t="s">
        <v>0</v>
      </c>
      <c r="D4" s="57">
        <v>1</v>
      </c>
      <c r="E4" s="59">
        <v>0</v>
      </c>
      <c r="F4" s="61">
        <v>5.45E-3</v>
      </c>
      <c r="G4" s="30">
        <v>3.7499999999999999E-2</v>
      </c>
      <c r="H4" s="15">
        <v>2.95</v>
      </c>
      <c r="I4" s="3">
        <v>0.90600000000000003</v>
      </c>
      <c r="J4" s="30">
        <v>0.80900000000000005</v>
      </c>
      <c r="K4" s="3">
        <v>2.85</v>
      </c>
      <c r="L4" s="3">
        <v>1.151</v>
      </c>
      <c r="M4" s="30">
        <v>1.2</v>
      </c>
      <c r="N4" s="3">
        <v>2.87</v>
      </c>
      <c r="O4" s="3">
        <v>1.0649999999999999</v>
      </c>
      <c r="P4" s="30">
        <v>0.92</v>
      </c>
      <c r="R4" s="40" t="s">
        <v>21</v>
      </c>
      <c r="S4" s="47" t="s">
        <v>0</v>
      </c>
      <c r="T4" s="47">
        <v>3.7499999999999999E-2</v>
      </c>
      <c r="U4" s="49">
        <v>7.6E-3</v>
      </c>
      <c r="V4" s="51">
        <f>AVERAGE(U4,U9)</f>
        <v>8.8999999999999999E-3</v>
      </c>
      <c r="W4" s="49">
        <v>3.7000000000000002E-3</v>
      </c>
      <c r="X4" s="51">
        <f>AVERAGE(W4:W9)</f>
        <v>4.0999999999999995E-3</v>
      </c>
      <c r="Y4" s="49">
        <v>3.2000000000000002E-3</v>
      </c>
      <c r="Z4" s="51">
        <f>AVERAGE(Y4:Y9)</f>
        <v>1.0200000000000001E-2</v>
      </c>
      <c r="AA4" s="52">
        <f>AVERAGE(V4,X4,Z4)</f>
        <v>7.7333333333333325E-3</v>
      </c>
      <c r="AB4" s="51">
        <f>_xlfn.STDEV.P(U4,U9,W4,W9,Y4,Y9)</f>
        <v>4.8818257058422555E-3</v>
      </c>
    </row>
    <row r="5" spans="2:28" x14ac:dyDescent="0.25">
      <c r="B5" s="26"/>
      <c r="C5" s="26"/>
      <c r="D5" s="58"/>
      <c r="E5" s="60"/>
      <c r="F5" s="62"/>
      <c r="G5" s="31"/>
      <c r="H5" s="13">
        <v>2.91</v>
      </c>
      <c r="I5" s="4">
        <v>0.89400000000000002</v>
      </c>
      <c r="J5" s="31"/>
      <c r="K5" s="4">
        <v>2.77</v>
      </c>
      <c r="L5" s="4">
        <v>1.117</v>
      </c>
      <c r="M5" s="31"/>
      <c r="N5" s="4">
        <v>2.94</v>
      </c>
      <c r="O5" s="4">
        <v>1.08</v>
      </c>
      <c r="P5" s="31"/>
      <c r="R5" s="41"/>
      <c r="S5" s="35"/>
      <c r="T5" s="35"/>
      <c r="U5" s="38"/>
      <c r="V5" s="21"/>
      <c r="W5" s="38"/>
      <c r="X5" s="21"/>
      <c r="Y5" s="38"/>
      <c r="Z5" s="21"/>
      <c r="AA5" s="54"/>
      <c r="AB5" s="21"/>
    </row>
    <row r="6" spans="2:28" x14ac:dyDescent="0.25">
      <c r="B6" s="26"/>
      <c r="C6" s="26"/>
      <c r="D6" s="58"/>
      <c r="E6" s="60"/>
      <c r="F6" s="62"/>
      <c r="G6" s="31"/>
      <c r="H6" s="13">
        <v>3.15</v>
      </c>
      <c r="I6" s="4">
        <v>0.91100000000000003</v>
      </c>
      <c r="J6" s="31"/>
      <c r="K6" s="4">
        <v>2.81</v>
      </c>
      <c r="L6" s="4">
        <v>1.1339999999999999</v>
      </c>
      <c r="M6" s="31"/>
      <c r="N6" s="4">
        <v>2.88</v>
      </c>
      <c r="O6" s="4">
        <v>1.0660000000000001</v>
      </c>
      <c r="P6" s="31"/>
      <c r="R6" s="41"/>
      <c r="S6" s="35"/>
      <c r="T6" s="35"/>
      <c r="U6" s="38"/>
      <c r="V6" s="21"/>
      <c r="W6" s="38"/>
      <c r="X6" s="21"/>
      <c r="Y6" s="38"/>
      <c r="Z6" s="21"/>
      <c r="AA6" s="54"/>
      <c r="AB6" s="21"/>
    </row>
    <row r="7" spans="2:28" x14ac:dyDescent="0.25">
      <c r="B7" s="26"/>
      <c r="C7" s="26"/>
      <c r="D7" s="58"/>
      <c r="E7" s="60"/>
      <c r="F7" s="62"/>
      <c r="G7" s="31"/>
      <c r="H7" s="13">
        <v>2.84</v>
      </c>
      <c r="I7" s="4">
        <v>0.90500000000000003</v>
      </c>
      <c r="J7" s="31"/>
      <c r="K7" s="4">
        <v>2.8</v>
      </c>
      <c r="L7" s="4">
        <v>1.1000000000000001</v>
      </c>
      <c r="M7" s="31"/>
      <c r="N7" s="4">
        <v>2.9</v>
      </c>
      <c r="O7" s="4">
        <v>1.06</v>
      </c>
      <c r="P7" s="31"/>
      <c r="R7" s="41"/>
      <c r="S7" s="35"/>
      <c r="T7" s="35"/>
      <c r="U7" s="38"/>
      <c r="V7" s="21"/>
      <c r="W7" s="38"/>
      <c r="X7" s="21"/>
      <c r="Y7" s="38"/>
      <c r="Z7" s="21"/>
      <c r="AA7" s="54"/>
      <c r="AB7" s="21"/>
    </row>
    <row r="8" spans="2:28" x14ac:dyDescent="0.25">
      <c r="B8" s="26"/>
      <c r="C8" s="26"/>
      <c r="D8" s="58"/>
      <c r="E8" s="60"/>
      <c r="F8" s="62"/>
      <c r="G8" s="32"/>
      <c r="H8" s="13">
        <v>3.32</v>
      </c>
      <c r="I8" s="4">
        <v>0.98499999999999999</v>
      </c>
      <c r="J8" s="32"/>
      <c r="K8" s="4">
        <v>2.77</v>
      </c>
      <c r="L8" s="4">
        <v>1.1200000000000001</v>
      </c>
      <c r="M8" s="32"/>
      <c r="N8" s="4">
        <v>2.83</v>
      </c>
      <c r="O8" s="4">
        <v>1.0349999999999999</v>
      </c>
      <c r="P8" s="32"/>
      <c r="R8" s="41"/>
      <c r="S8" s="48"/>
      <c r="T8" s="35"/>
      <c r="U8" s="50"/>
      <c r="V8" s="21"/>
      <c r="W8" s="50"/>
      <c r="X8" s="21"/>
      <c r="Y8" s="50"/>
      <c r="Z8" s="21"/>
      <c r="AA8" s="54"/>
      <c r="AB8" s="21"/>
    </row>
    <row r="9" spans="2:28" ht="15.75" thickBot="1" x14ac:dyDescent="0.3">
      <c r="B9" s="26"/>
      <c r="C9" s="18" t="s">
        <v>5</v>
      </c>
      <c r="D9" s="16"/>
      <c r="E9" s="7"/>
      <c r="F9" s="17"/>
      <c r="G9" s="11"/>
      <c r="H9" s="6">
        <f>AVERAGE(H4:H8)</f>
        <v>3.0339999999999998</v>
      </c>
      <c r="I9" s="1">
        <f>AVERAGE(I4:I8)</f>
        <v>0.92020000000000013</v>
      </c>
      <c r="J9" s="11"/>
      <c r="K9" s="1">
        <f>AVERAGE(K4:K8)</f>
        <v>2.8</v>
      </c>
      <c r="L9" s="1">
        <f>AVERAGE(L4:L8)</f>
        <v>1.1244000000000001</v>
      </c>
      <c r="M9" s="11"/>
      <c r="N9" s="1">
        <f>AVERAGE(N4:N8)</f>
        <v>2.8840000000000003</v>
      </c>
      <c r="O9" s="1">
        <f>AVERAGE(O4:O8)</f>
        <v>1.0612000000000001</v>
      </c>
      <c r="P9" s="11"/>
      <c r="R9" s="41"/>
      <c r="S9" s="34" t="s">
        <v>6</v>
      </c>
      <c r="T9" s="35"/>
      <c r="U9" s="37">
        <v>1.0200000000000001E-2</v>
      </c>
      <c r="V9" s="21"/>
      <c r="W9" s="37">
        <v>4.4999999999999997E-3</v>
      </c>
      <c r="X9" s="21"/>
      <c r="Y9" s="37">
        <v>1.72E-2</v>
      </c>
      <c r="Z9" s="21"/>
      <c r="AA9" s="54"/>
      <c r="AB9" s="21"/>
    </row>
    <row r="10" spans="2:28" ht="15.75" thickTop="1" x14ac:dyDescent="0.25">
      <c r="B10" s="26"/>
      <c r="C10" s="26" t="s">
        <v>6</v>
      </c>
      <c r="D10" s="57">
        <v>1</v>
      </c>
      <c r="E10" s="59">
        <v>0</v>
      </c>
      <c r="F10" s="61">
        <v>5.45E-3</v>
      </c>
      <c r="G10" s="33">
        <v>3.7499999999999999E-2</v>
      </c>
      <c r="H10" s="14">
        <v>3.87</v>
      </c>
      <c r="I10" s="5">
        <v>1.07</v>
      </c>
      <c r="J10" s="30">
        <v>0.80900000000000005</v>
      </c>
      <c r="K10" s="5">
        <v>2.72</v>
      </c>
      <c r="L10" s="5">
        <v>1.0609999999999999</v>
      </c>
      <c r="M10" s="30">
        <v>1.2</v>
      </c>
      <c r="N10" s="5">
        <v>3.28</v>
      </c>
      <c r="O10" s="5">
        <v>0.58799999999999997</v>
      </c>
      <c r="P10" s="30">
        <v>0.46</v>
      </c>
      <c r="R10" s="41"/>
      <c r="S10" s="35"/>
      <c r="T10" s="35"/>
      <c r="U10" s="38"/>
      <c r="V10" s="21"/>
      <c r="W10" s="38"/>
      <c r="X10" s="21"/>
      <c r="Y10" s="38"/>
      <c r="Z10" s="21"/>
      <c r="AA10" s="54"/>
      <c r="AB10" s="21"/>
    </row>
    <row r="11" spans="2:28" x14ac:dyDescent="0.25">
      <c r="B11" s="26"/>
      <c r="C11" s="26"/>
      <c r="D11" s="58"/>
      <c r="E11" s="60"/>
      <c r="F11" s="62"/>
      <c r="G11" s="33"/>
      <c r="H11" s="13">
        <v>3.91</v>
      </c>
      <c r="I11" s="4">
        <v>1.06</v>
      </c>
      <c r="J11" s="31"/>
      <c r="K11" s="4">
        <v>2.8</v>
      </c>
      <c r="L11" s="4">
        <v>1.0549999999999999</v>
      </c>
      <c r="M11" s="31"/>
      <c r="N11" s="4">
        <v>3.28</v>
      </c>
      <c r="O11" s="4">
        <v>0.58799999999999997</v>
      </c>
      <c r="P11" s="31"/>
      <c r="R11" s="41"/>
      <c r="S11" s="35"/>
      <c r="T11" s="35"/>
      <c r="U11" s="38"/>
      <c r="V11" s="21"/>
      <c r="W11" s="38"/>
      <c r="X11" s="21"/>
      <c r="Y11" s="38"/>
      <c r="Z11" s="21"/>
      <c r="AA11" s="54"/>
      <c r="AB11" s="21"/>
    </row>
    <row r="12" spans="2:28" x14ac:dyDescent="0.25">
      <c r="B12" s="26"/>
      <c r="C12" s="26"/>
      <c r="D12" s="58"/>
      <c r="E12" s="60"/>
      <c r="F12" s="62"/>
      <c r="G12" s="33"/>
      <c r="H12" s="13">
        <v>3.71</v>
      </c>
      <c r="I12" s="4">
        <v>1.0900000000000001</v>
      </c>
      <c r="J12" s="31"/>
      <c r="K12" s="4">
        <v>2.78</v>
      </c>
      <c r="L12" s="4">
        <v>1.0649999999999999</v>
      </c>
      <c r="M12" s="31"/>
      <c r="N12" s="4">
        <v>3.26</v>
      </c>
      <c r="O12" s="4">
        <v>0.58699999999999997</v>
      </c>
      <c r="P12" s="31"/>
      <c r="R12" s="41"/>
      <c r="S12" s="35"/>
      <c r="T12" s="35"/>
      <c r="U12" s="38"/>
      <c r="V12" s="21"/>
      <c r="W12" s="38"/>
      <c r="X12" s="21"/>
      <c r="Y12" s="38"/>
      <c r="Z12" s="21"/>
      <c r="AA12" s="54"/>
      <c r="AB12" s="21"/>
    </row>
    <row r="13" spans="2:28" ht="15.75" thickBot="1" x14ac:dyDescent="0.3">
      <c r="B13" s="26"/>
      <c r="C13" s="26"/>
      <c r="D13" s="58"/>
      <c r="E13" s="60"/>
      <c r="F13" s="62"/>
      <c r="G13" s="33"/>
      <c r="H13" s="13">
        <v>3.75</v>
      </c>
      <c r="I13" s="4">
        <v>1.07</v>
      </c>
      <c r="J13" s="31"/>
      <c r="K13" s="4">
        <v>2.81</v>
      </c>
      <c r="L13" s="4">
        <v>1.0780000000000001</v>
      </c>
      <c r="M13" s="31"/>
      <c r="N13" s="4">
        <v>3.32</v>
      </c>
      <c r="O13" s="4">
        <v>0.59199999999999997</v>
      </c>
      <c r="P13" s="31"/>
      <c r="R13" s="42"/>
      <c r="S13" s="36"/>
      <c r="T13" s="36"/>
      <c r="U13" s="39"/>
      <c r="V13" s="22"/>
      <c r="W13" s="39"/>
      <c r="X13" s="22"/>
      <c r="Y13" s="39"/>
      <c r="Z13" s="22"/>
      <c r="AA13" s="53"/>
      <c r="AB13" s="22"/>
    </row>
    <row r="14" spans="2:28" ht="15.75" thickTop="1" x14ac:dyDescent="0.25">
      <c r="B14" s="26"/>
      <c r="C14" s="26"/>
      <c r="D14" s="58"/>
      <c r="E14" s="60"/>
      <c r="F14" s="62"/>
      <c r="G14" s="33"/>
      <c r="H14" s="13">
        <v>4.3099999999999996</v>
      </c>
      <c r="I14" s="4">
        <v>1.04</v>
      </c>
      <c r="J14" s="32"/>
      <c r="K14" s="4">
        <v>2.8</v>
      </c>
      <c r="L14" s="4">
        <v>1.0880000000000001</v>
      </c>
      <c r="M14" s="32"/>
      <c r="N14" s="4">
        <v>3.3</v>
      </c>
      <c r="O14" s="4">
        <v>0.59099999999999997</v>
      </c>
      <c r="P14" s="32"/>
      <c r="R14" s="41" t="s">
        <v>20</v>
      </c>
      <c r="S14" s="35" t="s">
        <v>7</v>
      </c>
      <c r="T14" s="47">
        <v>2.5499999999999998E-2</v>
      </c>
      <c r="U14" s="38">
        <v>0.2409</v>
      </c>
      <c r="V14" s="21">
        <f>AVERAGE(U14,U19)</f>
        <v>0.2104</v>
      </c>
      <c r="W14" s="38">
        <v>0.15359999999999999</v>
      </c>
      <c r="X14" s="21">
        <f>AVERAGE(W14:W19)</f>
        <v>0.15354999999999999</v>
      </c>
      <c r="Y14" s="38">
        <v>4.4400000000000002E-2</v>
      </c>
      <c r="Z14" s="21">
        <f>AVERAGE(Y14:Y19)</f>
        <v>0.12809999999999999</v>
      </c>
      <c r="AA14" s="54">
        <f>AVERAGE(V14,X14,Z14)</f>
        <v>0.16401666666666667</v>
      </c>
      <c r="AB14" s="21">
        <f>_xlfn.STDEV.P(U14,U19,W14,W19,Y14,Y19)</f>
        <v>6.1878682830914307E-2</v>
      </c>
    </row>
    <row r="15" spans="2:28" ht="15.75" thickBot="1" x14ac:dyDescent="0.3">
      <c r="B15" s="66"/>
      <c r="C15" s="19" t="s">
        <v>5</v>
      </c>
      <c r="D15" s="16"/>
      <c r="E15" s="7"/>
      <c r="F15" s="17"/>
      <c r="G15" s="11"/>
      <c r="H15" s="6">
        <f>AVERAGE(H10:H14)</f>
        <v>3.91</v>
      </c>
      <c r="I15" s="1">
        <f>AVERAGE(I10:I14)</f>
        <v>1.0660000000000001</v>
      </c>
      <c r="J15" s="11"/>
      <c r="K15" s="1">
        <f>AVERAGE(K10:K14)</f>
        <v>2.782</v>
      </c>
      <c r="L15" s="1">
        <f>AVERAGE(L10:L14)</f>
        <v>1.0693999999999999</v>
      </c>
      <c r="M15" s="11"/>
      <c r="N15" s="1">
        <f>AVERAGE(N10:N14)</f>
        <v>3.2880000000000003</v>
      </c>
      <c r="O15" s="1">
        <f>AVERAGE(O10:O14)</f>
        <v>0.58919999999999995</v>
      </c>
      <c r="P15" s="11"/>
      <c r="R15" s="41"/>
      <c r="S15" s="35"/>
      <c r="T15" s="35"/>
      <c r="U15" s="38"/>
      <c r="V15" s="21"/>
      <c r="W15" s="38"/>
      <c r="X15" s="21"/>
      <c r="Y15" s="38"/>
      <c r="Z15" s="21"/>
      <c r="AA15" s="54"/>
      <c r="AB15" s="21"/>
    </row>
    <row r="16" spans="2:28" ht="15.75" thickTop="1" x14ac:dyDescent="0.25">
      <c r="B16" s="25" t="s">
        <v>20</v>
      </c>
      <c r="C16" s="25" t="s">
        <v>7</v>
      </c>
      <c r="D16" s="57">
        <v>1</v>
      </c>
      <c r="E16" s="59">
        <v>0</v>
      </c>
      <c r="F16" s="61">
        <v>6.6799999999999998E-2</v>
      </c>
      <c r="G16" s="33">
        <v>2.5499999999999998E-2</v>
      </c>
      <c r="H16" s="14">
        <v>5.36</v>
      </c>
      <c r="I16" s="5">
        <v>1.01</v>
      </c>
      <c r="J16" s="30">
        <v>0.80900000000000005</v>
      </c>
      <c r="K16" s="5">
        <v>4.3</v>
      </c>
      <c r="L16" s="5">
        <v>1.1459999999999999</v>
      </c>
      <c r="M16" s="30">
        <v>1.2</v>
      </c>
      <c r="N16" s="5">
        <v>2.97</v>
      </c>
      <c r="O16" s="5">
        <v>1.0680000000000001</v>
      </c>
      <c r="P16" s="30">
        <v>0.92</v>
      </c>
      <c r="R16" s="41"/>
      <c r="S16" s="35"/>
      <c r="T16" s="35"/>
      <c r="U16" s="38"/>
      <c r="V16" s="21"/>
      <c r="W16" s="38"/>
      <c r="X16" s="21"/>
      <c r="Y16" s="38"/>
      <c r="Z16" s="21"/>
      <c r="AA16" s="54"/>
      <c r="AB16" s="21"/>
    </row>
    <row r="17" spans="2:28" x14ac:dyDescent="0.25">
      <c r="B17" s="26"/>
      <c r="C17" s="26"/>
      <c r="D17" s="58"/>
      <c r="E17" s="60"/>
      <c r="F17" s="62"/>
      <c r="G17" s="33"/>
      <c r="H17" s="13">
        <v>4.6900000000000004</v>
      </c>
      <c r="I17" s="4">
        <v>1.02</v>
      </c>
      <c r="J17" s="31"/>
      <c r="K17" s="4">
        <v>4.29</v>
      </c>
      <c r="L17" s="4">
        <v>1.1379999999999999</v>
      </c>
      <c r="M17" s="31"/>
      <c r="N17" s="4">
        <v>2.99</v>
      </c>
      <c r="O17" s="4">
        <v>1.077</v>
      </c>
      <c r="P17" s="31"/>
      <c r="R17" s="41"/>
      <c r="S17" s="35"/>
      <c r="T17" s="35"/>
      <c r="U17" s="38"/>
      <c r="V17" s="21"/>
      <c r="W17" s="38"/>
      <c r="X17" s="21"/>
      <c r="Y17" s="38"/>
      <c r="Z17" s="21"/>
      <c r="AA17" s="54"/>
      <c r="AB17" s="21"/>
    </row>
    <row r="18" spans="2:28" x14ac:dyDescent="0.25">
      <c r="B18" s="26"/>
      <c r="C18" s="26"/>
      <c r="D18" s="58"/>
      <c r="E18" s="60"/>
      <c r="F18" s="62"/>
      <c r="G18" s="33"/>
      <c r="H18" s="13">
        <v>5.77</v>
      </c>
      <c r="I18" s="4">
        <v>1.02</v>
      </c>
      <c r="J18" s="31"/>
      <c r="K18" s="4">
        <v>4.25</v>
      </c>
      <c r="L18" s="4">
        <v>1.161</v>
      </c>
      <c r="M18" s="31"/>
      <c r="N18" s="4">
        <v>2.93</v>
      </c>
      <c r="O18" s="4">
        <v>1.048</v>
      </c>
      <c r="P18" s="31"/>
      <c r="R18" s="41"/>
      <c r="S18" s="48"/>
      <c r="T18" s="35"/>
      <c r="U18" s="50"/>
      <c r="V18" s="21"/>
      <c r="W18" s="50"/>
      <c r="X18" s="21"/>
      <c r="Y18" s="50"/>
      <c r="Z18" s="21"/>
      <c r="AA18" s="54"/>
      <c r="AB18" s="21"/>
    </row>
    <row r="19" spans="2:28" x14ac:dyDescent="0.25">
      <c r="B19" s="26"/>
      <c r="C19" s="26"/>
      <c r="D19" s="58"/>
      <c r="E19" s="60"/>
      <c r="F19" s="62"/>
      <c r="G19" s="33"/>
      <c r="H19" s="13">
        <v>4.87</v>
      </c>
      <c r="I19" s="4">
        <v>1.01</v>
      </c>
      <c r="J19" s="31"/>
      <c r="K19" s="4">
        <v>4.3</v>
      </c>
      <c r="L19" s="4">
        <v>1.1499999999999999</v>
      </c>
      <c r="M19" s="31"/>
      <c r="N19" s="4">
        <v>2.97</v>
      </c>
      <c r="O19" s="4">
        <v>1.0920000000000001</v>
      </c>
      <c r="P19" s="31"/>
      <c r="R19" s="41"/>
      <c r="S19" s="34" t="s">
        <v>9</v>
      </c>
      <c r="T19" s="35"/>
      <c r="U19" s="37">
        <v>0.1799</v>
      </c>
      <c r="V19" s="21"/>
      <c r="W19" s="37">
        <v>0.1535</v>
      </c>
      <c r="X19" s="21"/>
      <c r="Y19" s="37">
        <v>0.21179999999999999</v>
      </c>
      <c r="Z19" s="21"/>
      <c r="AA19" s="54"/>
      <c r="AB19" s="21"/>
    </row>
    <row r="20" spans="2:28" x14ac:dyDescent="0.25">
      <c r="B20" s="26"/>
      <c r="C20" s="26"/>
      <c r="D20" s="58"/>
      <c r="E20" s="60"/>
      <c r="F20" s="62"/>
      <c r="G20" s="33"/>
      <c r="H20" s="13">
        <v>5.07</v>
      </c>
      <c r="I20" s="4">
        <v>1.02</v>
      </c>
      <c r="J20" s="32"/>
      <c r="K20" s="4">
        <v>4.3099999999999996</v>
      </c>
      <c r="L20" s="4">
        <v>1.149</v>
      </c>
      <c r="M20" s="32"/>
      <c r="N20" s="4">
        <v>2.92</v>
      </c>
      <c r="O20" s="4">
        <v>1.0569999999999999</v>
      </c>
      <c r="P20" s="32"/>
      <c r="R20" s="41"/>
      <c r="S20" s="35"/>
      <c r="T20" s="35"/>
      <c r="U20" s="38"/>
      <c r="V20" s="21"/>
      <c r="W20" s="38"/>
      <c r="X20" s="21"/>
      <c r="Y20" s="38"/>
      <c r="Z20" s="21"/>
      <c r="AA20" s="54"/>
      <c r="AB20" s="21"/>
    </row>
    <row r="21" spans="2:28" ht="15.75" thickBot="1" x14ac:dyDescent="0.3">
      <c r="B21" s="26"/>
      <c r="C21" s="18" t="s">
        <v>5</v>
      </c>
      <c r="D21" s="16"/>
      <c r="E21" s="7"/>
      <c r="F21" s="17"/>
      <c r="G21" s="11"/>
      <c r="H21" s="6">
        <f>AVERAGE(H16:H20)</f>
        <v>5.1520000000000001</v>
      </c>
      <c r="I21" s="1">
        <f>AVERAGE(I16:I20)</f>
        <v>1.016</v>
      </c>
      <c r="J21" s="11"/>
      <c r="K21" s="1">
        <f>AVERAGE(K16:K20)</f>
        <v>4.29</v>
      </c>
      <c r="L21" s="1">
        <f>AVERAGE(L16:L20)</f>
        <v>1.1488</v>
      </c>
      <c r="M21" s="11"/>
      <c r="N21" s="1">
        <f>AVERAGE(N16:N20)</f>
        <v>2.9560000000000004</v>
      </c>
      <c r="O21" s="1">
        <f>AVERAGE(O16:O20)</f>
        <v>1.0684</v>
      </c>
      <c r="P21" s="11"/>
      <c r="R21" s="41"/>
      <c r="S21" s="35"/>
      <c r="T21" s="35"/>
      <c r="U21" s="38"/>
      <c r="V21" s="21"/>
      <c r="W21" s="38"/>
      <c r="X21" s="21"/>
      <c r="Y21" s="38"/>
      <c r="Z21" s="21"/>
      <c r="AA21" s="54"/>
      <c r="AB21" s="21"/>
    </row>
    <row r="22" spans="2:28" ht="15.75" thickTop="1" x14ac:dyDescent="0.25">
      <c r="B22" s="26"/>
      <c r="C22" s="26" t="s">
        <v>9</v>
      </c>
      <c r="D22" s="57">
        <v>1</v>
      </c>
      <c r="E22" s="59">
        <v>0</v>
      </c>
      <c r="F22" s="61">
        <v>6.6799999999999998E-2</v>
      </c>
      <c r="G22" s="33">
        <v>2.5499999999999998E-2</v>
      </c>
      <c r="H22" s="14">
        <v>4.26</v>
      </c>
      <c r="I22" s="5">
        <v>1.01</v>
      </c>
      <c r="J22" s="30">
        <v>0.80900000000000005</v>
      </c>
      <c r="K22" s="5">
        <v>4.25</v>
      </c>
      <c r="L22" s="5">
        <v>1.1339999999999999</v>
      </c>
      <c r="M22" s="30">
        <v>1.2</v>
      </c>
      <c r="N22" s="5">
        <v>3.24</v>
      </c>
      <c r="O22" s="5">
        <v>0.58099999999999996</v>
      </c>
      <c r="P22" s="30">
        <v>0.46</v>
      </c>
      <c r="R22" s="41"/>
      <c r="S22" s="35"/>
      <c r="T22" s="35"/>
      <c r="U22" s="38"/>
      <c r="V22" s="21"/>
      <c r="W22" s="38"/>
      <c r="X22" s="21"/>
      <c r="Y22" s="38"/>
      <c r="Z22" s="21"/>
      <c r="AA22" s="54"/>
      <c r="AB22" s="21"/>
    </row>
    <row r="23" spans="2:28" ht="15.75" thickBot="1" x14ac:dyDescent="0.3">
      <c r="B23" s="26"/>
      <c r="C23" s="26"/>
      <c r="D23" s="58"/>
      <c r="E23" s="60"/>
      <c r="F23" s="62"/>
      <c r="G23" s="33"/>
      <c r="H23" s="13">
        <v>4.5199999999999996</v>
      </c>
      <c r="I23" s="4">
        <v>1.02</v>
      </c>
      <c r="J23" s="31"/>
      <c r="K23" s="4">
        <v>4.25</v>
      </c>
      <c r="L23" s="4">
        <v>1.141</v>
      </c>
      <c r="M23" s="31"/>
      <c r="N23" s="4">
        <v>3.28</v>
      </c>
      <c r="O23" s="4">
        <v>0.59</v>
      </c>
      <c r="P23" s="31"/>
      <c r="R23" s="42"/>
      <c r="S23" s="36"/>
      <c r="T23" s="36"/>
      <c r="U23" s="39"/>
      <c r="V23" s="22"/>
      <c r="W23" s="39"/>
      <c r="X23" s="22"/>
      <c r="Y23" s="39"/>
      <c r="Z23" s="22"/>
      <c r="AA23" s="53"/>
      <c r="AB23" s="22"/>
    </row>
    <row r="24" spans="2:28" ht="15.75" thickTop="1" x14ac:dyDescent="0.25">
      <c r="B24" s="26"/>
      <c r="C24" s="26"/>
      <c r="D24" s="58"/>
      <c r="E24" s="60"/>
      <c r="F24" s="62"/>
      <c r="G24" s="33"/>
      <c r="H24" s="13">
        <v>4.21</v>
      </c>
      <c r="I24" s="4">
        <v>1.02</v>
      </c>
      <c r="J24" s="31"/>
      <c r="K24" s="4">
        <v>4.2699999999999996</v>
      </c>
      <c r="L24" s="4">
        <v>1.149</v>
      </c>
      <c r="M24" s="31"/>
      <c r="N24" s="4">
        <v>3.3</v>
      </c>
      <c r="O24" s="4">
        <v>0.57699999999999996</v>
      </c>
      <c r="P24" s="31"/>
    </row>
    <row r="25" spans="2:28" x14ac:dyDescent="0.25">
      <c r="B25" s="26"/>
      <c r="C25" s="26"/>
      <c r="D25" s="58"/>
      <c r="E25" s="60"/>
      <c r="F25" s="62"/>
      <c r="G25" s="33"/>
      <c r="H25" s="13">
        <v>4.57</v>
      </c>
      <c r="I25" s="4">
        <v>1.01</v>
      </c>
      <c r="J25" s="31"/>
      <c r="K25" s="4">
        <v>4.28</v>
      </c>
      <c r="L25" s="4">
        <v>1.1399999999999999</v>
      </c>
      <c r="M25" s="31"/>
      <c r="N25" s="4">
        <v>3.26</v>
      </c>
      <c r="O25" s="4">
        <v>0.58199999999999996</v>
      </c>
      <c r="P25" s="31"/>
    </row>
    <row r="26" spans="2:28" x14ac:dyDescent="0.25">
      <c r="B26" s="26"/>
      <c r="C26" s="26"/>
      <c r="D26" s="58"/>
      <c r="E26" s="60"/>
      <c r="F26" s="62"/>
      <c r="G26" s="33"/>
      <c r="H26" s="13">
        <v>4.3600000000000003</v>
      </c>
      <c r="I26" s="4">
        <v>1.02</v>
      </c>
      <c r="J26" s="32"/>
      <c r="K26" s="4">
        <v>4.26</v>
      </c>
      <c r="L26" s="4">
        <v>1.1439999999999999</v>
      </c>
      <c r="M26" s="32"/>
      <c r="N26" s="4">
        <v>3.28</v>
      </c>
      <c r="O26" s="4">
        <v>0.59399999999999997</v>
      </c>
      <c r="P26" s="32"/>
    </row>
    <row r="27" spans="2:28" ht="15.75" thickBot="1" x14ac:dyDescent="0.3">
      <c r="B27" s="27"/>
      <c r="C27" s="20" t="s">
        <v>5</v>
      </c>
      <c r="D27" s="16"/>
      <c r="E27" s="7"/>
      <c r="F27" s="17"/>
      <c r="G27" s="11"/>
      <c r="H27" s="6">
        <f>AVERAGE(H22:H26)</f>
        <v>4.3839999999999995</v>
      </c>
      <c r="I27" s="1">
        <f>AVERAGE(I22:I26)</f>
        <v>1.016</v>
      </c>
      <c r="J27" s="11"/>
      <c r="K27" s="1">
        <f>AVERAGE(K22:K26)</f>
        <v>4.2620000000000005</v>
      </c>
      <c r="L27" s="1">
        <f>AVERAGE(L22:L26)</f>
        <v>1.1415999999999999</v>
      </c>
      <c r="M27" s="11"/>
      <c r="N27" s="1">
        <f>AVERAGE(N22:N26)</f>
        <v>3.2719999999999998</v>
      </c>
      <c r="O27" s="1">
        <f>AVERAGE(O22:O26)</f>
        <v>0.58479999999999988</v>
      </c>
      <c r="P27" s="11"/>
    </row>
    <row r="28" spans="2:28" ht="15.75" thickTop="1" x14ac:dyDescent="0.25"/>
  </sheetData>
  <mergeCells count="79">
    <mergeCell ref="D2:D3"/>
    <mergeCell ref="E2:E3"/>
    <mergeCell ref="F2:F3"/>
    <mergeCell ref="B4:B15"/>
    <mergeCell ref="B2:C3"/>
    <mergeCell ref="D4:D8"/>
    <mergeCell ref="E4:E8"/>
    <mergeCell ref="F4:F8"/>
    <mergeCell ref="D10:D14"/>
    <mergeCell ref="E10:E14"/>
    <mergeCell ref="F10:F14"/>
    <mergeCell ref="C4:C8"/>
    <mergeCell ref="C10:C14"/>
    <mergeCell ref="C16:C20"/>
    <mergeCell ref="C22:C26"/>
    <mergeCell ref="P4:P8"/>
    <mergeCell ref="P10:P14"/>
    <mergeCell ref="P16:P20"/>
    <mergeCell ref="P22:P26"/>
    <mergeCell ref="J16:J20"/>
    <mergeCell ref="J22:J26"/>
    <mergeCell ref="M16:M20"/>
    <mergeCell ref="M22:M26"/>
    <mergeCell ref="D16:D20"/>
    <mergeCell ref="E16:E20"/>
    <mergeCell ref="F16:F20"/>
    <mergeCell ref="D22:D26"/>
    <mergeCell ref="E22:E26"/>
    <mergeCell ref="F22:F26"/>
    <mergeCell ref="H2:J2"/>
    <mergeCell ref="K2:M2"/>
    <mergeCell ref="N2:P2"/>
    <mergeCell ref="J4:J8"/>
    <mergeCell ref="J10:J14"/>
    <mergeCell ref="M4:M8"/>
    <mergeCell ref="M10:M14"/>
    <mergeCell ref="Z14:Z23"/>
    <mergeCell ref="Y19:Y23"/>
    <mergeCell ref="AA2:AA3"/>
    <mergeCell ref="AB2:AB3"/>
    <mergeCell ref="AA4:AA13"/>
    <mergeCell ref="AA14:AA23"/>
    <mergeCell ref="AB4:AB13"/>
    <mergeCell ref="AB14:AB23"/>
    <mergeCell ref="W14:W18"/>
    <mergeCell ref="W19:W23"/>
    <mergeCell ref="X4:X13"/>
    <mergeCell ref="X14:X23"/>
    <mergeCell ref="Y4:Y8"/>
    <mergeCell ref="Y9:Y13"/>
    <mergeCell ref="Y14:Y18"/>
    <mergeCell ref="U2:V2"/>
    <mergeCell ref="V4:V13"/>
    <mergeCell ref="Y2:Z2"/>
    <mergeCell ref="W4:W8"/>
    <mergeCell ref="W9:W13"/>
    <mergeCell ref="Z4:Z13"/>
    <mergeCell ref="S4:S8"/>
    <mergeCell ref="U4:U8"/>
    <mergeCell ref="S9:S13"/>
    <mergeCell ref="U9:U13"/>
    <mergeCell ref="S14:S18"/>
    <mergeCell ref="U14:U18"/>
    <mergeCell ref="V14:V23"/>
    <mergeCell ref="W2:X2"/>
    <mergeCell ref="B16:B27"/>
    <mergeCell ref="G2:G3"/>
    <mergeCell ref="G4:G8"/>
    <mergeCell ref="G10:G14"/>
    <mergeCell ref="G16:G20"/>
    <mergeCell ref="G22:G26"/>
    <mergeCell ref="S19:S23"/>
    <mergeCell ref="U19:U23"/>
    <mergeCell ref="R4:R13"/>
    <mergeCell ref="R14:R23"/>
    <mergeCell ref="R2:S3"/>
    <mergeCell ref="T2:T3"/>
    <mergeCell ref="T4:T13"/>
    <mergeCell ref="T14:T23"/>
  </mergeCells>
  <pageMargins left="0.7" right="0.7" top="0.75" bottom="0.75" header="0.3" footer="0.3"/>
  <pageSetup orientation="portrait" r:id="rId1"/>
  <ignoredErrors>
    <ignoredError sqref="X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Jianqiu Bai</dc:creator>
  <cp:lastModifiedBy>Jianqiu Bai</cp:lastModifiedBy>
  <dcterms:created xsi:type="dcterms:W3CDTF">2016-12-08T01:55:19Z</dcterms:created>
  <dcterms:modified xsi:type="dcterms:W3CDTF">2016-12-13T02:29:23Z</dcterms:modified>
</cp:coreProperties>
</file>