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35" windowHeight="12525" activeTab="2"/>
  </bookViews>
  <sheets>
    <sheet name="dbcmap" sheetId="3" r:id="rId1"/>
    <sheet name="SID" sheetId="1" r:id="rId2"/>
    <sheet name="PID" sheetId="2" r:id="rId3"/>
    <sheet name="ITID" sheetId="6" r:id="rId4"/>
    <sheet name="dbcval" sheetId="4" r:id="rId5"/>
    <sheet name="Sheet5" sheetId="5" r:id="rId6"/>
    <sheet name="Sheet7" sheetId="7" r:id="rId7"/>
  </sheets>
  <definedNames>
    <definedName name="_xlnm._FilterDatabase" localSheetId="2" hidden="1">PID!$A$1:$P$1304</definedName>
    <definedName name="_xlnm._FilterDatabase" localSheetId="5" hidden="1">Sheet5!$A$1:$G$32</definedName>
  </definedNames>
  <calcPr calcId="144525"/>
</workbook>
</file>

<file path=xl/sharedStrings.xml><?xml version="1.0" encoding="utf-8"?>
<sst xmlns="http://schemas.openxmlformats.org/spreadsheetml/2006/main" count="6666" uniqueCount="2768">
  <si>
    <t>Little Endian</t>
  </si>
  <si>
    <t>E</t>
  </si>
  <si>
    <t>D</t>
  </si>
  <si>
    <t>C</t>
  </si>
  <si>
    <t>B</t>
  </si>
  <si>
    <t>A</t>
  </si>
  <si>
    <t>PID</t>
  </si>
  <si>
    <t>Service</t>
  </si>
  <si>
    <t>ISOTP Header</t>
  </si>
  <si>
    <t>Big Endian</t>
  </si>
  <si>
    <t>index</t>
  </si>
  <si>
    <t>service</t>
  </si>
  <si>
    <t>pid</t>
  </si>
  <si>
    <t>SG_</t>
  </si>
  <si>
    <t>SG_MUL_VAL_</t>
  </si>
  <si>
    <t>mux_value</t>
  </si>
  <si>
    <t>mux_name</t>
  </si>
  <si>
    <t>pidhex</t>
  </si>
  <si>
    <t>name</t>
  </si>
  <si>
    <t>short_name</t>
  </si>
  <si>
    <t>Data Byte</t>
  </si>
  <si>
    <t>start</t>
  </si>
  <si>
    <t>bits</t>
  </si>
  <si>
    <t>endian</t>
  </si>
  <si>
    <t>sign</t>
  </si>
  <si>
    <t>scale</t>
  </si>
  <si>
    <t>unit</t>
  </si>
  <si>
    <t>offset</t>
  </si>
  <si>
    <t>min</t>
  </si>
  <si>
    <t>max</t>
  </si>
  <si>
    <t>comment</t>
  </si>
  <si>
    <t>DTC_CNT</t>
  </si>
  <si>
    <t>+</t>
  </si>
  <si>
    <t>MIL</t>
  </si>
  <si>
    <t>MIS_SUP</t>
  </si>
  <si>
    <t>FUEL_SUP</t>
  </si>
  <si>
    <t>CCM_SUP</t>
  </si>
  <si>
    <t>1M</t>
  </si>
  <si>
    <t>CIM_SUP</t>
  </si>
  <si>
    <t>MIS_RDY</t>
  </si>
  <si>
    <t>FUEL_RDY</t>
  </si>
  <si>
    <t>CCM_RDY</t>
  </si>
  <si>
    <t>Reserved</t>
  </si>
  <si>
    <t>CAT_SUP</t>
  </si>
  <si>
    <t>HCAT_SUP</t>
  </si>
  <si>
    <t>EVAP_SUP</t>
  </si>
  <si>
    <t>AIR_SUP</t>
  </si>
  <si>
    <t>GPF_SUP</t>
  </si>
  <si>
    <t>O2S_SUP</t>
  </si>
  <si>
    <t>HTR_SUP</t>
  </si>
  <si>
    <t>EGR_SUP</t>
  </si>
  <si>
    <t>CAT_RDY</t>
  </si>
  <si>
    <t>HCAT_RDY</t>
  </si>
  <si>
    <t>EVAP_RDY</t>
  </si>
  <si>
    <t>AIR_RDY</t>
  </si>
  <si>
    <t>GPF_RDY</t>
  </si>
  <si>
    <t>O2S_RDY</t>
  </si>
  <si>
    <t>HTR_RDY</t>
  </si>
  <si>
    <t>EGR_RDY</t>
  </si>
  <si>
    <t>HCCATSUP</t>
  </si>
  <si>
    <t>NCAT_SUP</t>
  </si>
  <si>
    <t>BP_SUP</t>
  </si>
  <si>
    <t>EGS_SUP</t>
  </si>
  <si>
    <t>PM_SUP</t>
  </si>
  <si>
    <t>HCCATRDY</t>
  </si>
  <si>
    <t>NCAT_RDY</t>
  </si>
  <si>
    <t>BP_RDY</t>
  </si>
  <si>
    <t>EGS_RDY</t>
  </si>
  <si>
    <t>PM_RDY</t>
  </si>
  <si>
    <t>DTCFRZF</t>
  </si>
  <si>
    <t>必须用大端</t>
  </si>
  <si>
    <t>FUELSYSA_OL</t>
  </si>
  <si>
    <t>FUELSYSA_CL</t>
  </si>
  <si>
    <t>FUELSYSA_OL_Drive</t>
  </si>
  <si>
    <t>FUELSYSA_OL_Fault</t>
  </si>
  <si>
    <t>FUELSYSA_CL_Fault</t>
  </si>
  <si>
    <t>FUELSYSA_OL_B2</t>
  </si>
  <si>
    <t>FUELSYSA_OL_Drive_B2</t>
  </si>
  <si>
    <t>FUELSYSA_OL_Fault_B2</t>
  </si>
  <si>
    <t>FUELSYSB_OL</t>
  </si>
  <si>
    <t>FUELSYSB_CL</t>
  </si>
  <si>
    <t>FUELSYSB_OL_Drive</t>
  </si>
  <si>
    <t>FUELSYSB_OL_Fault</t>
  </si>
  <si>
    <t>FUELSYSB_CL_Fault</t>
  </si>
  <si>
    <t>FUELSYSB_OL_B2</t>
  </si>
  <si>
    <t>FUELSYSB_OL_Drive_B2</t>
  </si>
  <si>
    <t>FUELSYSB_OL_Fault_B2</t>
  </si>
  <si>
    <t>LOAD_PCT</t>
  </si>
  <si>
    <t>%</t>
  </si>
  <si>
    <t>ECT</t>
  </si>
  <si>
    <t xml:space="preserve">°C </t>
  </si>
  <si>
    <t>Short Term Fuel Trim - Bank 1</t>
  </si>
  <si>
    <t>SHRTFT1</t>
  </si>
  <si>
    <t>Short Term Fuel Trim - Bank 3</t>
  </si>
  <si>
    <t>SHRTFT3</t>
  </si>
  <si>
    <t>LONGFT1</t>
  </si>
  <si>
    <t>LONGFT3</t>
  </si>
  <si>
    <t>Short Term Fuel Trim - Bank 2</t>
  </si>
  <si>
    <t>SHRTFT2</t>
  </si>
  <si>
    <t>Short Term Fuel Trim - Bank 4</t>
  </si>
  <si>
    <t>SHRTFT4</t>
  </si>
  <si>
    <t>LONGFT2</t>
  </si>
  <si>
    <t>LONGFT4</t>
  </si>
  <si>
    <t>Fuel Pressure (gauge)</t>
  </si>
  <si>
    <t>FPGAUGE</t>
  </si>
  <si>
    <t>kPa</t>
  </si>
  <si>
    <t>Intake Manifold Absolute Pressure</t>
  </si>
  <si>
    <t>MAP</t>
  </si>
  <si>
    <t>Engine RPM</t>
  </si>
  <si>
    <t>RPM</t>
  </si>
  <si>
    <t>rpm</t>
  </si>
  <si>
    <t>Vehicle Speed Sensor</t>
  </si>
  <si>
    <t>VSS</t>
  </si>
  <si>
    <t>km/h</t>
  </si>
  <si>
    <t>Ignition Timing Advance</t>
  </si>
  <si>
    <t>SPARKADV</t>
  </si>
  <si>
    <t>°</t>
  </si>
  <si>
    <t>需确认</t>
  </si>
  <si>
    <t>F</t>
  </si>
  <si>
    <t>Intake Air Temperature</t>
  </si>
  <si>
    <t>IAT</t>
  </si>
  <si>
    <t xml:space="preserve">Air Flow Rate from Mass Air Flow Sensor </t>
  </si>
  <si>
    <t>MAF</t>
  </si>
  <si>
    <t>g/s</t>
  </si>
  <si>
    <t>Absolute Throttle Position</t>
  </si>
  <si>
    <t>TP</t>
  </si>
  <si>
    <t>Upstream of first catalytic converter</t>
  </si>
  <si>
    <t>AIR_STAT_UPS</t>
  </si>
  <si>
    <t>Downstream of first catalytic converter inlet</t>
  </si>
  <si>
    <t>AIR_STAT_DNS</t>
  </si>
  <si>
    <t>Atmosphere/off</t>
  </si>
  <si>
    <t>AIR_STAT_OFF</t>
  </si>
  <si>
    <t>pump commanded on for diagnostics</t>
  </si>
  <si>
    <t>AIR_STAT_DIAG</t>
  </si>
  <si>
    <t>Bank 1 - Sensor 1 present at that location</t>
  </si>
  <si>
    <t>O2SLOC_A1</t>
  </si>
  <si>
    <t>Bank 1 - Sensor 2 present at that location</t>
  </si>
  <si>
    <t>O2SLOC_A2</t>
  </si>
  <si>
    <t>Bank 1 - Sensor 3 present at that location</t>
  </si>
  <si>
    <t>O2SLOC_A3</t>
  </si>
  <si>
    <t>Bank 1 - Sensor 4 present at that location</t>
  </si>
  <si>
    <t>O2SLOC_A4</t>
  </si>
  <si>
    <t>Bank 2 - Sensor 1 present at that location</t>
  </si>
  <si>
    <t>O2SLOC_A5</t>
  </si>
  <si>
    <t>Bank 2 - Sensor 2 present at that location</t>
  </si>
  <si>
    <t>O2SLOC_A6</t>
  </si>
  <si>
    <t>Bank 2 - Sensor 3 present at that location</t>
  </si>
  <si>
    <t>O2SLOC_A7</t>
  </si>
  <si>
    <t>Bank 2 - Sensor 4 present at that location</t>
  </si>
  <si>
    <t>O2SLOC_A8</t>
  </si>
  <si>
    <t>0x14</t>
  </si>
  <si>
    <t>O2 Sensor and SHRFT Bank 1, Sensor 1</t>
  </si>
  <si>
    <t>O2S1</t>
  </si>
  <si>
    <t>V</t>
  </si>
  <si>
    <t>SHRTFT11</t>
  </si>
  <si>
    <t>0x15</t>
  </si>
  <si>
    <t>O2 Sensor and SHRFT Bank 1, Sensor 2</t>
  </si>
  <si>
    <t>O2S2</t>
  </si>
  <si>
    <t>SHRTFT12</t>
  </si>
  <si>
    <t>0x16</t>
  </si>
  <si>
    <t>O2 Sensor and SHRFT Bank 1, Sensor 3</t>
  </si>
  <si>
    <t>O2S3</t>
  </si>
  <si>
    <t>SHRTFT13</t>
  </si>
  <si>
    <t>0x17</t>
  </si>
  <si>
    <t>O2 Sensor and SHRFT Bank 1, Sensor 4</t>
  </si>
  <si>
    <t>O2S4</t>
  </si>
  <si>
    <t>SHRTFT14</t>
  </si>
  <si>
    <t>0x18</t>
  </si>
  <si>
    <t>O2 Sensor and SHRFT Bank 2, Sensor 1</t>
  </si>
  <si>
    <t>O2S5</t>
  </si>
  <si>
    <t>SHRTFT15</t>
  </si>
  <si>
    <t>0x19</t>
  </si>
  <si>
    <t>O2 Sensor and SHRFT Bank 2, Sensor 2</t>
  </si>
  <si>
    <t>O2S6</t>
  </si>
  <si>
    <t>SHRTFT16</t>
  </si>
  <si>
    <t>0x1A</t>
  </si>
  <si>
    <t>O2 Sensor and SHRFT Bank 2, Sensor 3</t>
  </si>
  <si>
    <t>O2S7</t>
  </si>
  <si>
    <t>SHRTFT17</t>
  </si>
  <si>
    <t>0x1B</t>
  </si>
  <si>
    <t>O2 Sensor and SHRFT Bank 2, Sensor 4</t>
  </si>
  <si>
    <t>O2S8</t>
  </si>
  <si>
    <t>SHRTFT8</t>
  </si>
  <si>
    <t>0x1C</t>
  </si>
  <si>
    <t>OBD requirements for vehicle or engine</t>
  </si>
  <si>
    <t>OBDSUP</t>
  </si>
  <si>
    <t>0x1D</t>
  </si>
  <si>
    <t>O2SLOC_B1</t>
  </si>
  <si>
    <t>O2SLOC_B2</t>
  </si>
  <si>
    <t>O2SLOC_B3</t>
  </si>
  <si>
    <t>O2SLOC_B4</t>
  </si>
  <si>
    <t>Bank 3 - Sensor 1 present at that location</t>
  </si>
  <si>
    <t>O2SLOC_B5</t>
  </si>
  <si>
    <t>Bank 3 - Sensor 2 present at that location</t>
  </si>
  <si>
    <t>O2SLOC_B6</t>
  </si>
  <si>
    <t>Bank 4 -Sensor 1 present at that location</t>
  </si>
  <si>
    <t>O2SLOC_B7</t>
  </si>
  <si>
    <t>Bank 4 -Sensor 12 present at that location</t>
  </si>
  <si>
    <t>O2SLOC_B8</t>
  </si>
  <si>
    <t>0x1E</t>
  </si>
  <si>
    <t>Power Take Off (PTO) Status</t>
  </si>
  <si>
    <t>PTO_STAT</t>
  </si>
  <si>
    <t>0x1F</t>
  </si>
  <si>
    <t>Time Since Engine Start</t>
  </si>
  <si>
    <t>RUNTM</t>
  </si>
  <si>
    <t>sec</t>
  </si>
  <si>
    <t>0x21</t>
  </si>
  <si>
    <t>Distance Traveled While MIL is Activated</t>
  </si>
  <si>
    <t>MIL_DIST</t>
  </si>
  <si>
    <t>km</t>
  </si>
  <si>
    <t>0x22</t>
  </si>
  <si>
    <t>Fuel Pressure relative to manifold vacuum</t>
  </si>
  <si>
    <t>FP</t>
  </si>
  <si>
    <t>0x23</t>
  </si>
  <si>
    <t>Fuel Rail Pressure</t>
  </si>
  <si>
    <t>FRP</t>
  </si>
  <si>
    <t>0x24</t>
  </si>
  <si>
    <t>Lambda value,
Equivalence Ratio Bank 1, Sensor 1 (uses PID $13) or
Equivalence Ratio Bank 1, Sensor 1 (uses PID $1D)</t>
  </si>
  <si>
    <t>LAMBDA_WRV1</t>
  </si>
  <si>
    <t>Wide Range O2S Voltage,
O2 Sensor Bank 1, Sensor 1 (uses PID $13) or
O2 Sensor Bank 1, Sensor 1 (uses PID $1D)</t>
  </si>
  <si>
    <t>O2S_WRV1</t>
  </si>
  <si>
    <t>0x25</t>
  </si>
  <si>
    <t>Lambda value,
Equivalence Ratio Bank 1, Sensor 2 (uses PID $13) or
Equivalence Ratio Bank 1, Sensor 2 (uses PID $1D)</t>
  </si>
  <si>
    <t>LAMBDA_WRV2</t>
  </si>
  <si>
    <t>Wide Range O2S Voltage,
O2 Sensor Bank 1, Sensor 2 (uses PID $13) or
O2 Sensor Bank 1, Sensor 2 (uses PID $1D)</t>
  </si>
  <si>
    <t>O2S_WRV2</t>
  </si>
  <si>
    <t>0x26</t>
  </si>
  <si>
    <t>Lambda value,
Equivalence Ratio Bank 1, Sensor 3 (uses PID $13) or
Equivalence Ratio Bank 2, Sensor 1 (uses PID $1D)</t>
  </si>
  <si>
    <t>LAMBDA_WRV3</t>
  </si>
  <si>
    <t>Wide Range O2S Voltage,
O2 Sensor Bank 1, Sensor 3 (uses PID $13) or
O2 Sensor Bank 2, Sensor 1 (uses PID $1D)</t>
  </si>
  <si>
    <t>O2S_WRV3</t>
  </si>
  <si>
    <t>0x27</t>
  </si>
  <si>
    <t>Lambda value,
Equivalence Ratio Bank 1, Sensor 4 (uses PID $13) or
Equivalence Ratio Bank 2, Sensor 2 (uses PID $1D)</t>
  </si>
  <si>
    <t>LAMBDA_WRV4</t>
  </si>
  <si>
    <t>Wide Range O2S Voltage,
O2 Sensor Bank 1, Sensor 4 (uses PID $13) or
O2 Sensor Bank 2, Sensor 2 (uses PID $1D)</t>
  </si>
  <si>
    <t>O2S_WRV4</t>
  </si>
  <si>
    <t>0x28</t>
  </si>
  <si>
    <t>Lambda value,
Equivalence Ratio Bank 2, Sensor 1 (uses PID $13) or
Equivalence Ratio Bank 3, Sensor 1 (uses PID $1D)</t>
  </si>
  <si>
    <t>LAMBDA_WRV5</t>
  </si>
  <si>
    <t>Wide Range O2S Voltage,
O2 Sensor Bank 2, Sensor 1 (uses PID $13) or
O2 Sensor Bank 3, Sensor 1 (uses PID $1D)</t>
  </si>
  <si>
    <t>O2S_WRV5</t>
  </si>
  <si>
    <t>0x29</t>
  </si>
  <si>
    <t>Lambda value,
Equivalence Ratio Bank 2, Sensor 2 (uses PID $13) or
Equivalence Ratio Bank 3, Sensor 2 (uses PID $1D)</t>
  </si>
  <si>
    <t>LAMBDA_WRV6</t>
  </si>
  <si>
    <t>Wide Range O2S Voltage,
O2 Sensor Bank 2, Sensor 2 (uses PID $13) or
O2 Sensor Bank 3, Sensor 2 (uses PID $1D)</t>
  </si>
  <si>
    <t>O2S_WRV6</t>
  </si>
  <si>
    <t>0x2A</t>
  </si>
  <si>
    <t>Lambda value,
Equivalence Ratio Bank 2, Sensor 3 (uses PID $13) or
Equivalence Ratio Bank 4, Sensor 1 (uses PID $1D)</t>
  </si>
  <si>
    <t>LAMBDA_WRV7</t>
  </si>
  <si>
    <t>Wide Range O2S Voltage,
O2 Sensor Bank 2, Sensor 3 (uses PID $13) or
O2 Sensor Bank 4, Sensor 1 (uses PID $1D)</t>
  </si>
  <si>
    <t>O2S_WRV7</t>
  </si>
  <si>
    <t>0x2B</t>
  </si>
  <si>
    <t>Lambda value,
Equivalence Ratio Bank 2, Sensor 4 (uses PID $13) or
Equivalence Ratio Bank 4, Sensor 2 (uses PID $1D)</t>
  </si>
  <si>
    <t>LAMBDA_WRV8</t>
  </si>
  <si>
    <t>Wide Range O2S Voltage,
O2 Sensor Bank 2, Sensor 4 (uses PID $13) or
O2 Sensor Bank 4, Sensor 2 (uses PID $1D)</t>
  </si>
  <si>
    <t>O2S_WRV8</t>
  </si>
  <si>
    <t>0x2C</t>
  </si>
  <si>
    <t>Commanded EGR</t>
  </si>
  <si>
    <t>EGR_PCT</t>
  </si>
  <si>
    <t>0x2D</t>
  </si>
  <si>
    <t>EGR Error</t>
  </si>
  <si>
    <t>EGR_ERR</t>
  </si>
  <si>
    <t>0x2E</t>
  </si>
  <si>
    <t>Commanded Evaporative Purge</t>
  </si>
  <si>
    <t>EVAP_PCT</t>
  </si>
  <si>
    <t>0x2F</t>
  </si>
  <si>
    <t>Fuel Level Input</t>
  </si>
  <si>
    <t>FLI</t>
  </si>
  <si>
    <t>0x30</t>
  </si>
  <si>
    <t>Number of warm-ups since DTCs cleared</t>
  </si>
  <si>
    <t>WARM_UPS</t>
  </si>
  <si>
    <t>0x31</t>
  </si>
  <si>
    <t>Distance traveled since DTCs cleared</t>
  </si>
  <si>
    <t>CLR_DIST</t>
  </si>
  <si>
    <t>0x32</t>
  </si>
  <si>
    <t>Evap System Vapor Pressure</t>
  </si>
  <si>
    <t>EVAP_VP</t>
  </si>
  <si>
    <t>-</t>
  </si>
  <si>
    <t>Pa</t>
  </si>
  <si>
    <t>0x33</t>
  </si>
  <si>
    <t xml:space="preserve">Barometric Pressure </t>
  </si>
  <si>
    <t>BARO</t>
  </si>
  <si>
    <t>0x34</t>
  </si>
  <si>
    <t>LAMBDA_WRC1</t>
  </si>
  <si>
    <t>Wide Range O2S Current,
O2 Sensor Bank 1, Sensor 1 (uses PID $13) or
O2 Sensor Bank 1, Sensor 1 (uses PID $1D)</t>
  </si>
  <si>
    <t>O2S_WRC1</t>
  </si>
  <si>
    <t>mA</t>
  </si>
  <si>
    <t>0x35</t>
  </si>
  <si>
    <t>LAMBDA_WRC2</t>
  </si>
  <si>
    <t>Wide Range O2S Current,
O2 Sensor Bank 1, Sensor 2 (uses PID $13) or
O2 Sensor Bank 1, Sensor 2 (uses PID $1D)</t>
  </si>
  <si>
    <t>O2S_WRC2</t>
  </si>
  <si>
    <t>0x36</t>
  </si>
  <si>
    <t>LAMBDA_WRC3</t>
  </si>
  <si>
    <t>Wide Range O2S Current,
O2 Sensor Bank 1, Sensor 3 (uses PID $13) or
O2 Sensor Bank 2, Sensor 1 (uses PID $1D)</t>
  </si>
  <si>
    <t>O2S_WRC3</t>
  </si>
  <si>
    <t>0x37</t>
  </si>
  <si>
    <t>LAMBDA_WRC4</t>
  </si>
  <si>
    <t>Wide Range O2S Current,
O2 Sensor Bank 1, Sensor 4 (uses PID $13) or
O2 Sensor Bank 2, Sensor 2 (uses PID $1D)</t>
  </si>
  <si>
    <t>O2S_WRC4</t>
  </si>
  <si>
    <t>0x38</t>
  </si>
  <si>
    <t>LAMBDA_WRC5</t>
  </si>
  <si>
    <t>Wide Range O2S Current,
O2 Sensor Bank 2, Sensor 1 (uses PID $13) or
O2 Sensor Bank 3, Sensor 1 (uses PID $1D)</t>
  </si>
  <si>
    <t>O2S_WRC5</t>
  </si>
  <si>
    <t>0x39</t>
  </si>
  <si>
    <t>LAMBDA_WRC6</t>
  </si>
  <si>
    <t>Wide Range O2S Current,
O2 Sensor Bank 2, Sensor 2 (uses PID $13) or
O2 Sensor Bank 3, Sensor 2 (uses PID $1D)</t>
  </si>
  <si>
    <t>O2S_WRC6</t>
  </si>
  <si>
    <t>0x3A</t>
  </si>
  <si>
    <t>LAMBDA_WRC7</t>
  </si>
  <si>
    <t>Wide Range O2S Current,
O2 Sensor Bank 2, Sensor 3 (uses PID $13) or
O2 Sensor Bank 4, Sensor 1 (uses PID $1D)</t>
  </si>
  <si>
    <t>O2S_WRC7</t>
  </si>
  <si>
    <t>0x3B</t>
  </si>
  <si>
    <t>LAMBDA_WRC8</t>
  </si>
  <si>
    <t>Wide Range O2S Current,
O2 Sensor Bank 2, Sensor 4 (uses PID $13) or
O2 Sensor Bank 4, Sensor 2 (uses PID $1D)</t>
  </si>
  <si>
    <t>O2S_WRC8</t>
  </si>
  <si>
    <t>0x3C</t>
  </si>
  <si>
    <t>Catalyst Temperature Bank 1, Sensor 1</t>
  </si>
  <si>
    <t>CATEMP11</t>
  </si>
  <si>
    <t>0x3D</t>
  </si>
  <si>
    <t>Catalyst Temperature Bank 2, Sensor 1</t>
  </si>
  <si>
    <t>CATEMP21</t>
  </si>
  <si>
    <t>0x3E</t>
  </si>
  <si>
    <t>Catalyst Temperature Bank 1, Sensor 2</t>
  </si>
  <si>
    <t>CATEMP12</t>
  </si>
  <si>
    <t>0x3F</t>
  </si>
  <si>
    <t>Catalyst Temperature Bank 2, Sensor 2</t>
  </si>
  <si>
    <t>CATEMP22</t>
  </si>
  <si>
    <t>0x41</t>
  </si>
  <si>
    <t>Misfire monitoring enabled
(spark ignition and compression ignition)</t>
  </si>
  <si>
    <t>MIS_ENA</t>
  </si>
  <si>
    <t>Fuel system monitoring enabled
(spark ignition and compression ignition)</t>
  </si>
  <si>
    <t>FUEL_ENA</t>
  </si>
  <si>
    <t>Comprehensive component monitoring enabled
(spark ignition and compression ignition)</t>
  </si>
  <si>
    <t>CCM_ENA</t>
  </si>
  <si>
    <t>Compression ignition monitoring supported</t>
  </si>
  <si>
    <t>PID41_CIM_SUP</t>
  </si>
  <si>
    <t>Misfire monitoring complete
(spark ignition and compression ignition)</t>
  </si>
  <si>
    <t>MIS_CMPL</t>
  </si>
  <si>
    <t>Fuel system monitoring complete
(spark ignition and compression ignition)</t>
  </si>
  <si>
    <t>FUELCMPL</t>
  </si>
  <si>
    <t>Comprehensive component monitoring complete
(spark ignition and compression ignition)</t>
  </si>
  <si>
    <t>CCM_CMPL</t>
  </si>
  <si>
    <t>reserved (bit shall be reported as ‘0’)</t>
  </si>
  <si>
    <t xml:space="preserve">Catalyst monitoring enabled
(spark ignition supported) </t>
  </si>
  <si>
    <t>CAT_ENA</t>
  </si>
  <si>
    <t xml:space="preserve">Heated catalyst monitoring enabled
(spark ignition supported) </t>
  </si>
  <si>
    <t>HCAT_ENA</t>
  </si>
  <si>
    <t xml:space="preserve">Evaporative system monitoring enabled
(spark ignition supported) </t>
  </si>
  <si>
    <t>EVAP_ENA</t>
  </si>
  <si>
    <t xml:space="preserve">Secondary air system monitoring enabled
(spark ignition supported) </t>
  </si>
  <si>
    <t>AIR_ENA</t>
  </si>
  <si>
    <t xml:space="preserve">Gasoline particulate filter monitoring enabled
(spark ignition supported) </t>
  </si>
  <si>
    <t>GPF_ENA</t>
  </si>
  <si>
    <t xml:space="preserve">Oxygen sensor monitoring enabled
(spark ignition supported) </t>
  </si>
  <si>
    <t>O2S_ENA</t>
  </si>
  <si>
    <t xml:space="preserve">Oxygen sensor heater monitoring enabled
(spark ignition supported) </t>
  </si>
  <si>
    <t>HTR_ENA</t>
  </si>
  <si>
    <t xml:space="preserve">EGR and/or VVT system monitoring enabled
(spark ignition and compression ignition) </t>
  </si>
  <si>
    <t>EGR_ENA</t>
  </si>
  <si>
    <t xml:space="preserve">Catalyst monitoring complete
(spark ignition supported) </t>
  </si>
  <si>
    <t>CAT_CMPL</t>
  </si>
  <si>
    <t xml:space="preserve">Heated catalyst monitoring complete
(spark ignition supported) </t>
  </si>
  <si>
    <t>HCATCMPL</t>
  </si>
  <si>
    <t xml:space="preserve">Evaporative system monitoring complete
(spark ignition supported) </t>
  </si>
  <si>
    <t>EVAPCMPL</t>
  </si>
  <si>
    <t xml:space="preserve">Secondary air system monitoring complete
(spark ignition supported) </t>
  </si>
  <si>
    <t>AIR_CMPL</t>
  </si>
  <si>
    <t xml:space="preserve">Gasoline particulate filter monitoring complete
(spark ignition supported) </t>
  </si>
  <si>
    <t>GPF_CMPL</t>
  </si>
  <si>
    <t xml:space="preserve">Oxygen sensor monitoring ready
(spark ignition supported) </t>
  </si>
  <si>
    <t>O2S_CMPL</t>
  </si>
  <si>
    <t xml:space="preserve">Oxygen sensor heater monitoring complete
(spark ignition supported) </t>
  </si>
  <si>
    <t>HTR_CMPL</t>
  </si>
  <si>
    <t xml:space="preserve">EGR and/or VVT system monitoring complete
(spark ignition and compression ignition) </t>
  </si>
  <si>
    <t>EGR_CMPL</t>
  </si>
  <si>
    <t xml:space="preserve">NMHC catalyst enabled
(compression ignition supported) </t>
  </si>
  <si>
    <t>HCCATENA</t>
  </si>
  <si>
    <t xml:space="preserve">NOx aftertreatment monitoring enabled
(compression ignition supported) </t>
  </si>
  <si>
    <t>NCAT_ENA</t>
  </si>
  <si>
    <t xml:space="preserve">Reserved (bit shall always be reported as '0')
(compression ignition supported) </t>
  </si>
  <si>
    <t xml:space="preserve">Boost pressure system monitoring enabled
(compression ignition supported) </t>
  </si>
  <si>
    <t>BP_ENA</t>
  </si>
  <si>
    <t xml:space="preserve">Reserved (bit shall always be reported as '0')
(compression ignition) </t>
  </si>
  <si>
    <t xml:space="preserve">Exhaust gas sensor monitoring enabled
(compression ignition supported) </t>
  </si>
  <si>
    <t>EGS_ENA</t>
  </si>
  <si>
    <t xml:space="preserve">PM Filter monitoring enabled
(compression ignition supported) </t>
  </si>
  <si>
    <t>PM_ENA</t>
  </si>
  <si>
    <t xml:space="preserve">NMHC catalyst monitoring complete
(compression ignition supported) </t>
  </si>
  <si>
    <t>HCCATCMP</t>
  </si>
  <si>
    <t xml:space="preserve">NOx aftertreatment monitoring complete
(compression ignition supported) </t>
  </si>
  <si>
    <t>NCATCMPL</t>
  </si>
  <si>
    <t xml:space="preserve">Reserved, always report as 0
(compression ignition supported) </t>
  </si>
  <si>
    <t xml:space="preserve">Boost pressure system monitoring complete
(compression ignition supported) </t>
  </si>
  <si>
    <t>BP_CMPL</t>
  </si>
  <si>
    <t xml:space="preserve">Reserved, always report as 0
(compression ignition) </t>
  </si>
  <si>
    <t xml:space="preserve">Exhaust gas sensor monitoring ready
( compression ignition supported) </t>
  </si>
  <si>
    <t>EGS_CMPL</t>
  </si>
  <si>
    <t xml:space="preserve">PM Filter monitoring complete
(compression ignition supported) </t>
  </si>
  <si>
    <t>PM_CMPL</t>
  </si>
  <si>
    <t>0x42</t>
  </si>
  <si>
    <t>Control module voltage</t>
  </si>
  <si>
    <t>VPWR</t>
  </si>
  <si>
    <t>0x43</t>
  </si>
  <si>
    <t>Absolute Load Value</t>
  </si>
  <si>
    <t>LOAD_ABS</t>
  </si>
  <si>
    <t>0x44</t>
  </si>
  <si>
    <t>Fuel/Air Commanded Equivalence Ratio</t>
  </si>
  <si>
    <t>EQ_RAT</t>
  </si>
  <si>
    <t>0x45</t>
  </si>
  <si>
    <t>Relative Throttle Position</t>
  </si>
  <si>
    <t>TP_R</t>
  </si>
  <si>
    <t>0x46</t>
  </si>
  <si>
    <t>Ambient Air Temperature</t>
  </si>
  <si>
    <t>AAT</t>
  </si>
  <si>
    <t>0x47</t>
  </si>
  <si>
    <t>Absolute Throttle Position B</t>
  </si>
  <si>
    <t>TP_B</t>
  </si>
  <si>
    <t>0x48</t>
  </si>
  <si>
    <t>Absolute Throttle Position C</t>
  </si>
  <si>
    <t>TP_C</t>
  </si>
  <si>
    <t>0x49</t>
  </si>
  <si>
    <t>Accelerator Pedal Position D</t>
  </si>
  <si>
    <t>APP_D</t>
  </si>
  <si>
    <t>0x4A</t>
  </si>
  <si>
    <t>Accelerator Pedal Position E</t>
  </si>
  <si>
    <t>APP_E</t>
  </si>
  <si>
    <t>0x4B</t>
  </si>
  <si>
    <t>Accelerator Pedal Position F</t>
  </si>
  <si>
    <t>APP_F</t>
  </si>
  <si>
    <t>0x4C</t>
  </si>
  <si>
    <t>Commanded Throttle Actuator Control</t>
  </si>
  <si>
    <t>TAC_PCT</t>
  </si>
  <si>
    <t>0x4D</t>
  </si>
  <si>
    <t>Engine run time while MIL activated</t>
  </si>
  <si>
    <t>MIL_TIME</t>
  </si>
  <si>
    <t>0x4E</t>
  </si>
  <si>
    <t>Engine run time since DTCs cleared</t>
  </si>
  <si>
    <t>CLR_TIME</t>
  </si>
  <si>
    <t>0x4F</t>
  </si>
  <si>
    <t>Maximum value for Equivalence Ratio</t>
  </si>
  <si>
    <t>ER_MAX</t>
  </si>
  <si>
    <t>Maximum value for Oxygen Sensor Voltage</t>
  </si>
  <si>
    <t>O2SV_MAX</t>
  </si>
  <si>
    <t>Maximum value for Oxygen Sensor Current</t>
  </si>
  <si>
    <t>O2SC_MAX</t>
  </si>
  <si>
    <t>Maximum value for Intake Manifold Absolute Pressure</t>
  </si>
  <si>
    <t>IMAP_MAX</t>
  </si>
  <si>
    <t>0x50</t>
  </si>
  <si>
    <t xml:space="preserve">Maximum value for Air Flow Rate from Mass Air Flow Sensor </t>
  </si>
  <si>
    <t>AFR_MAX</t>
  </si>
  <si>
    <t>Reserved for future expansion – report as $00</t>
  </si>
  <si>
    <t>0x51</t>
  </si>
  <si>
    <t>Type of fuel currently being utilized by the vehicle</t>
  </si>
  <si>
    <t>FUEL_TYP</t>
  </si>
  <si>
    <t>0x52</t>
  </si>
  <si>
    <t>Alcohol Fuel Percentage</t>
  </si>
  <si>
    <t>ALCH_PCT</t>
  </si>
  <si>
    <t>0x53</t>
  </si>
  <si>
    <t>Absolute Evap System Vapor Pressure</t>
  </si>
  <si>
    <t>EVAP_VPA</t>
  </si>
  <si>
    <t>0x54</t>
  </si>
  <si>
    <t>EVAP_VP2</t>
  </si>
  <si>
    <t>0x55</t>
  </si>
  <si>
    <t>Short Term Secondary O2 Sensor Fuel Trim – Bank 1 (use if only 1 fuel trim value)</t>
  </si>
  <si>
    <t>STSO2FT1</t>
  </si>
  <si>
    <t>Short Term Secondary O2 Sensor Fuel Trim – Bank 3</t>
  </si>
  <si>
    <t>STSO2FT3</t>
  </si>
  <si>
    <t>0x56</t>
  </si>
  <si>
    <t>Long Term Secondary O2 Sensor Fuel Trim – Bank 1 (use if only 1 fuel trim value)</t>
  </si>
  <si>
    <t>LGSO2FT1</t>
  </si>
  <si>
    <t>Long Term Secondary O2 Sensor Fuel Trim – Bank 3</t>
  </si>
  <si>
    <t>LGSO2FT3</t>
  </si>
  <si>
    <t>0x57</t>
  </si>
  <si>
    <t>Short Term Secondary O2 Sensor Fuel Trim – Bank 2 (use if only 1 fuel trim value)</t>
  </si>
  <si>
    <t>STSO2FT2</t>
  </si>
  <si>
    <t>Short Term Secondary O2 Sensor Fuel Trim – Bank 4</t>
  </si>
  <si>
    <t>STSO2FT4</t>
  </si>
  <si>
    <t>0x58</t>
  </si>
  <si>
    <t>Long Term Secondary O2 Sensor Fuel Trim – Bank 2 (use if only 1 fuel trim value)</t>
  </si>
  <si>
    <t>LGSO2FT2</t>
  </si>
  <si>
    <t>Long Term Secondary O2 Sensor Fuel Trim – Bank 4</t>
  </si>
  <si>
    <t>LGSO2FT4</t>
  </si>
  <si>
    <t>0x59</t>
  </si>
  <si>
    <t>Fuel Rail Pressure (absolute)</t>
  </si>
  <si>
    <t>FRP2</t>
  </si>
  <si>
    <t>0x5A</t>
  </si>
  <si>
    <t>Relative Accelerator Pedal Position</t>
  </si>
  <si>
    <t>APP_R</t>
  </si>
  <si>
    <t>0x5B</t>
  </si>
  <si>
    <t>Hybrid Battery Pack Remaining Charge</t>
  </si>
  <si>
    <t>BAT_PWR</t>
  </si>
  <si>
    <t>0x5C</t>
  </si>
  <si>
    <t>Engine Oil Temperature</t>
  </si>
  <si>
    <t>EOT</t>
  </si>
  <si>
    <t>0x5D</t>
  </si>
  <si>
    <t>Fuel Injection Timing</t>
  </si>
  <si>
    <t>FUEL_TIMING</t>
  </si>
  <si>
    <t>0x5E</t>
  </si>
  <si>
    <t>Engine Fuel Rate</t>
  </si>
  <si>
    <t>FUEL_RATE</t>
  </si>
  <si>
    <t>L/h</t>
  </si>
  <si>
    <t>0x5F</t>
  </si>
  <si>
    <t>Emission requirements to which vehicle is designed</t>
  </si>
  <si>
    <t>EMIS_SUP</t>
  </si>
  <si>
    <t>0x61</t>
  </si>
  <si>
    <t>Driver's Demand Engine - Percent Torque</t>
  </si>
  <si>
    <t>TQ_DD</t>
  </si>
  <si>
    <t>0x62</t>
  </si>
  <si>
    <t>Actual Engine - Percent Torque</t>
  </si>
  <si>
    <t>TQ_ACT</t>
  </si>
  <si>
    <t>0x63</t>
  </si>
  <si>
    <t>Engine Reference Torque</t>
  </si>
  <si>
    <t>TQ_REF</t>
  </si>
  <si>
    <t>Nm</t>
  </si>
  <si>
    <t>0x64</t>
  </si>
  <si>
    <t>Engine Percent Torque At Idle, Point 1</t>
  </si>
  <si>
    <t>TQ_MAX1</t>
  </si>
  <si>
    <t>Engine Percent Torque At Point 2</t>
  </si>
  <si>
    <t>TQ_MAX2</t>
  </si>
  <si>
    <t>Engine Percent Torque At Point 3</t>
  </si>
  <si>
    <t>TQ_MAX3</t>
  </si>
  <si>
    <t>Engine Percent Torque At Point 4</t>
  </si>
  <si>
    <t>TQ_MAX4</t>
  </si>
  <si>
    <t>Engine Percent Torque At Point 5</t>
  </si>
  <si>
    <t>TQ_MAX5</t>
  </si>
  <si>
    <t>0x65</t>
  </si>
  <si>
    <t>Power Take Off (PTO) Output Status Supported</t>
  </si>
  <si>
    <t>PTO_STAT_SUP</t>
  </si>
  <si>
    <t>Auto Trans Neutral Drive Status Supported</t>
  </si>
  <si>
    <t>ND_STAT_SUP</t>
  </si>
  <si>
    <t>Manual Trans Neutral Gear Status Supported</t>
  </si>
  <si>
    <t>NG_STAT_SUP</t>
  </si>
  <si>
    <t>Glow Plug Lamp Status Supported</t>
  </si>
  <si>
    <t>GPL_STAT_SUP</t>
  </si>
  <si>
    <t>Recommended Gear Supported</t>
  </si>
  <si>
    <t>GEAR_RCMD_SUP</t>
  </si>
  <si>
    <t>reserved (bits shall be reported as ‘0’)</t>
  </si>
  <si>
    <t>Power Take Off (PTO) Output Status</t>
  </si>
  <si>
    <t>PTO_STAT2</t>
  </si>
  <si>
    <t>Auto Trans Neutral Drive Status</t>
  </si>
  <si>
    <t>ND_STAT</t>
  </si>
  <si>
    <t>Manual Trans Neutral Gear Status</t>
  </si>
  <si>
    <t>NG_STAT</t>
  </si>
  <si>
    <t>Glow Plug Lamp Output Status</t>
  </si>
  <si>
    <t>GPL_STAT</t>
  </si>
  <si>
    <t>Recommended transmission gear for current vehicle conditions</t>
  </si>
  <si>
    <t>GEAR_RCMD</t>
  </si>
  <si>
    <t>0x66</t>
  </si>
  <si>
    <t>MAF Sensor A supported</t>
  </si>
  <si>
    <t>MAFA_SUP</t>
  </si>
  <si>
    <t>MAF Sensor B supported</t>
  </si>
  <si>
    <t>MAFB_SUP</t>
  </si>
  <si>
    <t>Mass Air Flow Sensor A</t>
  </si>
  <si>
    <t>MAFA</t>
  </si>
  <si>
    <t>Mass Air Flow Sensor B</t>
  </si>
  <si>
    <t>MAFB</t>
  </si>
  <si>
    <t>0x67</t>
  </si>
  <si>
    <t>ECT Sensor 1 supported</t>
  </si>
  <si>
    <t>ECT1_SUP</t>
  </si>
  <si>
    <t>ECT Sensor 2 supported</t>
  </si>
  <si>
    <t>ECT2_SUP</t>
  </si>
  <si>
    <t>Engine Coolant Temperature 1</t>
  </si>
  <si>
    <t>ECT1</t>
  </si>
  <si>
    <t>Engine Coolant Temperature 2</t>
  </si>
  <si>
    <t>ECT2</t>
  </si>
  <si>
    <t>0x68</t>
  </si>
  <si>
    <t>IAT Bank 1, Sensor 1 supported</t>
  </si>
  <si>
    <t>IAT11_SUP</t>
  </si>
  <si>
    <t>IAT Bank 1, Sensor 2 supported</t>
  </si>
  <si>
    <t>IAT12_SUP</t>
  </si>
  <si>
    <t>IAT Bank 1, Sensor 3 supported</t>
  </si>
  <si>
    <t>IAT13_SUP</t>
  </si>
  <si>
    <t>IAT Bank 2, Sensor 1 supported</t>
  </si>
  <si>
    <t>IAT21_SUP</t>
  </si>
  <si>
    <t>IAT Bank 2, Sensor 2 supported</t>
  </si>
  <si>
    <t>IAT22_SUP</t>
  </si>
  <si>
    <t>IAT Bank 2, Sensor 3 supported</t>
  </si>
  <si>
    <t>IAT23_SUP</t>
  </si>
  <si>
    <t>Intake Air Temperature Bank 1, Sensor 1</t>
  </si>
  <si>
    <t>IAT11</t>
  </si>
  <si>
    <t>Intake Air Temperature Bank 1, Sensor 2</t>
  </si>
  <si>
    <t>IAT12</t>
  </si>
  <si>
    <t>Intake Air Temperature Bank 1, Sensor 3</t>
  </si>
  <si>
    <t>IAT13</t>
  </si>
  <si>
    <t>Intake Air Temperature Bank 2, Sensor 1</t>
  </si>
  <si>
    <t>IAT21</t>
  </si>
  <si>
    <t>Intake Air Temperature Bank 2, Sensor 2</t>
  </si>
  <si>
    <t>IAT22</t>
  </si>
  <si>
    <t>Intake Air Temperature Bank 2, Sensor 3</t>
  </si>
  <si>
    <t>IAT23</t>
  </si>
  <si>
    <t>0x69</t>
  </si>
  <si>
    <t>Commanded EGR A Duty Cycle/Position Supported</t>
  </si>
  <si>
    <t>EGR_A_CMD_SUP</t>
  </si>
  <si>
    <t>Actual EGR A Duty Cycle/Position Supported</t>
  </si>
  <si>
    <t>EGR_A_ACT_SUP</t>
  </si>
  <si>
    <t>EGR A Error Supported</t>
  </si>
  <si>
    <t>EGR_A_ERR_SUP</t>
  </si>
  <si>
    <t>Commanded EGR B Duty Cycle/Position Supported</t>
  </si>
  <si>
    <t>EGR_B_CMD_SUP</t>
  </si>
  <si>
    <t>Actual EGR B Duty Cycle/Position Supported</t>
  </si>
  <si>
    <t>EGR_B_ACT_SUP</t>
  </si>
  <si>
    <t>EGR B Error Supported</t>
  </si>
  <si>
    <t>EGR_B_ERR_SUP</t>
  </si>
  <si>
    <t>Commanded EGR A Duty Cycle/Position</t>
  </si>
  <si>
    <t>EGR_A_CMD</t>
  </si>
  <si>
    <t>Actual EGR A Duty Cycle/Position</t>
  </si>
  <si>
    <t>EGR_A_ACT</t>
  </si>
  <si>
    <t>EGR A Error</t>
  </si>
  <si>
    <t>EGR_A_ERR</t>
  </si>
  <si>
    <t>Commanded EGR B Duty Cycle/Position</t>
  </si>
  <si>
    <t>EGR_B_CMD</t>
  </si>
  <si>
    <t>Actual EGR B Duty Cycle/Position</t>
  </si>
  <si>
    <t>EGR_B_ACT</t>
  </si>
  <si>
    <t>EGR B Error</t>
  </si>
  <si>
    <t>EGR_B_ERR</t>
  </si>
  <si>
    <t>0x6A</t>
  </si>
  <si>
    <t>Commanded Intake Air Flow A Control supported</t>
  </si>
  <si>
    <t>IAF_A_CMD_SUP</t>
  </si>
  <si>
    <t>Relative Intake Air Flow A Position supported</t>
  </si>
  <si>
    <t>IAF_A_REL_SUP</t>
  </si>
  <si>
    <t>Commanded Intake Air Flow B Control supported</t>
  </si>
  <si>
    <t>IAF_B_CMD_SUP</t>
  </si>
  <si>
    <t>Relative Intake Air Flow B Position supported</t>
  </si>
  <si>
    <t>IAF_B_REL_SUP</t>
  </si>
  <si>
    <t>Commanded Intake Air Flow A Control</t>
  </si>
  <si>
    <t>IAF_A_CMD</t>
  </si>
  <si>
    <t>Relative Intake Air Flow A Position</t>
  </si>
  <si>
    <t>IAF_A_REL</t>
  </si>
  <si>
    <t>Commanded Intake Air Flow B Control</t>
  </si>
  <si>
    <t>IAF_B_CMD</t>
  </si>
  <si>
    <t>Relative Intake Air Flow B Position</t>
  </si>
  <si>
    <t>IAF_B_REL</t>
  </si>
  <si>
    <t>0x6B</t>
  </si>
  <si>
    <t>EGR Temperature Sensor A (Bank 1, Sensor 1) supported</t>
  </si>
  <si>
    <t>EGRTA_SUP</t>
  </si>
  <si>
    <t>EGR Temperature Sensor C (Bank 1, Sensor 2) supported</t>
  </si>
  <si>
    <t>EGRTC_SUP</t>
  </si>
  <si>
    <t>EGR Temperature Sensor B (Bank 2, Sensor 1) supported</t>
  </si>
  <si>
    <t>EGRTB_SUP</t>
  </si>
  <si>
    <t>EGR Temperature Sensor D (Bank 2, Sensor 2) supported</t>
  </si>
  <si>
    <t>EGRTD_SUP</t>
  </si>
  <si>
    <r>
      <rPr>
        <sz val="8"/>
        <rFont val="Arial"/>
        <charset val="134"/>
      </rPr>
      <t>EGR Temperature Sensor A (Bank 1, Sensor 1</t>
    </r>
    <r>
      <rPr>
        <strike/>
        <sz val="8"/>
        <rFont val="Arial"/>
        <charset val="134"/>
      </rPr>
      <t>2</t>
    </r>
    <r>
      <rPr>
        <sz val="8"/>
        <rFont val="Arial"/>
        <charset val="134"/>
      </rPr>
      <t>) Wide Range supported</t>
    </r>
  </si>
  <si>
    <t>EGRTA_WR_SUP</t>
  </si>
  <si>
    <t>EGR Temperature Sensor C (Bank 1, Sensor 2) Wide Range supported</t>
  </si>
  <si>
    <t>EGRTC_WR_SUP</t>
  </si>
  <si>
    <r>
      <rPr>
        <sz val="8"/>
        <rFont val="Arial"/>
        <charset val="134"/>
      </rPr>
      <t>EGR Temperature Sensor B (Bank 2, Sensor 1</t>
    </r>
    <r>
      <rPr>
        <strike/>
        <sz val="8"/>
        <rFont val="Arial"/>
        <charset val="134"/>
      </rPr>
      <t>2</t>
    </r>
    <r>
      <rPr>
        <sz val="8"/>
        <rFont val="Arial"/>
        <charset val="134"/>
      </rPr>
      <t>) Wide Range supported</t>
    </r>
  </si>
  <si>
    <t>EGRTB_WR_SUP</t>
  </si>
  <si>
    <t>EGR Temperature Sensor D (Bank 2, Sensor 2) Wide Range supported</t>
  </si>
  <si>
    <t>EGRTD_WR_SUP</t>
  </si>
  <si>
    <t>Exhaust Gas Recirculation Temp Sensor A (Bank 1, Sensor 1)</t>
  </si>
  <si>
    <t>EGRTA</t>
  </si>
  <si>
    <t>Exhaust Gas Recirculation Temp Sensor C (Bank 1, Sensor 2)</t>
  </si>
  <si>
    <t>EGRTC</t>
  </si>
  <si>
    <t>Exhaust Gas Recirculation Temp Sensor B (Bank 2, Sensor 1)</t>
  </si>
  <si>
    <t>EGRTB</t>
  </si>
  <si>
    <t>Exhaust Gas Recirculation Temp Sensor D (Bank 2, Sensor 2)</t>
  </si>
  <si>
    <t>EGRTD</t>
  </si>
  <si>
    <t>EGRTA_WR</t>
  </si>
  <si>
    <t>EGRTC_WR</t>
  </si>
  <si>
    <t>EGRTB_WR</t>
  </si>
  <si>
    <t>EGRTD_WR</t>
  </si>
  <si>
    <t>0x6C</t>
  </si>
  <si>
    <t>Commanded Throttle Actuator A Control supported</t>
  </si>
  <si>
    <t>TAC_A_CMD_SUP</t>
  </si>
  <si>
    <t>Relative Throttle A Position supported</t>
  </si>
  <si>
    <t>TP_A_REL_SUP</t>
  </si>
  <si>
    <t>Commanded Throttle Actuator B Control supported</t>
  </si>
  <si>
    <t>TAC_B_CMD_SUP</t>
  </si>
  <si>
    <t>Relative Throttle B Position supported</t>
  </si>
  <si>
    <t>TP_B_REL_SUP</t>
  </si>
  <si>
    <t>Commanded Throttle Actuator A Control</t>
  </si>
  <si>
    <t>TAC_A_CMD</t>
  </si>
  <si>
    <t>Relative Throttle A Position</t>
  </si>
  <si>
    <t>TP_A_REL</t>
  </si>
  <si>
    <t>Commanded Throttle Actuator B Control</t>
  </si>
  <si>
    <t>TAC_B_CMD</t>
  </si>
  <si>
    <t>Relative Throttle B Position</t>
  </si>
  <si>
    <t>TP_B_REL</t>
  </si>
  <si>
    <t>0x6D</t>
  </si>
  <si>
    <t>Commanded Fuel Rail Pressure A supported</t>
  </si>
  <si>
    <t>FRP_A_CMD_SUP</t>
  </si>
  <si>
    <t>Fuel Rail Pressure A supported</t>
  </si>
  <si>
    <t>FRP_A_SUP</t>
  </si>
  <si>
    <t>Fuel Temperature A supported</t>
  </si>
  <si>
    <t>FRT_A_SUP</t>
  </si>
  <si>
    <t>Commanded Fuel Rail Pressure B supported</t>
  </si>
  <si>
    <t>FRP_B_CMD_SUP</t>
  </si>
  <si>
    <t>Fuel Rail Pressure B supported</t>
  </si>
  <si>
    <t>FRP_B_SUP</t>
  </si>
  <si>
    <t>Fuel Temperature B supported</t>
  </si>
  <si>
    <t>FRT_B_SUP</t>
  </si>
  <si>
    <t>Commanded Fuel Rail Pressure A</t>
  </si>
  <si>
    <t>FRP_A_CMD</t>
  </si>
  <si>
    <t>Fuel Rail Pressure A</t>
  </si>
  <si>
    <t>FRP_A</t>
  </si>
  <si>
    <t>Fuel Rail Temperature A</t>
  </si>
  <si>
    <t xml:space="preserve">FRT_A </t>
  </si>
  <si>
    <t>Commanded Fuel Rail Pressure B</t>
  </si>
  <si>
    <t>FRP_B_CMD</t>
  </si>
  <si>
    <t>Fuel Rail Pressure B</t>
  </si>
  <si>
    <t>FRP_B</t>
  </si>
  <si>
    <t>Fuel Rail Temperature B</t>
  </si>
  <si>
    <t>FRT_B</t>
  </si>
  <si>
    <t>0x6E</t>
  </si>
  <si>
    <t>Commanded Injection Control Pressure A supported</t>
  </si>
  <si>
    <t>ICP_A_CMD_SUP</t>
  </si>
  <si>
    <t>Injection Control Pressure A supported</t>
  </si>
  <si>
    <t>ICP_A_SUP</t>
  </si>
  <si>
    <t>Commanded Injection Control Pressure B supported</t>
  </si>
  <si>
    <t>ICP_B_CMD_SUP</t>
  </si>
  <si>
    <t>Injection Control Pressure B supported</t>
  </si>
  <si>
    <t>ICP_B_SUP</t>
  </si>
  <si>
    <t>Commanded Injection Control Pressure A</t>
  </si>
  <si>
    <t>ICP_A_CMD</t>
  </si>
  <si>
    <t>Injection Control Pressure A</t>
  </si>
  <si>
    <t>ICP_A</t>
  </si>
  <si>
    <t>Commanded Injection Control Pressure B</t>
  </si>
  <si>
    <t>ICP_B_CMD</t>
  </si>
  <si>
    <t>Injection Control Pressure B</t>
  </si>
  <si>
    <t>ICP_B</t>
  </si>
  <si>
    <t>0x6F</t>
  </si>
  <si>
    <t>Turbocharger Compressor Inlet Pressure Sensor A supported</t>
  </si>
  <si>
    <t>TCA_CINP_SUP</t>
  </si>
  <si>
    <t>Turbocharger Compressor Inlet Pressure Sensor B supported</t>
  </si>
  <si>
    <t>TCB_CINP_SUP</t>
  </si>
  <si>
    <t>Turbocharger Compressor Inlet Pressure Sensor A Wide Range supported</t>
  </si>
  <si>
    <t>TCA_CINP_WR_SUP</t>
  </si>
  <si>
    <t>Turbocharger Compressor Inlet Pressure Sensor B Wide Range supported</t>
  </si>
  <si>
    <t>TCB_CINP_WR_SUP</t>
  </si>
  <si>
    <t>Turbocharger Compressor Inlet Pressure Sensor A</t>
  </si>
  <si>
    <t>TCA_CINP</t>
  </si>
  <si>
    <t>Turbocharger Compressor Inlet Pressure Sensor B</t>
  </si>
  <si>
    <t>TCB_CINP</t>
  </si>
  <si>
    <t>TCA_CINP_WR</t>
  </si>
  <si>
    <t>TCB_CINP_WR</t>
  </si>
  <si>
    <t>0x70</t>
  </si>
  <si>
    <t>Commanded Boost Pressure A supported</t>
  </si>
  <si>
    <t>BP_A_CMD_SUP</t>
  </si>
  <si>
    <t>Boost Pressure Sensor A supported</t>
  </si>
  <si>
    <t>BP_A_ACT_SUP</t>
  </si>
  <si>
    <t>Boost Pressure A Control Status supported</t>
  </si>
  <si>
    <t>BP_A_SUP</t>
  </si>
  <si>
    <t>Commanded Boost Pressure B supported</t>
  </si>
  <si>
    <t>BP_B_CMD_SUP</t>
  </si>
  <si>
    <t>Boost Pressure Sensor B supported</t>
  </si>
  <si>
    <t>BP_B_ACT_SUP</t>
  </si>
  <si>
    <t>Boost Pressure B Control Status supported</t>
  </si>
  <si>
    <t>BP_B_SUP</t>
  </si>
  <si>
    <t>Commanded Boost Pressure A</t>
  </si>
  <si>
    <t>BP_A_CMD</t>
  </si>
  <si>
    <t>Boost Pressure Sensor A</t>
  </si>
  <si>
    <t>BP_A_ACT</t>
  </si>
  <si>
    <t>Commanded Boost Pressure B</t>
  </si>
  <si>
    <t>BP_B_CMD</t>
  </si>
  <si>
    <t>Boost Pressure Sensor B</t>
  </si>
  <si>
    <t>BP_B_ACT</t>
  </si>
  <si>
    <t>Boost Pressure A Control Status</t>
  </si>
  <si>
    <t>BP_A</t>
  </si>
  <si>
    <t>Boost Pressure B Control\ Status</t>
  </si>
  <si>
    <t>BP_B</t>
  </si>
  <si>
    <t>0x71</t>
  </si>
  <si>
    <t>Commanded VGT A Position supported</t>
  </si>
  <si>
    <t>VGT_A_CMD_SUP</t>
  </si>
  <si>
    <t>VGT A Position supported</t>
  </si>
  <si>
    <t>VGT_A_ACT_SUP</t>
  </si>
  <si>
    <t>VGT A Control Status supported</t>
  </si>
  <si>
    <t>VGT_A_SUP</t>
  </si>
  <si>
    <t>Commanded VGT B Position supported</t>
  </si>
  <si>
    <t>VGT_B_CMD_SUP</t>
  </si>
  <si>
    <t>VGT B Position supported</t>
  </si>
  <si>
    <t>VGT_B_ACT_SUP</t>
  </si>
  <si>
    <t>VGT B Control Status supported</t>
  </si>
  <si>
    <t>VGT_B_SUP</t>
  </si>
  <si>
    <t>Commanded Variable Geometry Turbo A Position</t>
  </si>
  <si>
    <t>VGT_A_CMD</t>
  </si>
  <si>
    <t>Variable Geometry Turbo A Position</t>
  </si>
  <si>
    <t>VGT_A_ACT</t>
  </si>
  <si>
    <t>Commanded Variable Geometry Turbo B Position</t>
  </si>
  <si>
    <t>VGT_B_CMD</t>
  </si>
  <si>
    <t>Variable Geometry Turbo B Position</t>
  </si>
  <si>
    <t>VGT_B_ACT</t>
  </si>
  <si>
    <t>Variable Geometry Turbo A Control Status</t>
  </si>
  <si>
    <t>VGT_A</t>
  </si>
  <si>
    <t>Variable Geometry Turbo B Control Status</t>
  </si>
  <si>
    <t>VGT_B</t>
  </si>
  <si>
    <t>0x72</t>
  </si>
  <si>
    <t>Commanded Wastegate A Position supported</t>
  </si>
  <si>
    <t>WG_A_CMD_SUP</t>
  </si>
  <si>
    <t>Wastegate A Position supported</t>
  </si>
  <si>
    <t>WG_A_ACT_SUP</t>
  </si>
  <si>
    <t>Commanded Wastegate B Position supported</t>
  </si>
  <si>
    <t>WG_B_CMD_SUP</t>
  </si>
  <si>
    <t>Wastegate B Position supported</t>
  </si>
  <si>
    <t>WG_B_ACT_SUP</t>
  </si>
  <si>
    <t>Commanded Wastegate A Position</t>
  </si>
  <si>
    <t>WG_A_CMD</t>
  </si>
  <si>
    <t>Wastegate A Position</t>
  </si>
  <si>
    <t>WG_A_ACT</t>
  </si>
  <si>
    <t>Commanded Wastegate B Position</t>
  </si>
  <si>
    <t>WG_B_CMD</t>
  </si>
  <si>
    <t>Wastegate B Position</t>
  </si>
  <si>
    <t>WG_B_ACT</t>
  </si>
  <si>
    <t>0x73</t>
  </si>
  <si>
    <r>
      <rPr>
        <sz val="8"/>
        <rFont val="Arial"/>
        <charset val="134"/>
      </rPr>
      <t xml:space="preserve">Exhaust Pressure Sensor Bank 1 </t>
    </r>
    <r>
      <rPr>
        <sz val="8"/>
        <color rgb="FFFF0000"/>
        <rFont val="Arial"/>
        <charset val="134"/>
      </rPr>
      <t xml:space="preserve">Sensor 1 </t>
    </r>
    <r>
      <rPr>
        <sz val="8"/>
        <rFont val="Arial"/>
        <charset val="134"/>
      </rPr>
      <t>supported</t>
    </r>
  </si>
  <si>
    <t>EP_11_SUP</t>
  </si>
  <si>
    <r>
      <rPr>
        <sz val="8"/>
        <rFont val="Arial"/>
        <charset val="134"/>
      </rPr>
      <t xml:space="preserve">Exhaust Pressure Sensor Bank 2 </t>
    </r>
    <r>
      <rPr>
        <sz val="8"/>
        <color rgb="FFFF0000"/>
        <rFont val="Arial"/>
        <charset val="134"/>
      </rPr>
      <t>Sensor 1</t>
    </r>
    <r>
      <rPr>
        <sz val="8"/>
        <rFont val="Arial"/>
        <charset val="134"/>
      </rPr>
      <t xml:space="preserve"> supported</t>
    </r>
  </si>
  <si>
    <t>EP_21_SUP</t>
  </si>
  <si>
    <r>
      <rPr>
        <sz val="8"/>
        <rFont val="Arial"/>
        <charset val="134"/>
      </rPr>
      <t xml:space="preserve">Exhaust Pressure Sensor Bank 1 </t>
    </r>
    <r>
      <rPr>
        <sz val="8"/>
        <color rgb="FFFF0000"/>
        <rFont val="Arial"/>
        <charset val="134"/>
      </rPr>
      <t>Sensor 1</t>
    </r>
  </si>
  <si>
    <t>EP_11</t>
  </si>
  <si>
    <r>
      <rPr>
        <sz val="8"/>
        <rFont val="Arial"/>
        <charset val="134"/>
      </rPr>
      <t xml:space="preserve">Exhaust Pressure Sensor Bank 2 </t>
    </r>
    <r>
      <rPr>
        <sz val="8"/>
        <color rgb="FFFF0000"/>
        <rFont val="Arial"/>
        <charset val="134"/>
      </rPr>
      <t>Sensor 1</t>
    </r>
  </si>
  <si>
    <t>EP_21</t>
  </si>
  <si>
    <t>0x74</t>
  </si>
  <si>
    <t>Turbo A RPM supported</t>
  </si>
  <si>
    <t>TCA_RPM_SUP</t>
  </si>
  <si>
    <t>Turbo B RPM supported</t>
  </si>
  <si>
    <t>TCB_RPM_SUP</t>
  </si>
  <si>
    <t>Turbocharger A RPM</t>
  </si>
  <si>
    <t>TCA_RPM</t>
  </si>
  <si>
    <t>Turbocharger B RPM</t>
  </si>
  <si>
    <t>TCB_RPM</t>
  </si>
  <si>
    <t>0x75</t>
  </si>
  <si>
    <t>Turbo A Compressor Inlet Temperature supported</t>
  </si>
  <si>
    <t>TCA_CINT_SUP</t>
  </si>
  <si>
    <t>Turbo A Compressor Outlet Temperature supported</t>
  </si>
  <si>
    <t>TCA_COUTT_SUP</t>
  </si>
  <si>
    <t>Turbo A Turbine Inlet Temperature supported</t>
  </si>
  <si>
    <t>TCA_TINT_SUP</t>
  </si>
  <si>
    <t>Turbo A Turbine Outlet Temperature supported</t>
  </si>
  <si>
    <t>TCA_TOUTT_SUP</t>
  </si>
  <si>
    <t>Turbocharger A Compressor Inlet Temperature</t>
  </si>
  <si>
    <t>TCA_CINT</t>
  </si>
  <si>
    <t>Turbocharger A Compressor Outlet Temperature</t>
  </si>
  <si>
    <t>TCA_COUTT</t>
  </si>
  <si>
    <t>Turbocharger A Turbine Inlet Temperature</t>
  </si>
  <si>
    <t>TCA_TINT</t>
  </si>
  <si>
    <t>Turbocharger A Turbine Outlet Temperature</t>
  </si>
  <si>
    <t>TCA_TOUTT</t>
  </si>
  <si>
    <t>0x77</t>
  </si>
  <si>
    <t>CACT Bank 1, Sensor 1 supported</t>
  </si>
  <si>
    <t>CACT_11_SUP</t>
  </si>
  <si>
    <t>CACT Bank 1, Sensor 2 supported</t>
  </si>
  <si>
    <t>CACT_12_SUP</t>
  </si>
  <si>
    <t>CACT Bank 2, Sensor 1 supported</t>
  </si>
  <si>
    <t>CACT_21_SUP</t>
  </si>
  <si>
    <t>CACT Bank 2, Sensor 2 supported</t>
  </si>
  <si>
    <t>CACT_22_SUP</t>
  </si>
  <si>
    <t>Charge Air Cooler Temperature Bank 1, Sensor 1</t>
  </si>
  <si>
    <t>CACT_11</t>
  </si>
  <si>
    <t>Charge Air Cooler Temperature Bank 1, Sensor 2</t>
  </si>
  <si>
    <t>CACT_12</t>
  </si>
  <si>
    <t>Charge Air Cooler Temperature Bank 2, Sensor 1</t>
  </si>
  <si>
    <t>CACT_21</t>
  </si>
  <si>
    <t>Charge Air Cooler Temperature Bank 2, Sensor 2</t>
  </si>
  <si>
    <t>CACT_22</t>
  </si>
  <si>
    <t>0x78</t>
  </si>
  <si>
    <t>EGT Bank 1, Sensor 1 supported</t>
  </si>
  <si>
    <t>EGT11_SUP</t>
  </si>
  <si>
    <t>EGT Bank 1, Sensor 2 supported</t>
  </si>
  <si>
    <t>EGT12_SUP</t>
  </si>
  <si>
    <t>EGT Bank 1, Sensor 3 supported</t>
  </si>
  <si>
    <t>EGT13_SUP</t>
  </si>
  <si>
    <t>EGT Bank 1, Sensor 4 supported</t>
  </si>
  <si>
    <t>EGT14_SUP</t>
  </si>
  <si>
    <t>Exhaust Gas Temperature Bank 1, Sensor 1</t>
  </si>
  <si>
    <t>EGT11</t>
  </si>
  <si>
    <t>Exhaust Gas Temperature Bank 1, Sensor 2</t>
  </si>
  <si>
    <t>EGT12</t>
  </si>
  <si>
    <t>Exhaust Gas Temperature Bank 1, Sensor 3</t>
  </si>
  <si>
    <t>EGT13</t>
  </si>
  <si>
    <t>Exhaust Gas Temperature Bank 1, Sensor 4</t>
  </si>
  <si>
    <t>EGT14</t>
  </si>
  <si>
    <t>0x79</t>
  </si>
  <si>
    <t>EGT Bank 2, Sensor 1 supported</t>
  </si>
  <si>
    <t>EGT21_SUP</t>
  </si>
  <si>
    <t>EGT Bank 2, Sensor 2 supported</t>
  </si>
  <si>
    <t>EGT22_SUP</t>
  </si>
  <si>
    <t>EGT Bank 2, Sensor 3 supported</t>
  </si>
  <si>
    <t>EGT23_SUP</t>
  </si>
  <si>
    <t>EGT Bank 2, Sensor 4 supported</t>
  </si>
  <si>
    <t>EGT24_SUP</t>
  </si>
  <si>
    <t>Exhaust Gas Temperature Bank 2, Sensor 1</t>
  </si>
  <si>
    <t>EGT21</t>
  </si>
  <si>
    <t>Exhaust Gas Temperature Bank 2, Sensor 2</t>
  </si>
  <si>
    <t>EGT22</t>
  </si>
  <si>
    <t>Exhaust Gas Temperature Bank 2, Sensor 3</t>
  </si>
  <si>
    <t>EGT23</t>
  </si>
  <si>
    <t>Exhaust Gas Temperature Bank 2, Sensor 4</t>
  </si>
  <si>
    <t>EGT24</t>
  </si>
  <si>
    <t>0x7A</t>
  </si>
  <si>
    <t>PF Bank 1 Delta Pressure Supported</t>
  </si>
  <si>
    <t>PF1_DP_SUP</t>
  </si>
  <si>
    <t>PF Bank 1 Inlet Pressure Supported</t>
  </si>
  <si>
    <t>PF1_INP_SUP</t>
  </si>
  <si>
    <t>PF Bank 1 Outlet Pressure Supported</t>
  </si>
  <si>
    <t>PF1_OUTP_SUP</t>
  </si>
  <si>
    <t>Particulate Filter Bank 1 Delta Pressure</t>
  </si>
  <si>
    <t>PF1_DP</t>
  </si>
  <si>
    <t>Particulate Filter Bank 1 Inlet Pressure</t>
  </si>
  <si>
    <t>PF1_INP</t>
  </si>
  <si>
    <t>Particulate Filter Bank 1 Outlet Pressure</t>
  </si>
  <si>
    <t>PF1_OUTP</t>
  </si>
  <si>
    <t>0x7B</t>
  </si>
  <si>
    <t>PF Bank 2 Delta Pressure Supported</t>
  </si>
  <si>
    <t>PF2_DP_SUP</t>
  </si>
  <si>
    <t>PF Bank 2 Inlet Pressure Supported</t>
  </si>
  <si>
    <t>PF2_INP_SUP</t>
  </si>
  <si>
    <t>PF Bank 2 Outlet Pressure Supported</t>
  </si>
  <si>
    <t>PF2_OUTP_SUP</t>
  </si>
  <si>
    <t>Particulate Filter Bank 2 Delta Pressure</t>
  </si>
  <si>
    <t>PF2_DP</t>
  </si>
  <si>
    <t>Particulate Filter Bank 2 Inlet Pressure</t>
  </si>
  <si>
    <t>PF2_INP</t>
  </si>
  <si>
    <t>Particulate Filter Bank 2 Outlet Pressure</t>
  </si>
  <si>
    <t>PF2_OUTP</t>
  </si>
  <si>
    <t>0x7C</t>
  </si>
  <si>
    <t>PF Bank 1 Inlet Temperature Supported</t>
  </si>
  <si>
    <t>PF1_INT_SUP</t>
  </si>
  <si>
    <t>PF Bank 1 Outlet Temperature Supported</t>
  </si>
  <si>
    <t>PF1_OUTT_SUP</t>
  </si>
  <si>
    <t>PF Bank 2 Inlet Temperature Supported</t>
  </si>
  <si>
    <t>PF2_INT_SUP</t>
  </si>
  <si>
    <t>PF Bank 2 Outlet Temperature Supported</t>
  </si>
  <si>
    <t>PF2_OUTT_SUP</t>
  </si>
  <si>
    <t>PF Bank 1 Inlet Temperature Sensor</t>
  </si>
  <si>
    <t>PF1_INT</t>
  </si>
  <si>
    <t>PF Bank 1 Outlet Temperature Sensor</t>
  </si>
  <si>
    <t>PF1_OUTT</t>
  </si>
  <si>
    <t>PF Bank 2 Inlet Temperature Sensor</t>
  </si>
  <si>
    <t>PF2_INT</t>
  </si>
  <si>
    <t>PF Bank 2 Outlet Temperature Sensor</t>
  </si>
  <si>
    <t>PF2_OUTT</t>
  </si>
  <si>
    <t>0x7D</t>
  </si>
  <si>
    <t xml:space="preserve">Inside NOx control area </t>
  </si>
  <si>
    <t>NNTE_IN</t>
  </si>
  <si>
    <t>Outside NOx control area</t>
  </si>
  <si>
    <t>NNTE_OUT</t>
  </si>
  <si>
    <t>Inside manufacturer-specific NOx NTE carve-out area</t>
  </si>
  <si>
    <t>NNTE_CAA</t>
  </si>
  <si>
    <t>NTE deficiency for NOx active area</t>
  </si>
  <si>
    <t>NNTE_DEF</t>
  </si>
  <si>
    <t>0x7E</t>
  </si>
  <si>
    <t xml:space="preserve">Inside PM control area </t>
  </si>
  <si>
    <t>PNTE_IN</t>
  </si>
  <si>
    <t>Outside PM control area</t>
  </si>
  <si>
    <t>PNTE_OUT</t>
  </si>
  <si>
    <t>Inside manufacturer-specific PM NTE carve-out area</t>
  </si>
  <si>
    <t>PNTE_CAA</t>
  </si>
  <si>
    <t>NTE deficiency for PM active area</t>
  </si>
  <si>
    <t>PNTE_DEF</t>
  </si>
  <si>
    <t>0x7F</t>
  </si>
  <si>
    <t>Total Engine Run Time supported</t>
  </si>
  <si>
    <t>RUN_TIME_SUP</t>
  </si>
  <si>
    <t>Total Idle Run Time supported</t>
  </si>
  <si>
    <t>IDLE_TIME_SUP</t>
  </si>
  <si>
    <t>Total Run Time With PTO Active supported</t>
  </si>
  <si>
    <t>PTO_TIME_SUP</t>
  </si>
  <si>
    <t>Total Engine Run Time</t>
  </si>
  <si>
    <t>RUN_TIME</t>
  </si>
  <si>
    <t>Total Idle Run Time</t>
  </si>
  <si>
    <t>IDLE_TIME</t>
  </si>
  <si>
    <t>Total Run Time With PTO Active</t>
  </si>
  <si>
    <t>PTO_TIME</t>
  </si>
  <si>
    <t>0x81</t>
  </si>
  <si>
    <t>Total run time with EI-AECD #1 active supported</t>
  </si>
  <si>
    <t>AECD1_TIME_SUP</t>
  </si>
  <si>
    <t>Total run time with EI-AECD #2 active supported</t>
  </si>
  <si>
    <t>AECD2_TIME_SUP</t>
  </si>
  <si>
    <t>Total run time with EI-AECD #3 active supported</t>
  </si>
  <si>
    <t>AECD3_TIME_SUP</t>
  </si>
  <si>
    <t>Total run time with EI-AECD #4 active supported</t>
  </si>
  <si>
    <t>AECD4_TIME_SUP</t>
  </si>
  <si>
    <t>Total run time with EI-AECD #5 active supported</t>
  </si>
  <si>
    <t>AECD5_TIME_SUP</t>
  </si>
  <si>
    <t>Total run time with EI-AECD #1 Timer 1 active</t>
  </si>
  <si>
    <t>AECD1_TIME1</t>
  </si>
  <si>
    <t>Total run time with EI-AECD #1 Timer 2 active</t>
  </si>
  <si>
    <t>AECD1_TIME2</t>
  </si>
  <si>
    <t>Total run time with EI-AECD #2 Timer 1 active</t>
  </si>
  <si>
    <t>AECD2_TIME1</t>
  </si>
  <si>
    <t>Total run time with EI-AECD #2 Timer 2 active</t>
  </si>
  <si>
    <t>AECD2_TIME2</t>
  </si>
  <si>
    <t>Total run time with EI-AECD #3 Timer 1 active</t>
  </si>
  <si>
    <t>AECD3_TIME1</t>
  </si>
  <si>
    <t>Total run time with EI-AECD #3 Timer 2 active</t>
  </si>
  <si>
    <t>AECD3_TIME2</t>
  </si>
  <si>
    <t>Total run time with EI-AECD #4 Timer 1 active</t>
  </si>
  <si>
    <t>AECD4_TIME1</t>
  </si>
  <si>
    <t>Total run time with EI-AECD #4 Timer 2 active</t>
  </si>
  <si>
    <t>AECD4_TIME2</t>
  </si>
  <si>
    <t>Total run time with EI-AECD #5 Timer 1 active</t>
  </si>
  <si>
    <t>AECD5_TIME1</t>
  </si>
  <si>
    <t>Total run time with EI-AECD #5 Timer 2 active</t>
  </si>
  <si>
    <t>AECD5_TIME2</t>
  </si>
  <si>
    <t>0x82</t>
  </si>
  <si>
    <t>Total run time with EI-AECD #6 active supported</t>
  </si>
  <si>
    <t>AECD6_TIME_SUP</t>
  </si>
  <si>
    <t>Total run time with EI-AECD #7 active supported</t>
  </si>
  <si>
    <t>AECD7_TIME_SUP</t>
  </si>
  <si>
    <t>Total run time with EI-AECD #8 active supported</t>
  </si>
  <si>
    <t>AECD8_TIME_SUP</t>
  </si>
  <si>
    <t>Total run time with EI-AECD #9 active supported</t>
  </si>
  <si>
    <t>AECD9_TIME_SUP</t>
  </si>
  <si>
    <t>Total run time with EI-AECD #10 active supported</t>
  </si>
  <si>
    <t>AECD10_TIME_SUP</t>
  </si>
  <si>
    <t>Total run time with EI-AECD #6 Timer 1 active</t>
  </si>
  <si>
    <t>AECD6_TIME1</t>
  </si>
  <si>
    <t>Total run time with EI-AECD #6 Timer 2 active</t>
  </si>
  <si>
    <t>AECD6_TIME2</t>
  </si>
  <si>
    <t>Total run time with EI-AECD #7 Timer 1 active</t>
  </si>
  <si>
    <t>AECD7_TIME1</t>
  </si>
  <si>
    <t>Total run time with EI-AECD #7 Timer 2 active</t>
  </si>
  <si>
    <t>AECD7_TIME2</t>
  </si>
  <si>
    <t>Total run time with EI-AECD #8 Timer 1 active</t>
  </si>
  <si>
    <t>AECD8_TIME1</t>
  </si>
  <si>
    <t>Total run time with EI-AECD #8 Timer 2 active</t>
  </si>
  <si>
    <t>AECD8_TIME2</t>
  </si>
  <si>
    <t>Total run time with EI-AECD #9 Timer 1 active</t>
  </si>
  <si>
    <t>AECD9_TIME1</t>
  </si>
  <si>
    <t>Total run time with EI-AECD #9 Timer 2 active</t>
  </si>
  <si>
    <t>AECD9_TIME2</t>
  </si>
  <si>
    <t>Total run time with EI-AECD #10 Timer 1 active</t>
  </si>
  <si>
    <t>AECD10_TIME1</t>
  </si>
  <si>
    <t>Total run time with EI-AECD #10 Timer 2 active</t>
  </si>
  <si>
    <t>AECD10_TIME2</t>
  </si>
  <si>
    <t>0x83</t>
  </si>
  <si>
    <t>NOx Sensor Concentration Bank 1 Sensor 1 supported</t>
  </si>
  <si>
    <t>NOX11_SUP</t>
  </si>
  <si>
    <t>A, bit 0</t>
  </si>
  <si>
    <t>NOx Sensor Concentration Bank 1 Sensor 2 supported</t>
  </si>
  <si>
    <t>NOX12_SUP</t>
  </si>
  <si>
    <t>A, bit 1</t>
  </si>
  <si>
    <t>NOx Sensor Concentration Bank 2 Sensor 1 supported</t>
  </si>
  <si>
    <t>NOX21_SUP</t>
  </si>
  <si>
    <t>A, bit 2</t>
  </si>
  <si>
    <t>NOx Sensor Concentration Bank 2 Sensor 2 supported</t>
  </si>
  <si>
    <t>NOX22_SUP</t>
  </si>
  <si>
    <t>A, bit 3</t>
  </si>
  <si>
    <t>NOx Sensor Concentration Bank 1 Sensor 1 data availability</t>
  </si>
  <si>
    <t>NOX11_RDY</t>
  </si>
  <si>
    <t>A, bit 4</t>
  </si>
  <si>
    <t>NOx Sensor Concentration Bank 1 Sensor 2 data availability</t>
  </si>
  <si>
    <t>NOX12_RDY</t>
  </si>
  <si>
    <t>A, bit 5</t>
  </si>
  <si>
    <t>NOx Sensor Concentration Bank 2 Sensor 1 data availability</t>
  </si>
  <si>
    <t>NOX21_RDY</t>
  </si>
  <si>
    <t>A, bit 6</t>
  </si>
  <si>
    <t>NOx Sensor Concentration Bank 2 Sensor 2 data availability</t>
  </si>
  <si>
    <t>NOX22_RDY</t>
  </si>
  <si>
    <t>A, bit 7</t>
  </si>
  <si>
    <t>NOx Sensor Concentration Bank 1 Sensor 1</t>
  </si>
  <si>
    <t>NOX11</t>
  </si>
  <si>
    <t>B,C</t>
  </si>
  <si>
    <t>ppm</t>
  </si>
  <si>
    <t>NOx Sensor Concentration Bank 1 Sensor 2</t>
  </si>
  <si>
    <t>NOX12</t>
  </si>
  <si>
    <t>D,E</t>
  </si>
  <si>
    <t>NOx Sensor Concentration Bank 2 Sensor 1</t>
  </si>
  <si>
    <t>NOX21</t>
  </si>
  <si>
    <t>F,G</t>
  </si>
  <si>
    <t>NOx Sensor Concentration Bank 2 Sensor 2</t>
  </si>
  <si>
    <t>NOX22</t>
  </si>
  <si>
    <t>H,I</t>
  </si>
  <si>
    <t>0x84</t>
  </si>
  <si>
    <t>Manifold Surface Temperature</t>
  </si>
  <si>
    <t>MST</t>
  </si>
  <si>
    <t>0x85</t>
  </si>
  <si>
    <t>Average Reagent Consumption Supported</t>
  </si>
  <si>
    <t>REAG_RATE_SUP</t>
  </si>
  <si>
    <t>Average Demanded Reagent Consumption Supported</t>
  </si>
  <si>
    <t>REAG_DEMD_SUP</t>
  </si>
  <si>
    <t>Reagent Tank Level</t>
  </si>
  <si>
    <t>REAG_LVL_SUP</t>
  </si>
  <si>
    <t>Minutes run by the engine while NOx warning mode is activated supported</t>
  </si>
  <si>
    <t>NWI_TIME_SUP</t>
  </si>
  <si>
    <t>A, bits 4 - 7</t>
  </si>
  <si>
    <t>Average Reagent Consumption</t>
  </si>
  <si>
    <t>REAG_RATE</t>
  </si>
  <si>
    <t>Average Demanded Reagent Consumption</t>
  </si>
  <si>
    <t>REAG_DEMD</t>
  </si>
  <si>
    <t>REAG_LVL</t>
  </si>
  <si>
    <t>Total run time by the engine while NOx warning mode is activated</t>
  </si>
  <si>
    <t>NWI_TIME</t>
  </si>
  <si>
    <t>G,H,I,J</t>
  </si>
  <si>
    <t>0x86</t>
  </si>
  <si>
    <t>PM Sensor Mass Concentration Bank 1 Sensor 1 supported</t>
  </si>
  <si>
    <t>PM11_SUP</t>
  </si>
  <si>
    <t>PM Sensor Mass Concentration Bank 2 Sensor 1 supported</t>
  </si>
  <si>
    <t>PM21_SUP</t>
  </si>
  <si>
    <t>A, bits 2 - 7</t>
  </si>
  <si>
    <t>PM Sensor Mass Concentration Bank 1 Sensor 1</t>
  </si>
  <si>
    <t>PM11</t>
  </si>
  <si>
    <t>mg/m3</t>
  </si>
  <si>
    <t>PM Sensor Mass Concentration Bank 2 Sensor 1</t>
  </si>
  <si>
    <t>PM21</t>
  </si>
  <si>
    <t>0x87</t>
  </si>
  <si>
    <t>Intake Manifold Absolute Pressure A supported</t>
  </si>
  <si>
    <t>MAP_A_SUP</t>
  </si>
  <si>
    <t>Intake Manifold Absolute Pressure B supported</t>
  </si>
  <si>
    <t>MAP_B_SUP</t>
  </si>
  <si>
    <t>Intake Manifold Absolute Pressure A</t>
  </si>
  <si>
    <t>MAP_A</t>
  </si>
  <si>
    <t>Intake Manifold Absolute Pressure B</t>
  </si>
  <si>
    <t>MAP_B</t>
  </si>
  <si>
    <t>0x88</t>
  </si>
  <si>
    <t>SCR inducement system actual state</t>
  </si>
  <si>
    <t>A (bit)</t>
  </si>
  <si>
    <t>Empty reagent tank actual state</t>
  </si>
  <si>
    <t>SCR_IND_SYS_LEVEL_LOW</t>
  </si>
  <si>
    <t>Incorrect reagent actual state</t>
  </si>
  <si>
    <t>SCR_IND_SYS_INCORR_REAG</t>
  </si>
  <si>
    <t>Deviation of reagent consumption actual state</t>
  </si>
  <si>
    <t>SCR_IND_SYS_CONSUMP_DEVIATION</t>
  </si>
  <si>
    <t>NOx emission too high actual state</t>
  </si>
  <si>
    <t>SCR_IND_SYS_NOx_LEVEL</t>
  </si>
  <si>
    <t>reserved (bits shall be reported as '0')</t>
  </si>
  <si>
    <t>A, bits 4-6</t>
  </si>
  <si>
    <t>Inducement system active actual state</t>
  </si>
  <si>
    <t>SCR_IND_SYS_ACTIVE</t>
  </si>
  <si>
    <t>SCR inducement system state 10K history (0 - 10,000 km)</t>
  </si>
  <si>
    <t>SCR_IND_SYS_HIST1_LEVEL_LOW</t>
  </si>
  <si>
    <t>B, bit 0</t>
  </si>
  <si>
    <t>SCR_IND_SYS_HIST1_INCORR_REAG</t>
  </si>
  <si>
    <t>B, bit 1</t>
  </si>
  <si>
    <t>SCR_IND_SYS_HIST1_CONSUMP_DEVIATION</t>
  </si>
  <si>
    <t>B, bit 2</t>
  </si>
  <si>
    <t>SCR_IND_SYS_HIST1_NOx_LEVEL</t>
  </si>
  <si>
    <t>B, bit 3</t>
  </si>
  <si>
    <t>SCR inducement system state 20K history (10,000 - 20,000 km)</t>
  </si>
  <si>
    <t>SCR_IND_SYS_HIST2_LEVEL_LOW</t>
  </si>
  <si>
    <t>B, bit 4</t>
  </si>
  <si>
    <t>SCR_IND_SYS_HIST2_INCORR_REAG</t>
  </si>
  <si>
    <t>B, bit 5</t>
  </si>
  <si>
    <t>SCR_IND_SYS_HIST2_CONSUMP_DEVIATION</t>
  </si>
  <si>
    <t>B, bit 6</t>
  </si>
  <si>
    <t>SCR_IND_SYS_HIST2_NOx_LEVEL</t>
  </si>
  <si>
    <t>B, bit 7</t>
  </si>
  <si>
    <t>SCR inducement system state 30K history (20,000  - 30,000 km)</t>
  </si>
  <si>
    <t>SCR_IND_SYS_HIST3_LEVEL_LOW</t>
  </si>
  <si>
    <t>C, bit 0</t>
  </si>
  <si>
    <t>SCR_IND_SYS_HIST3_INCORR_REAG</t>
  </si>
  <si>
    <t>C, bit 1</t>
  </si>
  <si>
    <t>SCR_IND_SYS_HIST3_CONSUMP_DEVIATION</t>
  </si>
  <si>
    <t>C, bit 2</t>
  </si>
  <si>
    <t>SCR_IND_SYS_HIST3_NOx_LEVEL</t>
  </si>
  <si>
    <t>C, bit 3</t>
  </si>
  <si>
    <t>SCR inducement system state 40K history (30,000 - 40,000 km)</t>
  </si>
  <si>
    <t>SCR_IND_SYS_HIST4_LEVEL_LOW</t>
  </si>
  <si>
    <t>C, bit 4</t>
  </si>
  <si>
    <t>SCR_IND_SYS_HIST4_INCORR_REAG</t>
  </si>
  <si>
    <t>C, bit 5</t>
  </si>
  <si>
    <t>SCR_IND_SYS_HIST4_CONSUMP_DEVIATION</t>
  </si>
  <si>
    <t>C, bit 6</t>
  </si>
  <si>
    <t>SCR_IND_SYS_HIST4_NOx_LEVEL</t>
  </si>
  <si>
    <t>C, bit 7</t>
  </si>
  <si>
    <t>Distance travelled while inducement system active in current 10K block (0 - 10,000 km)</t>
  </si>
  <si>
    <t>SCR_IND_DIST_1N</t>
  </si>
  <si>
    <t>Distance travelled in current 10 K block (0 - 10,000 km block)</t>
  </si>
  <si>
    <t>SCR_IND_DIST_1D</t>
  </si>
  <si>
    <t>Distance travelled while inducement system active in 20K block (10 - 20,000 km)</t>
  </si>
  <si>
    <t>SCR_IND_DIST_2N</t>
  </si>
  <si>
    <t>Distance travelled while inducement system active in 30K block (20 - 30,000 km)</t>
  </si>
  <si>
    <t>SCR_IND_DIST_3N</t>
  </si>
  <si>
    <t>J,K</t>
  </si>
  <si>
    <t>Distance travelled while inducement system active in 40K block (30 - 40,000 km)</t>
  </si>
  <si>
    <t>SCR_IND_DIST_4N</t>
  </si>
  <si>
    <t>L,M</t>
  </si>
  <si>
    <t>0x89</t>
  </si>
  <si>
    <t>Total run time with EI-AECD #11 active supported</t>
  </si>
  <si>
    <t>AECD11_TIME_SUP</t>
  </si>
  <si>
    <t>Total run time with EI-AECD #12 active supported</t>
  </si>
  <si>
    <t>AECD12_TIME_SUP</t>
  </si>
  <si>
    <t>Total run time with EI-AECD #13 active supported</t>
  </si>
  <si>
    <t>AECD13_TIME_SUP</t>
  </si>
  <si>
    <t>Total run time with EI-AECD #14 active supported</t>
  </si>
  <si>
    <t>AECD14_TIME_SUP</t>
  </si>
  <si>
    <t>Total run time with EI-AECD #15 active supported</t>
  </si>
  <si>
    <t>AECD15_TIME_SUP</t>
  </si>
  <si>
    <t>A, bits 5 - 7</t>
  </si>
  <si>
    <t>Total run time with EI-AECD #11 Timer 1 active</t>
  </si>
  <si>
    <t>AECD11_TIME1</t>
  </si>
  <si>
    <t>B,C,D,E</t>
  </si>
  <si>
    <t>Total run time with EI-AECD #11 Timer 2 active</t>
  </si>
  <si>
    <t>AECD11_TIME2</t>
  </si>
  <si>
    <t>F,G,H,I</t>
  </si>
  <si>
    <t>Total run time with EI-AECD #12 Timer 1 active</t>
  </si>
  <si>
    <t>AECD12_TIME1</t>
  </si>
  <si>
    <t>J,K,L,M</t>
  </si>
  <si>
    <t>Total run time with EI-AECD #12 Timer 2 active</t>
  </si>
  <si>
    <t>AECD12_TIME2</t>
  </si>
  <si>
    <t>N,O,P,Q</t>
  </si>
  <si>
    <t>Total run time with EI-AECD #13 Timer 1 active</t>
  </si>
  <si>
    <t>AECD13_TIME1</t>
  </si>
  <si>
    <t>R,S,T,U</t>
  </si>
  <si>
    <t>Total run time with EI-AECD #13 Timer 2 active</t>
  </si>
  <si>
    <t>AECD13_TIME2</t>
  </si>
  <si>
    <t>V,W,X,Y</t>
  </si>
  <si>
    <t>Total run time with EI-AECD #14 Timer 1 active</t>
  </si>
  <si>
    <t>AECD14_TIME1</t>
  </si>
  <si>
    <t>Z,A1,B1,C1</t>
  </si>
  <si>
    <t>Total run time with EI-AECD #14 Timer 2 active</t>
  </si>
  <si>
    <t>AECD14_TIME2</t>
  </si>
  <si>
    <t>D1,E,1F,1G</t>
  </si>
  <si>
    <t>Total run time with EI-AECD #15 Timer 1 active</t>
  </si>
  <si>
    <t>AECD15_TIME1</t>
  </si>
  <si>
    <t>H1,I1,J1,K1</t>
  </si>
  <si>
    <t>Total run time with EI-AECD #15 Timer 2 active</t>
  </si>
  <si>
    <t>AECD15_TIME2</t>
  </si>
  <si>
    <t>L1, M1, N1, O1</t>
  </si>
  <si>
    <t>0x8A</t>
  </si>
  <si>
    <t>Total run time with EI-AECD #16 active supported</t>
  </si>
  <si>
    <t>AECD16_TIME_SUP</t>
  </si>
  <si>
    <t>Total run time with EI-AECD #17 active supported</t>
  </si>
  <si>
    <t>AECD17_TIME_SUP</t>
  </si>
  <si>
    <t>Total run time with EI-AECD #18 active supported</t>
  </si>
  <si>
    <t>AECD18_TIME_SUP</t>
  </si>
  <si>
    <t>Total run time with EI-AECD #19 active supported</t>
  </si>
  <si>
    <t>AECD19_TIME_SUP</t>
  </si>
  <si>
    <t>Total run time with EI-AECD #20 active supported</t>
  </si>
  <si>
    <t>AECD20_TIME_SUP</t>
  </si>
  <si>
    <t>Total run time with EI-AECD #16 Timer 1 active</t>
  </si>
  <si>
    <t>AECD16_TIME1</t>
  </si>
  <si>
    <t>Total run time with EI-AECD #16 Timer 2 active</t>
  </si>
  <si>
    <t>AECD16_TIME2</t>
  </si>
  <si>
    <t>Total run time with EI-AECD #17 Timer 1 active</t>
  </si>
  <si>
    <t>AECD17_TIME1</t>
  </si>
  <si>
    <t>Total run time with EI-AECD #17 Timer 2 active</t>
  </si>
  <si>
    <t>AECD17_TIME2</t>
  </si>
  <si>
    <t>Total run time with EI-AECD #18 Timer 1 active</t>
  </si>
  <si>
    <t>AECD18_TIME1</t>
  </si>
  <si>
    <t>Total run time with EI-AECD #18 Timer 2 active</t>
  </si>
  <si>
    <t>AECD18_TIME2</t>
  </si>
  <si>
    <t>Total run time with EI-AECD #19 Timer 1 active</t>
  </si>
  <si>
    <t>AECD19_TIME1</t>
  </si>
  <si>
    <t>Total run time with EI-AECD #19 Timer 2 active</t>
  </si>
  <si>
    <t>AECD19_TIME2</t>
  </si>
  <si>
    <t>Total run time with EI-AECD #20 Timer 1 active</t>
  </si>
  <si>
    <t>AECD20_TIME1</t>
  </si>
  <si>
    <t>Total run time with EI-AECD #20 Timer 2 active</t>
  </si>
  <si>
    <t>AECD20_TIME2</t>
  </si>
  <si>
    <t>0x8B</t>
  </si>
  <si>
    <t>Particulate Filter (PF) Regen Status Supported</t>
  </si>
  <si>
    <t>PF_REGEN_STAT_SUP</t>
  </si>
  <si>
    <t>Particulate Filter (PF) Regen Type Supported</t>
  </si>
  <si>
    <t>PF_REGEN_TYPE_SUP</t>
  </si>
  <si>
    <t>NOx Adsorber Regen Status Supported</t>
  </si>
  <si>
    <t>NOX_ADS_REGEN_SUP</t>
  </si>
  <si>
    <t>NOx Adsorber Desulfurization Status Supported</t>
  </si>
  <si>
    <t>NOX_ADS_DESULF_SUP</t>
  </si>
  <si>
    <t>Normalized trigger for PF regen supported</t>
  </si>
  <si>
    <t>PF_REGEN_PCT_SUP</t>
  </si>
  <si>
    <t>Average time between PF regens supported</t>
  </si>
  <si>
    <t>PF_REGEN_AVGT_SUP</t>
  </si>
  <si>
    <t xml:space="preserve">Average distance between PF regens supported </t>
  </si>
  <si>
    <t>PF_REGEN_AVGD_SUP</t>
  </si>
  <si>
    <t>reserved (bit shall be reported as '0')</t>
  </si>
  <si>
    <t>Particulate Filter (PF) Regen Status</t>
  </si>
  <si>
    <t>PF_REGEN_STAT</t>
  </si>
  <si>
    <t>Particulate Filter (PF) Regen Type</t>
  </si>
  <si>
    <t>PF_REGEN_TYPE</t>
  </si>
  <si>
    <t>NOx Adsorber Regen Status</t>
  </si>
  <si>
    <t>NOX_ADS_REGEN</t>
  </si>
  <si>
    <t>NOx Adsorber Desulfurization Status</t>
  </si>
  <si>
    <t>NOX_ADS_DESULF</t>
  </si>
  <si>
    <t>B, bits 4-7</t>
  </si>
  <si>
    <t>Normalized Trigger for PF Regen</t>
  </si>
  <si>
    <t>PF_REGEN_PCT</t>
  </si>
  <si>
    <t>Average Time Between PF Regens</t>
  </si>
  <si>
    <t>PF_REGEN_AVGT</t>
  </si>
  <si>
    <t>Average Distance Between PF Regens</t>
  </si>
  <si>
    <t>PF_REGEN_AVGD</t>
  </si>
  <si>
    <t>0x8C</t>
  </si>
  <si>
    <t>O2 Sensor Concentration Bank 1 Sensor 1 supported</t>
  </si>
  <si>
    <t>O2S11_PCT_SUP</t>
  </si>
  <si>
    <t>O2 Sensor Concentration Bank 1 Sensor 2 supported</t>
  </si>
  <si>
    <t>O2S12_PCT_SUP</t>
  </si>
  <si>
    <t>O2 Sensor Concentration Bank 2 Sensor 1 supported</t>
  </si>
  <si>
    <t>O2S21_PCT_SUP</t>
  </si>
  <si>
    <t>O2 Sensor Concentration Bank 2 Sensor 2 supported</t>
  </si>
  <si>
    <t>O2S22_PCT_SUP</t>
  </si>
  <si>
    <t>O2 Sensor Lambda Bank 1 Sensor 1 supported</t>
  </si>
  <si>
    <t>O2S11_PCT_LAMBDA_SUP</t>
  </si>
  <si>
    <t>O2 Sensor Lambda Bank 1 Sensor 2 supported</t>
  </si>
  <si>
    <t>O2S12_PCT_LAMBDA_SUP</t>
  </si>
  <si>
    <t>O2 Sensor Lambda Bank 2 Sensor 1 supported</t>
  </si>
  <si>
    <t>O2S21_PCT_LAMBDA_SUP</t>
  </si>
  <si>
    <t>O2 Sensor Lambda Bank 2 Sensor 2 supported</t>
  </si>
  <si>
    <t>O2S22_PCT_LAMBDA_SUP</t>
  </si>
  <si>
    <t>O2 Sensor Concentration Bank 1 Sensor 1</t>
  </si>
  <si>
    <t>O2S11_PCT</t>
  </si>
  <si>
    <t>O2 Sensor Concentration Bank 1 Sensor 2</t>
  </si>
  <si>
    <t>O2S12_PCT</t>
  </si>
  <si>
    <t>O2 Sensor Concentration Bank 2 Sensor 1</t>
  </si>
  <si>
    <t>O2S21_PCT</t>
  </si>
  <si>
    <t>O2 Sensor Concentration Bank 2 Sensor 2</t>
  </si>
  <si>
    <t>O2S22_PCT</t>
  </si>
  <si>
    <t>O2 Sensor Lambda Bank 1 Sensor 1</t>
  </si>
  <si>
    <t>O2S11_PCT_LAMBDA</t>
  </si>
  <si>
    <t>lambda</t>
  </si>
  <si>
    <t>O2 Sensor Lambda Bank 1 Sensor 2</t>
  </si>
  <si>
    <t>O2S12_PCT_LAMBDA</t>
  </si>
  <si>
    <t>O2 Sensor Lambda Bank 2 Sensor 1</t>
  </si>
  <si>
    <t>O2S21_PCT_LAMBDA</t>
  </si>
  <si>
    <t>N,O</t>
  </si>
  <si>
    <t>O2 Sensor Lambda Bank 2 Sensor 2</t>
  </si>
  <si>
    <t>O2S22_PCT_LAMBDA</t>
  </si>
  <si>
    <t>P,Q</t>
  </si>
  <si>
    <t>0x8D</t>
  </si>
  <si>
    <t>Absolute Throttle Position G</t>
  </si>
  <si>
    <t>TP_G</t>
  </si>
  <si>
    <t>0x8E</t>
  </si>
  <si>
    <t>Engine Friction - Percent Torque</t>
  </si>
  <si>
    <t>TQ_FR</t>
  </si>
  <si>
    <t>0x8F</t>
  </si>
  <si>
    <t>PM Sensor operating status Bank 1 Sensor 1 supported</t>
  </si>
  <si>
    <t>PM11_STA_SUP</t>
  </si>
  <si>
    <t>PM Sensor signal Bank 1 Sensor 1 supported</t>
  </si>
  <si>
    <t>PM11_SIGNAL_SUP</t>
  </si>
  <si>
    <t>PM Sensor operating status Bank 2 Sensor 1 supported</t>
  </si>
  <si>
    <t>PM21_STA_SUP</t>
  </si>
  <si>
    <t>PM Sensor signal Bank 2 Sensor 1 supported</t>
  </si>
  <si>
    <t>PM21_SIGNAL_SUP</t>
  </si>
  <si>
    <t>A, bits 4-7</t>
  </si>
  <si>
    <t>PM Sensor active status Bank 1 Sensor 1</t>
  </si>
  <si>
    <t>PM11_ACTIVE</t>
  </si>
  <si>
    <t>PM Sensor regen status Bank 1 Sensor 1</t>
  </si>
  <si>
    <t>PM11_REGEN</t>
  </si>
  <si>
    <t>B, bits 2-7</t>
  </si>
  <si>
    <t>PM Sensor normalized output value Bank 1 Sensor 1</t>
  </si>
  <si>
    <t>PM11_NOV</t>
  </si>
  <si>
    <t>C,D</t>
  </si>
  <si>
    <t>PM Sensor active status Bank 2 Sensor 1</t>
  </si>
  <si>
    <t>PM21_ACTIVE</t>
  </si>
  <si>
    <t>E, bit 0</t>
  </si>
  <si>
    <t>PM Sensor regen status Bank 2 Sensor 1</t>
  </si>
  <si>
    <t>PM21_REGEN</t>
  </si>
  <si>
    <t>E, bit 1</t>
  </si>
  <si>
    <t>E, bits 2-7</t>
  </si>
  <si>
    <t>PM Sensor normalized output value Bank 2 Sensor 1</t>
  </si>
  <si>
    <t>PM21_NOV</t>
  </si>
  <si>
    <t>0x90</t>
  </si>
  <si>
    <t>Discriminatory/non-discriminatory display strategy</t>
  </si>
  <si>
    <t>MI_DISP_VOBD</t>
  </si>
  <si>
    <t>A, bits 
0 and 1</t>
  </si>
  <si>
    <t>Vehicle Malfunction Indicator status</t>
  </si>
  <si>
    <t>MI_MODE_VOBD</t>
  </si>
  <si>
    <t>A, bits
2, 3, 4, 5</t>
  </si>
  <si>
    <t xml:space="preserve">Emission system readiness </t>
  </si>
  <si>
    <t>VOBD_RDY</t>
  </si>
  <si>
    <t xml:space="preserve"> Number of engine operating hours that the continuous MI was active. (Continuous MI counter)</t>
  </si>
  <si>
    <t>VOBD_MI_TIME</t>
  </si>
  <si>
    <t>h</t>
  </si>
  <si>
    <t>0x91</t>
  </si>
  <si>
    <t>ECU Malfunction Indication status</t>
  </si>
  <si>
    <t>MI_MODE_ECU</t>
  </si>
  <si>
    <t>A, bits
0, 1,2, 3</t>
  </si>
  <si>
    <t>OBD_MI_TIME</t>
  </si>
  <si>
    <t>Highest ECU B1 counter</t>
  </si>
  <si>
    <t>OBD_B1_TIME</t>
  </si>
  <si>
    <t>0x92</t>
  </si>
  <si>
    <t>Fuel Pressure Control 1 supported</t>
  </si>
  <si>
    <t>FP1_CL_SUP</t>
  </si>
  <si>
    <t>Fuel Injection Quantity Control 1 supported</t>
  </si>
  <si>
    <t>FIQ1_CL_SUP</t>
  </si>
  <si>
    <t>Fuel Injection Timing Control 1 supported</t>
  </si>
  <si>
    <t>FIT1_CL_SUP</t>
  </si>
  <si>
    <t>Idle Fuel Balance/Contribution Control 1 supported</t>
  </si>
  <si>
    <t>IFB1_CL_SUP</t>
  </si>
  <si>
    <t>Fuel Pressure Control 2 supported</t>
  </si>
  <si>
    <t>FP2_CL_SUP</t>
  </si>
  <si>
    <t>Fuel Injection Quantity Control 2 supported</t>
  </si>
  <si>
    <t>FIQ2_CL_SUP</t>
  </si>
  <si>
    <t>Fuel Injection Timing Control 2 supported</t>
  </si>
  <si>
    <t>FIT2_CL_SUP</t>
  </si>
  <si>
    <t>Idle Fuel Balance/Contribution Control 2 supported</t>
  </si>
  <si>
    <t>IFB2_CL_SUP</t>
  </si>
  <si>
    <t>Fuel Pressure Control 1 Status</t>
  </si>
  <si>
    <t>FP1_CL</t>
  </si>
  <si>
    <t>Fuel Injection Quantity Control 1 Status</t>
  </si>
  <si>
    <t>FIQ1_CL</t>
  </si>
  <si>
    <t>Fuel Injection Timing Control 1 Status</t>
  </si>
  <si>
    <t>FIT1_CL</t>
  </si>
  <si>
    <t>Idle Fuel Balance/Contribution Control 1 Status</t>
  </si>
  <si>
    <t>IFB1_CL</t>
  </si>
  <si>
    <t>Fuel Pressure Control 2 Status</t>
  </si>
  <si>
    <t>FP2_CL</t>
  </si>
  <si>
    <t>Fuel Injection Quantity Control 2 Status</t>
  </si>
  <si>
    <t>FIQ2_CL</t>
  </si>
  <si>
    <t>Fuel Injection Timing Control 2 Status</t>
  </si>
  <si>
    <t>FIT2_CL</t>
  </si>
  <si>
    <t>Idle Fuel Balance/Contribution Control 2 Status</t>
  </si>
  <si>
    <t>IFB2_CL</t>
  </si>
  <si>
    <t>0x93</t>
  </si>
  <si>
    <t>Cumulative continuous MI counter supported</t>
  </si>
  <si>
    <t>MI_TIME_CUM_SUP</t>
  </si>
  <si>
    <t>A, bits 1-7</t>
  </si>
  <si>
    <t>Cumulative continuous MI counter</t>
  </si>
  <si>
    <t>MI_TIME_CUM</t>
  </si>
  <si>
    <t>0x94</t>
  </si>
  <si>
    <t>NOx warning system activation status supported</t>
  </si>
  <si>
    <t>NOX_WARN_ACT_SUP</t>
  </si>
  <si>
    <t>Reagent quality counter supported</t>
  </si>
  <si>
    <t>REAG_QUAL_TIME_SUP</t>
  </si>
  <si>
    <t>Reagent consumption counter supported</t>
  </si>
  <si>
    <t>REAG_CON_TIME_SUP</t>
  </si>
  <si>
    <t>Absence of reagent dosing counter supported</t>
  </si>
  <si>
    <t>REAG_DOSE_TIME_SUP</t>
  </si>
  <si>
    <t>EGR valve counter supported</t>
  </si>
  <si>
    <t>EGR_TIME_SUP</t>
  </si>
  <si>
    <t>Malfunction of NOx control monitoring system counter supported</t>
  </si>
  <si>
    <t>NOX_DTC_TIME_SUP</t>
  </si>
  <si>
    <t>A, bits 6-7</t>
  </si>
  <si>
    <t>NOx warning system activation status</t>
  </si>
  <si>
    <t>NOX_WARN_ACT</t>
  </si>
  <si>
    <t>Level one inducement status</t>
  </si>
  <si>
    <t>INDUC_L1</t>
  </si>
  <si>
    <t>B, bit 1,2</t>
  </si>
  <si>
    <t>Level two inducement status</t>
  </si>
  <si>
    <t>INDUC_L2</t>
  </si>
  <si>
    <t>B, bit 3,4</t>
  </si>
  <si>
    <t>Level three inducement status</t>
  </si>
  <si>
    <t>INDUC_L3</t>
  </si>
  <si>
    <t>B, bit 5,6</t>
  </si>
  <si>
    <t>reserved</t>
  </si>
  <si>
    <t>B, bits 7</t>
  </si>
  <si>
    <t>Reagent Quality Counter</t>
  </si>
  <si>
    <t>REAG_QUAL_TIME</t>
  </si>
  <si>
    <t>Reagent Consumption Counter</t>
  </si>
  <si>
    <t>REAG_CON_TIME</t>
  </si>
  <si>
    <t>E,F</t>
  </si>
  <si>
    <t>Dosing Activity Counter</t>
  </si>
  <si>
    <t>REAG_DOSE_TIME</t>
  </si>
  <si>
    <t>G,H</t>
  </si>
  <si>
    <t>EGR valve counter</t>
  </si>
  <si>
    <t>EGR_TIME</t>
  </si>
  <si>
    <t>I,J</t>
  </si>
  <si>
    <t>Monitoring System Counter</t>
  </si>
  <si>
    <t>NOX_DTC_TIME</t>
  </si>
  <si>
    <t>K,L</t>
  </si>
  <si>
    <t>0x95</t>
  </si>
  <si>
    <t>Target SCR Catalyst NH3 Storage "A"</t>
  </si>
  <si>
    <t>SCR_NH3_TGT_A_SUP</t>
  </si>
  <si>
    <t>Actual/Modelled SCR Catalyst NH3 Storage "A"</t>
  </si>
  <si>
    <t>SCR_NH3_ACT_A_SUP</t>
  </si>
  <si>
    <t>Target SCR Catalyst NH3 Storage "B"</t>
  </si>
  <si>
    <t>SCR_NH3_TGT_B_SUP</t>
  </si>
  <si>
    <t>Actual/Modelled SCR Catalyst NH3 Storage "B"</t>
  </si>
  <si>
    <t>SCR_NH3_ACT_B_SUP</t>
  </si>
  <si>
    <t>A, bit 4-7</t>
  </si>
  <si>
    <t>SCR_NH3_TGT_A</t>
  </si>
  <si>
    <t>g/l</t>
  </si>
  <si>
    <t>SCR_NH3_ACT_A</t>
  </si>
  <si>
    <t>SCR_NH3_TGT_B</t>
  </si>
  <si>
    <t>SCR_NH3_ACT_B</t>
  </si>
  <si>
    <t>0x96</t>
  </si>
  <si>
    <t>Hydrocarbon Doser Flow Rate</t>
  </si>
  <si>
    <t>HC_INJ_FL_SUP</t>
  </si>
  <si>
    <t>Hydrocarbon Doser Injector Duty Cycle</t>
  </si>
  <si>
    <t>HC_INJ_DC_SUP</t>
  </si>
  <si>
    <t>Aftertreatment Fuel Pressure</t>
  </si>
  <si>
    <t>AFT_FP_SUP</t>
  </si>
  <si>
    <t>A, bit 3-7</t>
  </si>
  <si>
    <t>HC_INJ_FL</t>
  </si>
  <si>
    <t>g/min</t>
  </si>
  <si>
    <t>HC_INJ_DC</t>
  </si>
  <si>
    <t>AFT_FP</t>
  </si>
  <si>
    <t>0x97</t>
  </si>
  <si>
    <t>NOx Mass Emission Rate - Engine Out</t>
  </si>
  <si>
    <t>NOx_EO_SUP</t>
  </si>
  <si>
    <t>NOx Mass Emission Rate - Tailpipe</t>
  </si>
  <si>
    <t>NOx_TP_SUP</t>
  </si>
  <si>
    <t>A, bit 2-7</t>
  </si>
  <si>
    <t>NOx_EO</t>
  </si>
  <si>
    <t>NOx_TP</t>
  </si>
  <si>
    <t>0x98</t>
  </si>
  <si>
    <t>EGT Bank 1, Sensor 5 supported</t>
  </si>
  <si>
    <t>EGT15_SUP</t>
  </si>
  <si>
    <t>EGT Bank 1, Sensor 6 supported</t>
  </si>
  <si>
    <t>EGT16_SUP</t>
  </si>
  <si>
    <t>EGT Bank 1, Sensor 7 supported</t>
  </si>
  <si>
    <t>EGT17_SUP</t>
  </si>
  <si>
    <t>EGT Bank 1, Sensor 8 supported</t>
  </si>
  <si>
    <t>EGT18_SUP</t>
  </si>
  <si>
    <t>Exhaust Gas Temperature Bank 1, Sensor 5</t>
  </si>
  <si>
    <t>EGT15</t>
  </si>
  <si>
    <t>Exhaust Gas Temperature Bank 1, Sensor 6</t>
  </si>
  <si>
    <t>EGT16</t>
  </si>
  <si>
    <t>Exhaust Gas Temperature Bank 1, Sensor 7</t>
  </si>
  <si>
    <t>EGT17</t>
  </si>
  <si>
    <t>Exhaust Gas Temperature Bank 1, Sensor 8</t>
  </si>
  <si>
    <t>EGT18</t>
  </si>
  <si>
    <t>0x99</t>
  </si>
  <si>
    <t>EGT Bank 2, Sensor 5 supported</t>
  </si>
  <si>
    <t>EGT25_SUP</t>
  </si>
  <si>
    <t>EGT Bank 2, Sensor 6 supported</t>
  </si>
  <si>
    <t>EGT26_SUP</t>
  </si>
  <si>
    <t>EGT Bank 2, Sensor 7 supported</t>
  </si>
  <si>
    <t>EGT27_SUP</t>
  </si>
  <si>
    <t>EGT Bank 2, Sensor 8 supported</t>
  </si>
  <si>
    <t>EGT28_SUP</t>
  </si>
  <si>
    <t>Exhaust Gas Temperature Bank 2, Sensor 5</t>
  </si>
  <si>
    <t>EGT25</t>
  </si>
  <si>
    <t>Exhaust Gas Temperature Bank 2, Sensor 6</t>
  </si>
  <si>
    <t>EGT26</t>
  </si>
  <si>
    <t>Exhaust Gas Temperature Bank 2, Sensor 7</t>
  </si>
  <si>
    <t>EGT27</t>
  </si>
  <si>
    <t>Exhaust Gas Temperature Bank 2, Sensor 8</t>
  </si>
  <si>
    <t>EGT28</t>
  </si>
  <si>
    <t>0x9A</t>
  </si>
  <si>
    <t>Hybrid/EV Vehicle Charging State supported</t>
  </si>
  <si>
    <t>HEV_CHRG_STA_SUP</t>
  </si>
  <si>
    <t>Hybrid/EV Battery Voltage supported</t>
  </si>
  <si>
    <t>HEV_BATT_V_SUP</t>
  </si>
  <si>
    <t>Hybrid/EV Battery Current supported</t>
  </si>
  <si>
    <t>HEV_BATT_A_SUP</t>
  </si>
  <si>
    <t>Enhanced Hybrid/EV Vehicle Charging State supported</t>
  </si>
  <si>
    <t>EHEV_CHRG_STA_SUP</t>
  </si>
  <si>
    <t>Hybrid/EV Vehicle Charging State</t>
  </si>
  <si>
    <t>HEV_CHRG_STA</t>
  </si>
  <si>
    <t>Enhanced Hybrid/EV Vehicle Charging State</t>
  </si>
  <si>
    <t>EHEV_CHRG_STA</t>
  </si>
  <si>
    <t>B, bits 1-2</t>
  </si>
  <si>
    <t>Hybrid/EV Battery System Voltage</t>
  </si>
  <si>
    <t>HEV_BATT_V</t>
  </si>
  <si>
    <t>Hybrid/EV Battery System Current</t>
  </si>
  <si>
    <t>HEV_BATT_A</t>
  </si>
  <si>
    <t>0x9B</t>
  </si>
  <si>
    <t>DEF Type supported</t>
  </si>
  <si>
    <t>DEF_TYPE_SUP</t>
  </si>
  <si>
    <t>DEF Concentration supported</t>
  </si>
  <si>
    <t>DEF_CON_SUP</t>
  </si>
  <si>
    <t>DEF Temperature supported</t>
  </si>
  <si>
    <t>DEF_T_SUP</t>
  </si>
  <si>
    <t>DEF Level supported</t>
  </si>
  <si>
    <t>DEF_LVL_SUP</t>
  </si>
  <si>
    <t>DEF Type</t>
  </si>
  <si>
    <t>DEF_TYPE</t>
  </si>
  <si>
    <t>DEF Concentration</t>
  </si>
  <si>
    <t>DEF_CON</t>
  </si>
  <si>
    <t>DEF Tank Temperature</t>
  </si>
  <si>
    <t>DEF_T</t>
  </si>
  <si>
    <t>DEF Tank Level</t>
  </si>
  <si>
    <t>DEF_LVL</t>
  </si>
  <si>
    <t>0x9C</t>
  </si>
  <si>
    <t>O2 Sensor Concentration Bank 1 Sensor 3 supported</t>
  </si>
  <si>
    <t>O2S13_PCT_SUP</t>
  </si>
  <si>
    <t>O2 Sensor Concentration Bank 1 Sensor 4 supported</t>
  </si>
  <si>
    <t>O2S14_PCT_SUP</t>
  </si>
  <si>
    <t>O2 Sensor Concentration Bank 2 Sensor 3 supported</t>
  </si>
  <si>
    <t>O2S23_PCT_SUP</t>
  </si>
  <si>
    <t>O2 Sensor Concentration Bank 2 Sensor 4 supported</t>
  </si>
  <si>
    <t>O2S24_PCT_SUP</t>
  </si>
  <si>
    <t>O2 Sensor Lambda Bank 1 Sensor 3 supported</t>
  </si>
  <si>
    <t>O2S13_PCT_LAMBDA_SUP</t>
  </si>
  <si>
    <t>O2 Sensor Lambda Bank 1 Sensor 4 supported</t>
  </si>
  <si>
    <t>O2S14_PCT_LAMBDA_SUP</t>
  </si>
  <si>
    <t>O2 Sensor Lambda Bank 2 Sensor 3 supported</t>
  </si>
  <si>
    <t>O2S23_PCT_LAMBDA_SUP</t>
  </si>
  <si>
    <t>O2 Sensor Lambda Bank 2 Sensor 4 supported</t>
  </si>
  <si>
    <t>O2S24_PCT_LAMBDA_SUP</t>
  </si>
  <si>
    <t>O2 Sensor Concentration Bank 1 Sensor 3</t>
  </si>
  <si>
    <t>O2S13_PCT</t>
  </si>
  <si>
    <t>O2 Sensor Concentration Bank 1 Sensor 4</t>
  </si>
  <si>
    <t>O2S14_PCT</t>
  </si>
  <si>
    <t>O2 Sensor Concentration Bank 2 Sensor 3</t>
  </si>
  <si>
    <t>O2S23_PCT</t>
  </si>
  <si>
    <t>O2 Sensor Concentration Bank 2 Sensor 4</t>
  </si>
  <si>
    <t>O2S24_PCT</t>
  </si>
  <si>
    <t>O2 Sensor Lambda Bank 1 Sensor 3</t>
  </si>
  <si>
    <t>O2S13_PCT_LAMBDA</t>
  </si>
  <si>
    <t>O2 Sensor Lambda Bank 1 Sensor 4</t>
  </si>
  <si>
    <t>O2S14_PCT_LAMBDA</t>
  </si>
  <si>
    <t>O2 Sensor Lambda Bank 2 Sensor 3</t>
  </si>
  <si>
    <t>O2S23_PCT_LAMBDA</t>
  </si>
  <si>
    <t>O2 Sensor Lambda Bank 2 Sensor 4</t>
  </si>
  <si>
    <t>O2S24_PCT_LAMBDA</t>
  </si>
  <si>
    <t>0x9D</t>
  </si>
  <si>
    <t>FUEL_RATE_GS</t>
  </si>
  <si>
    <t>A,B</t>
  </si>
  <si>
    <t>Vehicle Fuel Rate</t>
  </si>
  <si>
    <t>VFUEL_RATE</t>
  </si>
  <si>
    <t>0x9E</t>
  </si>
  <si>
    <t>Engine Exhaust Flow Rate</t>
  </si>
  <si>
    <t>EXH_RATE</t>
  </si>
  <si>
    <t xml:space="preserve">kg/h </t>
  </si>
  <si>
    <t>0x9F</t>
  </si>
  <si>
    <t>Fuel System A Use Percentage Bank 1 supported</t>
  </si>
  <si>
    <t>FUELSYSA_B1_SUP</t>
  </si>
  <si>
    <t>Fuel System B Use Percentage Bank 1 supported</t>
  </si>
  <si>
    <t>FUELSYSB_B1_SUP</t>
  </si>
  <si>
    <t>Fuel System A Use Percentage Bank 2 supported</t>
  </si>
  <si>
    <t>FUELSYSA_B2_SUP</t>
  </si>
  <si>
    <t>Fuel System B Use Percentage Bank 2 supported</t>
  </si>
  <si>
    <t>FUELSYSB_B2_SUP</t>
  </si>
  <si>
    <t>Fuel System A Use Percentage Bank 3 supported</t>
  </si>
  <si>
    <t>FUELSYSA_B3_SUP</t>
  </si>
  <si>
    <t>Fuel System B Use Percentage Bank 3 supported</t>
  </si>
  <si>
    <t>FUELSYSB_B3_SUP</t>
  </si>
  <si>
    <t>Fuel System A Use Percentage Bank 4 supported</t>
  </si>
  <si>
    <t>FUELSYSA_B4_SUP</t>
  </si>
  <si>
    <t>Fuel System B Use Percentage Bank 4 supported</t>
  </si>
  <si>
    <t>FUELSYSB_B4_SUP</t>
  </si>
  <si>
    <t>Fuel System A Use Percentage Bank 1</t>
  </si>
  <si>
    <t>FUELSYSA_B1</t>
  </si>
  <si>
    <t>Fuel System B Use Percentage Bank 1</t>
  </si>
  <si>
    <t>FUELSYSB_B1</t>
  </si>
  <si>
    <t>Fuel System A Use Percentage Bank 2</t>
  </si>
  <si>
    <t>FUELSYSA_B2</t>
  </si>
  <si>
    <t>Fuel System B Use Percentage Bank 2</t>
  </si>
  <si>
    <t>FUELSYSB_B2</t>
  </si>
  <si>
    <t>Fuel System A Use Percentage Bank 3</t>
  </si>
  <si>
    <t>FUELSYSA_B3</t>
  </si>
  <si>
    <t>Fuel System B Use Percentage Bank 3</t>
  </si>
  <si>
    <t>FUELSYSB_B3</t>
  </si>
  <si>
    <t>G</t>
  </si>
  <si>
    <t>Fuel System A Use Percentage Bank 4</t>
  </si>
  <si>
    <t>FUELSYSA_B4</t>
  </si>
  <si>
    <t>H</t>
  </si>
  <si>
    <t>Fuel System B Use Percentage Bank 4</t>
  </si>
  <si>
    <t>FUELSYSB_B4</t>
  </si>
  <si>
    <t>I</t>
  </si>
  <si>
    <t>0xA1</t>
  </si>
  <si>
    <t>NOx Sensor Corrected Concentration Bank 1 Sensor 1 supported</t>
  </si>
  <si>
    <t>NOXC11_SUP</t>
  </si>
  <si>
    <t>NOx Sensor Corrected Concentration Bank 1 Sensor 2 supported</t>
  </si>
  <si>
    <t>NOXC12_SUP</t>
  </si>
  <si>
    <t>NOx Sensor Corrected Concentration Bank 2 Sensor 1 supported</t>
  </si>
  <si>
    <t>NOXC21_SUP</t>
  </si>
  <si>
    <t>NOx Sensor Corrected Concentration Bank 2 Sensor 2 supported</t>
  </si>
  <si>
    <t>NOXC22_SUP</t>
  </si>
  <si>
    <t>NOx Sensor Corrected Concentration Bank 1 Sensor 1 data availability</t>
  </si>
  <si>
    <t>NOXC11_RDY</t>
  </si>
  <si>
    <t>NOx Sensor Corrected Concentration Bank 1 Sensor 2 data availability</t>
  </si>
  <si>
    <t>NOXC12_RDY</t>
  </si>
  <si>
    <t>NOx Sensor Corrected Concentration Bank 2 Sensor 1 data availability</t>
  </si>
  <si>
    <t>NOXC21_RDY</t>
  </si>
  <si>
    <t>NOx Sensor Corrected Concentration Bank 2 Sensor 2 data availability</t>
  </si>
  <si>
    <t>NOXC22_RDY</t>
  </si>
  <si>
    <t>NOx Sensor Corrected Concentration Bank 1 Sensor 1</t>
  </si>
  <si>
    <t>NOXC11</t>
  </si>
  <si>
    <t>NOx Sensor Corrected Concentration Bank 1 Sensor 2</t>
  </si>
  <si>
    <t>NOXC12</t>
  </si>
  <si>
    <t>NOx Sensor Corrected Concentration Bank 2 Sensor 1</t>
  </si>
  <si>
    <t>NOXC21</t>
  </si>
  <si>
    <t>NOx Sensor Corrected Concentration Bank 2 Sensor 2</t>
  </si>
  <si>
    <t>NOXC22</t>
  </si>
  <si>
    <t>0xA2</t>
  </si>
  <si>
    <t>Cylinder Fuel Rate</t>
  </si>
  <si>
    <t>CYL_RATE</t>
  </si>
  <si>
    <t>mg/stoke</t>
  </si>
  <si>
    <t>0xA3</t>
  </si>
  <si>
    <t>Evap System Vapor Pressure A supported</t>
  </si>
  <si>
    <t>EVAP_A_VP_SUP</t>
  </si>
  <si>
    <t>Evap System Vapor Pressure A (wide range) supported</t>
  </si>
  <si>
    <t>EVAP_A_VP_WR_SUP</t>
  </si>
  <si>
    <t>Evap System Vapor Pressure B supported</t>
  </si>
  <si>
    <t>EVAP_B_VP_SUP</t>
  </si>
  <si>
    <t>Evap System Vapor Pressure B (wide range) supported</t>
  </si>
  <si>
    <t>EVAP_B_VP_WR_SUP</t>
  </si>
  <si>
    <t>Evap System Sealing Status Supported</t>
  </si>
  <si>
    <t>EVAP_SEAL_SUP</t>
  </si>
  <si>
    <t>A. bit 4</t>
  </si>
  <si>
    <t>Evap System Sealing Status</t>
  </si>
  <si>
    <t>EVAP_SEAL</t>
  </si>
  <si>
    <r>
      <rPr>
        <sz val="8"/>
        <rFont val="Arial"/>
        <charset val="134"/>
      </rPr>
      <t xml:space="preserve">A, bits </t>
    </r>
    <r>
      <rPr>
        <sz val="8"/>
        <color rgb="FFFF0000"/>
        <rFont val="Arial"/>
        <charset val="134"/>
      </rPr>
      <t>6</t>
    </r>
    <r>
      <rPr>
        <sz val="8"/>
        <rFont val="Arial"/>
        <charset val="134"/>
      </rPr>
      <t xml:space="preserve"> - 7</t>
    </r>
  </si>
  <si>
    <t>Evap System Vapor Pressure A</t>
  </si>
  <si>
    <t>EVAP_A_VP</t>
  </si>
  <si>
    <t>Evap System Vapor Pressure A (wide range)</t>
  </si>
  <si>
    <t>EVAP_A_VP_WR</t>
  </si>
  <si>
    <t>Evap System Vapor Pressure B</t>
  </si>
  <si>
    <t>EVAP_B_VP</t>
  </si>
  <si>
    <t>Evap System Vapor Pressure B (wide range)</t>
  </si>
  <si>
    <t>EVAP_B_VP_WR</t>
  </si>
  <si>
    <t>0xA4</t>
  </si>
  <si>
    <t>Transmission Actual Gear  Status Supported</t>
  </si>
  <si>
    <t>GEAR_ACT_SUP</t>
  </si>
  <si>
    <t>Transmission Actual Gear Ratio Supported</t>
  </si>
  <si>
    <t>GEAR_RAT_SUP</t>
  </si>
  <si>
    <t>B, bits 0 - 3</t>
  </si>
  <si>
    <t>Transmission Actual Gear Status</t>
  </si>
  <si>
    <t>GEAR_ACT</t>
  </si>
  <si>
    <t>B, bits 4 - 7</t>
  </si>
  <si>
    <t>Transmission Actual Gear Ratio</t>
  </si>
  <si>
    <t>GEAR_RAT</t>
  </si>
  <si>
    <t>0xA5</t>
  </si>
  <si>
    <t>Commanded DEF Dosing Supported</t>
  </si>
  <si>
    <t>DEF_CMD_SUP</t>
  </si>
  <si>
    <t>DEF Usage for the Current Driving Cycle Supported</t>
  </si>
  <si>
    <t>DEF_UCDC_SUP</t>
  </si>
  <si>
    <t>Commanded DEF Dosing</t>
  </si>
  <si>
    <t>DEF_CMD</t>
  </si>
  <si>
    <t>DEF Usage for the Current Driving Cycle.</t>
  </si>
  <si>
    <t>DEF_UCDC</t>
  </si>
  <si>
    <t>L</t>
  </si>
  <si>
    <t>0xA6</t>
  </si>
  <si>
    <t>Vehicle Odometer Reading</t>
  </si>
  <si>
    <t>ODO</t>
  </si>
  <si>
    <t>A,B,C,D</t>
  </si>
  <si>
    <t>0xA7</t>
  </si>
  <si>
    <t>NOx Sensor Concentration Bank 1 Sensor 3 supported</t>
  </si>
  <si>
    <t>NOX13_SUP</t>
  </si>
  <si>
    <t>NOx Sensor Concentration Bank 1 Sensor 4 supported</t>
  </si>
  <si>
    <t>NOX14_SUP</t>
  </si>
  <si>
    <t>NOx Sensor Concentration Bank 2 Sensor 3 supported</t>
  </si>
  <si>
    <t>NOX23_SUP</t>
  </si>
  <si>
    <t>NOx Sensor Concentration Bank 2 Sensor 4 supported</t>
  </si>
  <si>
    <t>NOX24_SUP</t>
  </si>
  <si>
    <t>NOx Sensor Concentration Bank 1 Sensor 3 data availability</t>
  </si>
  <si>
    <t>NOX13_RDY</t>
  </si>
  <si>
    <t>NOx Sensor Concentration Bank 1 Sensor 4 data availability</t>
  </si>
  <si>
    <t>NOX14_RDY</t>
  </si>
  <si>
    <t>NOx Sensor Concentration Bank 2 Sensor 3 data availability</t>
  </si>
  <si>
    <t>NOX23_RDY</t>
  </si>
  <si>
    <t>NOx Sensor Concentration Bank 2 Sensor 4 data availability</t>
  </si>
  <si>
    <t>NOX24_RDY</t>
  </si>
  <si>
    <t>NOx Sensor Concentration Bank 1 Sensor 3</t>
  </si>
  <si>
    <t>NOX13</t>
  </si>
  <si>
    <t>NOx Sensor Concentration Bank 1 Sensor 4</t>
  </si>
  <si>
    <t>NOX14</t>
  </si>
  <si>
    <t>NOx Sensor Concentration Bank 2 Sensor 3</t>
  </si>
  <si>
    <t>NOX23</t>
  </si>
  <si>
    <t>NOx Sensor Concentration Bank 2 Sensor 4</t>
  </si>
  <si>
    <t>NOX24</t>
  </si>
  <si>
    <t>0xA8</t>
  </si>
  <si>
    <r>
      <rPr>
        <sz val="8"/>
        <rFont val="Arial"/>
        <charset val="134"/>
      </rPr>
      <t>NOx Sensor Corrected Concentration Bank 1 Sensor</t>
    </r>
    <r>
      <rPr>
        <strike/>
        <sz val="8"/>
        <rFont val="Arial"/>
        <charset val="134"/>
      </rPr>
      <t xml:space="preserve"> </t>
    </r>
    <r>
      <rPr>
        <sz val="8"/>
        <rFont val="Arial"/>
        <charset val="134"/>
      </rPr>
      <t>3 supported</t>
    </r>
  </si>
  <si>
    <t>NOXC13_SUP</t>
  </si>
  <si>
    <t>NOx Sensor Corrected Concentration Bank 1 Sensor 4 supported</t>
  </si>
  <si>
    <t>NOXC14_SUP</t>
  </si>
  <si>
    <t>NOx Sensor Corrected Concentration Bank 2 Sensor 3 supported</t>
  </si>
  <si>
    <t>NOXC23_SUP</t>
  </si>
  <si>
    <t>NOx Sensor Corrected Concentration Bank 2 Sensor 4 supported</t>
  </si>
  <si>
    <t>NOXC24_SUP</t>
  </si>
  <si>
    <r>
      <rPr>
        <sz val="8"/>
        <rFont val="Arial"/>
        <charset val="134"/>
      </rPr>
      <t>NOx Sensor Corrected Concentration Bank 1 Sensor</t>
    </r>
    <r>
      <rPr>
        <strike/>
        <sz val="8"/>
        <rFont val="Arial"/>
        <charset val="134"/>
      </rPr>
      <t xml:space="preserve"> </t>
    </r>
    <r>
      <rPr>
        <sz val="8"/>
        <rFont val="Arial"/>
        <charset val="134"/>
      </rPr>
      <t>3 data availability</t>
    </r>
  </si>
  <si>
    <t>NOXC13_RDY</t>
  </si>
  <si>
    <r>
      <rPr>
        <sz val="8"/>
        <rFont val="Arial"/>
        <charset val="134"/>
      </rPr>
      <t>NOx Sensor Corrected Concentration Bank 1 Sensor</t>
    </r>
    <r>
      <rPr>
        <strike/>
        <sz val="8"/>
        <rFont val="Arial"/>
        <charset val="134"/>
      </rPr>
      <t xml:space="preserve"> </t>
    </r>
    <r>
      <rPr>
        <sz val="8"/>
        <rFont val="Arial"/>
        <charset val="134"/>
      </rPr>
      <t>4 data availability</t>
    </r>
  </si>
  <si>
    <t>NOXC14_RDY</t>
  </si>
  <si>
    <t>NOx Sensor Corrected Concentration Bank 2 Sensor 3 data availability</t>
  </si>
  <si>
    <t>NOXC23_RDY</t>
  </si>
  <si>
    <t>NOx Sensor Corrected Concentration Bank 2 Sensor 4 data availability</t>
  </si>
  <si>
    <t>NOXC24_RDY</t>
  </si>
  <si>
    <t>NOx Sensor Corrected Concentration Bank 1 Sensor 3</t>
  </si>
  <si>
    <t>NOXC13</t>
  </si>
  <si>
    <t>NOx Sensor Corrected Concentration Bank 1 Sensor 4</t>
  </si>
  <si>
    <t>NOXC14</t>
  </si>
  <si>
    <t>NOx Sensor Corrected Concentration Bank 2 Sensor 3</t>
  </si>
  <si>
    <t>NOXC23</t>
  </si>
  <si>
    <r>
      <rPr>
        <sz val="8"/>
        <rFont val="Arial"/>
        <charset val="134"/>
      </rPr>
      <t>NOx Sensor Corrected Concentration Bank 2 Sensor</t>
    </r>
    <r>
      <rPr>
        <strike/>
        <sz val="8"/>
        <rFont val="Arial"/>
        <charset val="134"/>
      </rPr>
      <t xml:space="preserve"> </t>
    </r>
    <r>
      <rPr>
        <sz val="8"/>
        <rFont val="Arial"/>
        <charset val="134"/>
      </rPr>
      <t>4</t>
    </r>
  </si>
  <si>
    <t>NOXC24</t>
  </si>
  <si>
    <t>0xA9</t>
  </si>
  <si>
    <t>ABS Disable Switch Supported</t>
  </si>
  <si>
    <t>ABS_DISABLED_SUP</t>
  </si>
  <si>
    <t>A, bit 1-7</t>
  </si>
  <si>
    <t>ABS Disable Switch State</t>
  </si>
  <si>
    <t>ABS_DISABLED</t>
  </si>
  <si>
    <t>B, bit 1-7</t>
  </si>
  <si>
    <t>0xAA</t>
  </si>
  <si>
    <t>Maximum Current Vehicle Speed Limit</t>
  </si>
  <si>
    <t>V_SET</t>
  </si>
  <si>
    <t>0xAB</t>
  </si>
  <si>
    <t>Alternative Fuel Rail Pressure supported</t>
  </si>
  <si>
    <t>FRP_AF_SUP</t>
  </si>
  <si>
    <t>Alternative Fuel Rail Temperature supported</t>
  </si>
  <si>
    <t>FRT_AF_SUP</t>
  </si>
  <si>
    <t>Alternative Fuel Tank Pressure supported</t>
  </si>
  <si>
    <t>FTP_AF_SUP</t>
  </si>
  <si>
    <t>Alternative Fuel Tank Pressure (Wide Range) supported</t>
  </si>
  <si>
    <t>FTPW_AF_SUP</t>
  </si>
  <si>
    <t>Alternative Fuel Tank Temperature supported</t>
  </si>
  <si>
    <t>FTT_AF_SUP</t>
  </si>
  <si>
    <t>A, bit 5-7</t>
  </si>
  <si>
    <t>Alternative Fuel Rail Pressure</t>
  </si>
  <si>
    <t>FRP_AF</t>
  </si>
  <si>
    <t>Alternative Fuel Rail Temperature</t>
  </si>
  <si>
    <t>FRT_AF</t>
  </si>
  <si>
    <t>Alternative Fuel Tank Pressure</t>
  </si>
  <si>
    <t>FTP_AF</t>
  </si>
  <si>
    <t>Alternative Fuel Tank Pressure (Wide Range)</t>
  </si>
  <si>
    <t>FTPW_AF</t>
  </si>
  <si>
    <t>Alternative Fuel Tank Temperature</t>
  </si>
  <si>
    <t>FTT_AF</t>
  </si>
  <si>
    <t>0xAD</t>
  </si>
  <si>
    <t>Crankcase Pressure Sensor</t>
  </si>
  <si>
    <t>CKC_P_SUP</t>
  </si>
  <si>
    <t>Centrifugal Crankcase Oil Separator RPM</t>
  </si>
  <si>
    <t>CKC_OSEP_RPM_SUP</t>
  </si>
  <si>
    <t>CKC_P</t>
  </si>
  <si>
    <t>CKC_OSEP_RPM</t>
  </si>
  <si>
    <t>0xAE</t>
  </si>
  <si>
    <t>Evap System Purge Pressure supported</t>
  </si>
  <si>
    <t>EVAP_PP_SUP</t>
  </si>
  <si>
    <t>Evap System Purge Pressure (wide range) supported</t>
  </si>
  <si>
    <t>EVAP_PP_WR_SUP</t>
  </si>
  <si>
    <t>EVAP System Purge Pressure Sensor</t>
  </si>
  <si>
    <t>EVAP_PP</t>
  </si>
  <si>
    <t>EVAP System Purge Pressure Sensor (wide range)</t>
  </si>
  <si>
    <t>EVAP_PP_WR</t>
  </si>
  <si>
    <t>0xAF</t>
  </si>
  <si>
    <t>Commanded/Target Fresh Air Flow</t>
  </si>
  <si>
    <t>AIR_FL_TGT</t>
  </si>
  <si>
    <t xml:space="preserve">kg/hr </t>
  </si>
  <si>
    <t>0xB0</t>
  </si>
  <si>
    <t>EGR Mass Flow Rate A</t>
  </si>
  <si>
    <t>EGR_M_FL_A_SUP</t>
  </si>
  <si>
    <t>EGR Mass Flow Rate B</t>
  </si>
  <si>
    <t>EGR_M_FL_B_SUP</t>
  </si>
  <si>
    <t>EGR_M_FL_A</t>
  </si>
  <si>
    <t>EGR_M_FL_B</t>
  </si>
  <si>
    <t>0xB1</t>
  </si>
  <si>
    <t>Fuel system status Bank 1 supported</t>
  </si>
  <si>
    <t>CIFSI1_SUP</t>
  </si>
  <si>
    <t>Fuel system status Bank 2 supported</t>
  </si>
  <si>
    <t>CIFSI2_SUP</t>
  </si>
  <si>
    <t>Short term fuel trim Bank 1 supported</t>
  </si>
  <si>
    <t>CIFSI1_SHRTFT_SUP</t>
  </si>
  <si>
    <t>Long term fuel trim Bank 1 supported</t>
  </si>
  <si>
    <t>CIFSI1_LONGFT_SUP</t>
  </si>
  <si>
    <t>Short term fuel trim Bank 2 supported</t>
  </si>
  <si>
    <t>CIFSI2_SHRTFT_SUP</t>
  </si>
  <si>
    <t>Long term fuel trim Bank 2 supported</t>
  </si>
  <si>
    <t>CIFSI2_LONGFT_SUP</t>
  </si>
  <si>
    <t>A, bit 6-7</t>
  </si>
  <si>
    <t>Fuel System Status Bank 1</t>
  </si>
  <si>
    <t>CIFSI1_OL</t>
  </si>
  <si>
    <t>CIFSI1_CL</t>
  </si>
  <si>
    <t>CIFSI1_OL_Fault</t>
  </si>
  <si>
    <t>Fuel System Status Bank 2</t>
  </si>
  <si>
    <t>CIFSI2_OL</t>
  </si>
  <si>
    <t>CIFSI2_CL</t>
  </si>
  <si>
    <t>CIFSI2_OL_Fault</t>
  </si>
  <si>
    <t>Short Term Fuel Trim Bank 1</t>
  </si>
  <si>
    <t>CIFSI1_SHRTFT</t>
  </si>
  <si>
    <t>Long Term Fuel Trim Bank 1</t>
  </si>
  <si>
    <t>CIFSI1_LONGFT</t>
  </si>
  <si>
    <t>Short Term Fuel Trim Bank 2</t>
  </si>
  <si>
    <t>CIFSI2_SHRTFT</t>
  </si>
  <si>
    <t>Long Term Fuel Trim Bank 2</t>
  </si>
  <si>
    <t>CIFSI2_LONGFT</t>
  </si>
  <si>
    <t>0xB2</t>
  </si>
  <si>
    <t>Traction Battery Pack Performance Retention Rate</t>
  </si>
  <si>
    <t>BAT_RET</t>
  </si>
  <si>
    <t>0xB3</t>
  </si>
  <si>
    <t>HVESPA Actual charge rate supported</t>
  </si>
  <si>
    <t>HVESPA_ACR_SUP</t>
  </si>
  <si>
    <t>HVESPB Actual charge rate supported</t>
  </si>
  <si>
    <t>HVESPB_ACR_SUP</t>
  </si>
  <si>
    <t>HVESPC Actual charge rate supported</t>
  </si>
  <si>
    <t>HVESPC_ACR_SUP</t>
  </si>
  <si>
    <t>HVESPD Actual charge rate supported</t>
  </si>
  <si>
    <t>HVESPD_ACR_SUP</t>
  </si>
  <si>
    <t>HVESPE Actual charge rate supported</t>
  </si>
  <si>
    <t>HVESPE_ACR_SUP</t>
  </si>
  <si>
    <t>HVESPF Actual charge rate supported</t>
  </si>
  <si>
    <t>HVESPF_ACR_SUP</t>
  </si>
  <si>
    <t>HVESPG Actual charge rate supported</t>
  </si>
  <si>
    <t>HVESPG_ACR_SUP</t>
  </si>
  <si>
    <t>HVESPH Actual charge rate supported</t>
  </si>
  <si>
    <t>HVESPH_ACR_SUP</t>
  </si>
  <si>
    <t>HVESS Actual charge rate</t>
  </si>
  <si>
    <t>HVESS_ACR</t>
  </si>
  <si>
    <t>kW</t>
  </si>
  <si>
    <t>HVESPA Actual charge rate</t>
  </si>
  <si>
    <t>HVESPA_ACR</t>
  </si>
  <si>
    <t>HVESPB Actual charge rate</t>
  </si>
  <si>
    <t>HVESPB_ACR</t>
  </si>
  <si>
    <t>HVESPC Actual charge rate</t>
  </si>
  <si>
    <t>HVESPC_ACR</t>
  </si>
  <si>
    <t>HVESPD Actual charge rate</t>
  </si>
  <si>
    <t>HVESPD_ACR</t>
  </si>
  <si>
    <t>HVESPE Actual charge rate</t>
  </si>
  <si>
    <t>HVESPE_ACR</t>
  </si>
  <si>
    <t>HVESPF Actual charge rate</t>
  </si>
  <si>
    <t>HVESPF_ACR</t>
  </si>
  <si>
    <t>HVESPG Actual charge rate</t>
  </si>
  <si>
    <t>HVESPG_ACR</t>
  </si>
  <si>
    <t>HVESPH Actual charge rate</t>
  </si>
  <si>
    <t>HVESPH_ACR</t>
  </si>
  <si>
    <t>R,S</t>
  </si>
  <si>
    <t>0xB4</t>
  </si>
  <si>
    <t>HVESPA Temperature supported</t>
  </si>
  <si>
    <t>HVESPA_Temp_SUP</t>
  </si>
  <si>
    <t>HVESPB Temperature supported</t>
  </si>
  <si>
    <t>HVESPB_Temp_SUP</t>
  </si>
  <si>
    <t>HVESPC Temperature supported</t>
  </si>
  <si>
    <t>HVESPC_Temp_SUP</t>
  </si>
  <si>
    <t>HVESPD Temperature supported</t>
  </si>
  <si>
    <t>HVESPD_Temp_SUP</t>
  </si>
  <si>
    <t>HVESPE Temperature supported</t>
  </si>
  <si>
    <t>HVESPE_Temp_SUP</t>
  </si>
  <si>
    <t>HVESPF Temperature supported</t>
  </si>
  <si>
    <t>HVESPF_Temp_SUP</t>
  </si>
  <si>
    <t>HVESPG Temperature supported</t>
  </si>
  <si>
    <t>HVESPG_Temp_SUP</t>
  </si>
  <si>
    <t>HVESPH Temperature supported</t>
  </si>
  <si>
    <t>HVESPH_Temp_SUP</t>
  </si>
  <si>
    <t>HVESS Temperature</t>
  </si>
  <si>
    <t>HVESS_Temp</t>
  </si>
  <si>
    <t>HVESPA Temperature</t>
  </si>
  <si>
    <t>HVESPA_Temp</t>
  </si>
  <si>
    <t>HVESPB Temperature</t>
  </si>
  <si>
    <t>HVESPB_Temp</t>
  </si>
  <si>
    <t>HVESPC Temperature</t>
  </si>
  <si>
    <t>HVESPC_Temp</t>
  </si>
  <si>
    <t>HVESPD Temperature</t>
  </si>
  <si>
    <t>HVESPD_Temp</t>
  </si>
  <si>
    <t>HVESPE Temperature</t>
  </si>
  <si>
    <t>HVESPE_Temp</t>
  </si>
  <si>
    <t>HVESPF Temperature</t>
  </si>
  <si>
    <t>HVESPF_Temp</t>
  </si>
  <si>
    <t>HVESPG Temperature</t>
  </si>
  <si>
    <t>HVESPG_Temp</t>
  </si>
  <si>
    <t>HVESPH Temperature</t>
  </si>
  <si>
    <t>HVESPH_Temp</t>
  </si>
  <si>
    <t>J</t>
  </si>
  <si>
    <t>0xB5</t>
  </si>
  <si>
    <t>HVESPA Current Supported</t>
  </si>
  <si>
    <t>HVESPA_Cur_SUP</t>
  </si>
  <si>
    <t>HVESPB Current Supported</t>
  </si>
  <si>
    <t>HVESPB_Cur_SUP</t>
  </si>
  <si>
    <t>HVESPC Current Supported</t>
  </si>
  <si>
    <t>HVESPC_Cur_SUP</t>
  </si>
  <si>
    <t>HVESPD Current Supported</t>
  </si>
  <si>
    <t>HVESPD_Cur_SUP</t>
  </si>
  <si>
    <t>HVESPE Current Supported</t>
  </si>
  <si>
    <t>HVESPE_Cur_SUP</t>
  </si>
  <si>
    <t>HVESPF Current Supported</t>
  </si>
  <si>
    <t>HVESPF_Cur_SUP</t>
  </si>
  <si>
    <t>HVESPG Current Supported</t>
  </si>
  <si>
    <t>HVESPG_Cur_SUP</t>
  </si>
  <si>
    <t>HVESPH Current Supported</t>
  </si>
  <si>
    <t>HVESPH_Cur_SUP</t>
  </si>
  <si>
    <t>HVESS Current</t>
  </si>
  <si>
    <t>HVESS_Cur</t>
  </si>
  <si>
    <t>HVESPA Current</t>
  </si>
  <si>
    <t>HVESPA_Cur</t>
  </si>
  <si>
    <t>HVESPB Current</t>
  </si>
  <si>
    <t>HVESPB_Cur</t>
  </si>
  <si>
    <t>HVESPC Current</t>
  </si>
  <si>
    <t>HVESPC_Cur</t>
  </si>
  <si>
    <t>HVESPD Current</t>
  </si>
  <si>
    <t>HVESPD_Cur</t>
  </si>
  <si>
    <t>HVESPE Current</t>
  </si>
  <si>
    <t>HVESPE_Cur</t>
  </si>
  <si>
    <t>HVESPF Current</t>
  </si>
  <si>
    <t>HVESPF_Cur</t>
  </si>
  <si>
    <t>HVESPG Current</t>
  </si>
  <si>
    <t>HVESPG_Cur</t>
  </si>
  <si>
    <t>HVESPH Current</t>
  </si>
  <si>
    <t>HVESPH_Cur</t>
  </si>
  <si>
    <t>0xB6</t>
  </si>
  <si>
    <t>HVESPA Voltage Level Supported</t>
  </si>
  <si>
    <t>HVESPA_Volt_SUP</t>
  </si>
  <si>
    <t>HVESPB Voltage Level Supported</t>
  </si>
  <si>
    <t>HVESPB_Volt_SUP</t>
  </si>
  <si>
    <t>HVESPC Voltage Level Supported</t>
  </si>
  <si>
    <t>HVESPC_Volt_SUP</t>
  </si>
  <si>
    <t>HVESPD Voltage Level Supported</t>
  </si>
  <si>
    <t>HVESPD_Volt_SUP</t>
  </si>
  <si>
    <t>HVESPE Voltage Level Supported</t>
  </si>
  <si>
    <t>HVESPE_Volt_SUP</t>
  </si>
  <si>
    <t>HVESPF Voltage Level Supported</t>
  </si>
  <si>
    <t>HVESPF_Volt_SUP</t>
  </si>
  <si>
    <t>HVESPG Voltage Level Supported</t>
  </si>
  <si>
    <t>HVESPG_Volt_SUP</t>
  </si>
  <si>
    <t>HVESPH Voltage Level Supported</t>
  </si>
  <si>
    <t>HVESPH_Volt_SUP</t>
  </si>
  <si>
    <t>HVESS Voltage Level</t>
  </si>
  <si>
    <t>HVESS_Volt</t>
  </si>
  <si>
    <t>HVESPA Voltage Level</t>
  </si>
  <si>
    <t>HVESPA_Volt</t>
  </si>
  <si>
    <t>HVESPB Voltage Level</t>
  </si>
  <si>
    <t>HVESPB_Volt</t>
  </si>
  <si>
    <t>HVESPC Voltage Level</t>
  </si>
  <si>
    <t>HVESPC_Volt</t>
  </si>
  <si>
    <t>HVESPD Voltage Level</t>
  </si>
  <si>
    <t>HVESPD_Volt</t>
  </si>
  <si>
    <t>HVESPE Voltage Level</t>
  </si>
  <si>
    <t>HVESPE_Volt</t>
  </si>
  <si>
    <t>HVESPF Voltage Level</t>
  </si>
  <si>
    <t>HVESPF_Volt</t>
  </si>
  <si>
    <t>HVESPG Voltage Level</t>
  </si>
  <si>
    <t>HVESPG_Volt</t>
  </si>
  <si>
    <t>HVESPH Voltage Level</t>
  </si>
  <si>
    <t>HVESPH_Volt</t>
  </si>
  <si>
    <t>0xB7</t>
  </si>
  <si>
    <t>Hybrid/EV Battery Min Cell Temperature supported</t>
  </si>
  <si>
    <t>HEV_Batt_Min_Cell_Temp_SUP</t>
  </si>
  <si>
    <t>Hybrid/EV Battery Max Cell Temperature supported</t>
  </si>
  <si>
    <t>HEV_Batt_Max_Cell_Temp_SUP</t>
  </si>
  <si>
    <t>Hybrid/EV Battery Temperature (average cell temperature) supported</t>
  </si>
  <si>
    <t>HEV_Batt_Ave_Cell_Temp_SUP</t>
  </si>
  <si>
    <t>Hybrid/EV Battery Bus Bar Temperature supported</t>
  </si>
  <si>
    <t>HEV_Batt_Bus_Bar_Temp_SUP</t>
  </si>
  <si>
    <t>Hybrid/EV Battery Coolant Temperature supported</t>
  </si>
  <si>
    <t>HEV_Batt_Coolant_Temp_SUP</t>
  </si>
  <si>
    <t xml:space="preserve"> Hybrid/EV Battery Cooling State supported</t>
  </si>
  <si>
    <t>HEV_Batt_Therm_Mode_SUP</t>
  </si>
  <si>
    <t>Hybrid/EV Battery Min Cell Temperature</t>
  </si>
  <si>
    <t>HEV_Batt_Min_Cell_Temp</t>
  </si>
  <si>
    <t>Hybrid/EV Battery Max Cell Temperature</t>
  </si>
  <si>
    <t>HEV_Batt_Max_Cell_Temp</t>
  </si>
  <si>
    <t>Hybrid/EV Battery Temperature (average cell temperature)</t>
  </si>
  <si>
    <t>HEV_Batt_Ave_Cell_Temp</t>
  </si>
  <si>
    <t>Hybrid/EV Battery Bus Bar Temperature</t>
  </si>
  <si>
    <t>HEV_Batt_Bus_Bar_Temp</t>
  </si>
  <si>
    <t>Hybrid/EV Battery Coolant Temperature</t>
  </si>
  <si>
    <t>HEV_Batt_Coolant_Temp</t>
  </si>
  <si>
    <t xml:space="preserve"> Hybrid/EV Battery ESS Thermal State - (Active/Passive/Off)</t>
  </si>
  <si>
    <t>HEV_Batt_Therm_Mode</t>
  </si>
  <si>
    <t>0xB8</t>
  </si>
  <si>
    <t>Hybrid/EV Battery High Voltage System Active Time Since Last Cell Balancing Complete</t>
  </si>
  <si>
    <t>HEV_Batt_Time_Since_Last_Balance</t>
  </si>
  <si>
    <t>0xB9</t>
  </si>
  <si>
    <t xml:space="preserve"> Hybrid/EV Battery Min Cell Voltage</t>
  </si>
  <si>
    <t>HEV_Batt_Min_Cell_Voltage</t>
  </si>
  <si>
    <t xml:space="preserve"> Hybrid/EV Battery Max Cell Voltage</t>
  </si>
  <si>
    <t>HEV_Batt_Max_Cell_Voltage</t>
  </si>
  <si>
    <t>0xBA</t>
  </si>
  <si>
    <t xml:space="preserve"> Hybrid/EV Battery Continuous Rated Power Available </t>
  </si>
  <si>
    <t>HEV_Batt_PWR_Available</t>
  </si>
  <si>
    <t xml:space="preserve"> Hybrid/EV Battery Continuous Charge Current Limit</t>
  </si>
  <si>
    <t>HEV_Batt_Charge_Current_Limit</t>
  </si>
  <si>
    <t xml:space="preserve"> Hybrid/EV Battery Continuous Discharge Current Limit</t>
  </si>
  <si>
    <t>HEV_Batt_Discharge_Current_Limit</t>
  </si>
  <si>
    <t>0xBB</t>
  </si>
  <si>
    <t>Cumulative energy into High Voltage Energy Storage Pack A Supported</t>
  </si>
  <si>
    <t>HVESPA_Enrg_In_SUP</t>
  </si>
  <si>
    <t>Cumulative energy into High Voltage Energy Storage Pack B Supported</t>
  </si>
  <si>
    <t>HVESPB_Enrg_In_SUP</t>
  </si>
  <si>
    <t>Cumulative energy into High Voltage Energy Storage Pack C Supported</t>
  </si>
  <si>
    <t>HVESPC_Enrg_In_SUP</t>
  </si>
  <si>
    <t>Cumulative energy into High Voltage Energy Storage Pack D Supported</t>
  </si>
  <si>
    <t>HVESPD_Enrg_In_SUP</t>
  </si>
  <si>
    <t>Cumulative energy into High Voltage Energy Storage Pack E Supported</t>
  </si>
  <si>
    <t>HVESPE_Enrg_In_SUP</t>
  </si>
  <si>
    <t>Cumulative energy into High Voltage Energy Storage Pack F Supported</t>
  </si>
  <si>
    <t>HVESPF_Enrg_In_SUP</t>
  </si>
  <si>
    <t>Cumulative energy into High Voltage Energy Storage Pack G Supported</t>
  </si>
  <si>
    <t>HVESPG_Enrg_In_SUP</t>
  </si>
  <si>
    <t>Cumulative energy into High Voltage Energy Storage Pack H Supported</t>
  </si>
  <si>
    <t>HVESPH_Enrg_In_SUP</t>
  </si>
  <si>
    <t>Cumulative energy into High Voltage Energy Storage system</t>
  </si>
  <si>
    <t>HVESS_Enrg_In</t>
  </si>
  <si>
    <t>kWh</t>
  </si>
  <si>
    <t>Cumulative energy into High Voltage Energy Storage Pack A</t>
  </si>
  <si>
    <t>HVESPA_Enrg_In</t>
  </si>
  <si>
    <t>Cumulative energy into High Voltage Energy Storage Pack B</t>
  </si>
  <si>
    <t>HVESPB_Enrg_In</t>
  </si>
  <si>
    <t>Cumulative energy into High Voltage Energy Storage Pack C</t>
  </si>
  <si>
    <t>HVESPC_Enrg_In</t>
  </si>
  <si>
    <t>Cumulative energy into High Voltage Energy Storage Pack D</t>
  </si>
  <si>
    <t>HVESPD_Enrg_In</t>
  </si>
  <si>
    <t>Cumulative energy into High Voltage Energy Storage Pack E</t>
  </si>
  <si>
    <t>HVESPE_Enrg_In</t>
  </si>
  <si>
    <t>Cumulative energy into High Voltage Energy Storage Pack F</t>
  </si>
  <si>
    <t>HVESPF_Enrg_In</t>
  </si>
  <si>
    <t>Cumulative energy into High Voltage Energy Storage Pack G</t>
  </si>
  <si>
    <t>HVESPG_Enrg_In</t>
  </si>
  <si>
    <t>D1,E1,F1,G1</t>
  </si>
  <si>
    <t>Cumulative energy into High Voltage Energy Storage Pack H</t>
  </si>
  <si>
    <t>HVESPH_Enrg_In</t>
  </si>
  <si>
    <t>0xBC</t>
  </si>
  <si>
    <t>Cumulative energy from High Voltage Energy Storage Pack A Supported</t>
  </si>
  <si>
    <t>HVESPA_Enrg_Out_SUP</t>
  </si>
  <si>
    <t>Cumulative energy from High Voltage Energy Storage Pack B Supported</t>
  </si>
  <si>
    <t>HVESPB_Enrg_Out_SUP</t>
  </si>
  <si>
    <t>Cumulative energy from High Voltage Energy Storage Pack C Supported</t>
  </si>
  <si>
    <t>HVESPC_Enrg_Out_SUP</t>
  </si>
  <si>
    <t>Cumulative energy from High Voltage Energy Storage Pack D Supported</t>
  </si>
  <si>
    <t>HVESPD_Enrg_Out_SUP</t>
  </si>
  <si>
    <t>Cumulative energy from High Voltage Energy Storage Pack E Supported</t>
  </si>
  <si>
    <t>HVESPE_Enrg_Out_SUP</t>
  </si>
  <si>
    <t>Cumulative energy from High Voltage Energy Storage Pack F Supported</t>
  </si>
  <si>
    <t>HVESPF_Enrg_Out_SUP</t>
  </si>
  <si>
    <t>Cumulative energy from High Voltage Energy Storage Pack G Supported</t>
  </si>
  <si>
    <t>HVESPG_Enrg_Out_SUP</t>
  </si>
  <si>
    <t>Cumulative energy from High Voltage Energy Storage Pack H Supported</t>
  </si>
  <si>
    <t>HVESPH_Enrg_Out_SUP</t>
  </si>
  <si>
    <t>Cumulative energy from High Voltage Energy Storage system</t>
  </si>
  <si>
    <t>HVESS_Enrg_Out</t>
  </si>
  <si>
    <t>Cumulative energy from High Voltage Energy Storage Pack A</t>
  </si>
  <si>
    <t>HVESPA_Enrg_Out</t>
  </si>
  <si>
    <t>Cumulative energy from High Voltage Energy Storage Pack B</t>
  </si>
  <si>
    <t>HVESPB_Enrg_Out</t>
  </si>
  <si>
    <t>Cumulative energy from High Voltage Energy Storage Pack C</t>
  </si>
  <si>
    <t>HVESPC_Enrg_Out</t>
  </si>
  <si>
    <t>Cumulative energy from High Voltage Energy Storage Pack D</t>
  </si>
  <si>
    <t>HVESPD_Enrg_Out</t>
  </si>
  <si>
    <t>Cumulative energy from High Voltage Energy Storage Pack E</t>
  </si>
  <si>
    <t>HVESPE_Enrg_Out</t>
  </si>
  <si>
    <t>Cumulative energy from High Voltage Energy Storage Pack F</t>
  </si>
  <si>
    <t>HVESPF_Enrg_Out</t>
  </si>
  <si>
    <t>Cumulative energy from High Voltage Energy Storage Pack G</t>
  </si>
  <si>
    <t>HVESPG_Enrg_Out</t>
  </si>
  <si>
    <t>Cumulative energy from High Voltage Energy Storage Pack H</t>
  </si>
  <si>
    <t>HVESPH_Enrg_Out</t>
  </si>
  <si>
    <t>0xBD</t>
  </si>
  <si>
    <t>HVESPA Total Energy Throughput Supported</t>
  </si>
  <si>
    <t>HVESPA_Enrg_Tput_SUP</t>
  </si>
  <si>
    <t>HVESPB Total Energy Throughput Supported</t>
  </si>
  <si>
    <t>HVESPB_Enrg_Tput_SUP</t>
  </si>
  <si>
    <t>HVESPC Total Energy Throughput Supported</t>
  </si>
  <si>
    <t>HVESPC_Enrg_Tput_SUP</t>
  </si>
  <si>
    <t>HVESPD Total Energy Throughput Supported</t>
  </si>
  <si>
    <t>HVESPD_Enrg_Tput_SUP</t>
  </si>
  <si>
    <t>HVESPE Total Energy Throughput Supported</t>
  </si>
  <si>
    <t>HVESPE_Enrg_Tput_SUP</t>
  </si>
  <si>
    <t>HVESPF Total Energy Throughput Supported</t>
  </si>
  <si>
    <t>HVESPF_Enrg_Tput_SUP</t>
  </si>
  <si>
    <t>HVESPG Total Energy Throughput Supported</t>
  </si>
  <si>
    <t>HVESPG_Enrg_Tput_SUP</t>
  </si>
  <si>
    <t>HVESPH Total Energy Throughput Supported</t>
  </si>
  <si>
    <t>HVESPH_Enrg_Tput_SUP</t>
  </si>
  <si>
    <t>HVESS Total Energy Throughput</t>
  </si>
  <si>
    <t>HVESS_Enrg_Tput</t>
  </si>
  <si>
    <t>Wh</t>
  </si>
  <si>
    <t>HVESPA Total Energy Throughput</t>
  </si>
  <si>
    <t>HVESPA_Enrg_Tput</t>
  </si>
  <si>
    <t>HVESPB Total Energy Throughput</t>
  </si>
  <si>
    <t>HVESPB_Enrg_Tput</t>
  </si>
  <si>
    <t>HVESPC Total Energy Throughput</t>
  </si>
  <si>
    <t>HVESPC_Enrg_Tput</t>
  </si>
  <si>
    <t>HVESPD Total Energy Throughput</t>
  </si>
  <si>
    <t>HVESPD_Enrg_Tput</t>
  </si>
  <si>
    <t>HVESPE Total Energy Throughput</t>
  </si>
  <si>
    <t>HVESPE_Enrg_Tput</t>
  </si>
  <si>
    <t>HVESPF Total Energy Throughput</t>
  </si>
  <si>
    <t>HVESPF_Enrg_Tput</t>
  </si>
  <si>
    <t>HVESPG Total Energy Throughput</t>
  </si>
  <si>
    <t>HVESPG_Enrg_Tput</t>
  </si>
  <si>
    <t>HVESPH Total Energy Throughput</t>
  </si>
  <si>
    <t>HVESPH_Enrg_Tput</t>
  </si>
  <si>
    <t>0xBE</t>
  </si>
  <si>
    <t>HVESPA State of Health Supported</t>
  </si>
  <si>
    <t>HVESPA_SOH_SUP</t>
  </si>
  <si>
    <t>HVESPB State of Health Supported</t>
  </si>
  <si>
    <t>HVESPB_SOH_SUP</t>
  </si>
  <si>
    <t>HVESPC State of Health Supported</t>
  </si>
  <si>
    <t>HVESPC_SOH_SUP</t>
  </si>
  <si>
    <t>HVESPD State of Health Supported</t>
  </si>
  <si>
    <t>HVESPD_SOH_SUP</t>
  </si>
  <si>
    <t>HVESPE State of Health Supported</t>
  </si>
  <si>
    <t>HVESPE_SOH_SUP</t>
  </si>
  <si>
    <t>HVESPF State of Health Supported</t>
  </si>
  <si>
    <t>HVESPF_SOH_SUP</t>
  </si>
  <si>
    <t>HVESPG State of Health Supported</t>
  </si>
  <si>
    <t>HVESPG_SOH_SUP</t>
  </si>
  <si>
    <t>HVESPH State of Health Supported</t>
  </si>
  <si>
    <t>HVESPH_SOH_SUP</t>
  </si>
  <si>
    <t>HVESS State of Health</t>
  </si>
  <si>
    <t>HVESS_SOH</t>
  </si>
  <si>
    <t>HVESPA State of Health</t>
  </si>
  <si>
    <t>HVESPA_SOH</t>
  </si>
  <si>
    <t>HVESPB State of Health</t>
  </si>
  <si>
    <t>HVESPB_SOH</t>
  </si>
  <si>
    <t>HVESPC State of Health</t>
  </si>
  <si>
    <t>HVESPC_SOH</t>
  </si>
  <si>
    <t>HVESPD State of Health</t>
  </si>
  <si>
    <t>HVESPD_SOH</t>
  </si>
  <si>
    <t>HVESPE State of Health</t>
  </si>
  <si>
    <t>HVESPE_SOH</t>
  </si>
  <si>
    <t>HVESPF State of Health</t>
  </si>
  <si>
    <t>HVESPF_SOH</t>
  </si>
  <si>
    <t>HVESPG State of Health</t>
  </si>
  <si>
    <t>HVESPG_SOH</t>
  </si>
  <si>
    <t>HVESPH State of Health</t>
  </si>
  <si>
    <t>HVESPH_SOH</t>
  </si>
  <si>
    <t>0xBF</t>
  </si>
  <si>
    <t>HVESPA Recommended Minimum State Of Charge Supported</t>
  </si>
  <si>
    <t>HVESPA_MIN_SOC_SUP</t>
  </si>
  <si>
    <t>HVESPB Recommended Minimum State Of Charge Supported</t>
  </si>
  <si>
    <t>HVESPB_MIN_SOC_SUP</t>
  </si>
  <si>
    <t>HVESPC Recommended Minimum State Of Charge Supported</t>
  </si>
  <si>
    <t>HVESPC_MIN_SOC_SUP</t>
  </si>
  <si>
    <t>HVESPD Recommended Minimum State Of Charge Supported</t>
  </si>
  <si>
    <t>HVESPD_MIN_SOC_SUP</t>
  </si>
  <si>
    <t>HVESPE Recommended Minimum State Of Charge Supported</t>
  </si>
  <si>
    <t>HVESPE_MIN_SOC_SUP</t>
  </si>
  <si>
    <t>HVESPF Recommended Minimum State Of Charge Supported</t>
  </si>
  <si>
    <t>HVESPF_MIN_SOC_SUP</t>
  </si>
  <si>
    <t>HVESPG Recommended Minimum State Of Charge Supported</t>
  </si>
  <si>
    <t>HVESPG_MIN_SOC_SUP</t>
  </si>
  <si>
    <t>HVESPH Recommended Minimum State Of Charge Supported</t>
  </si>
  <si>
    <t>HVESPH_MIN_SOC_SUP</t>
  </si>
  <si>
    <t>HVESS Recommended Minimum State Of Charge</t>
  </si>
  <si>
    <t>HVESS_MIN_SOC</t>
  </si>
  <si>
    <t>HVESPA Recommended Minimum State Of Charge</t>
  </si>
  <si>
    <t>HVESPA_MIN_SOC</t>
  </si>
  <si>
    <t>HVESPB Recommended Minimum State Of Charge</t>
  </si>
  <si>
    <t>HVESPB_MIN_SOC</t>
  </si>
  <si>
    <t>HVESPC Recommended Minimum State Of Charge</t>
  </si>
  <si>
    <t>HVESPC_MIN_SOC</t>
  </si>
  <si>
    <t>HVESPD Recommended Minimum State Of Charge</t>
  </si>
  <si>
    <t>HVESPD_MIN_SOC</t>
  </si>
  <si>
    <t>HVESPE Recommended Minimum State Of Charge</t>
  </si>
  <si>
    <t>HVESPE_MIN_SOC</t>
  </si>
  <si>
    <t>HVESPF Recommended Minimum State Of Charge</t>
  </si>
  <si>
    <t>HVESPF_MIN_SOC</t>
  </si>
  <si>
    <t>HVESPG Recommended Minimum State Of Charge</t>
  </si>
  <si>
    <t>HVESPG_MIN_SOC</t>
  </si>
  <si>
    <t>HVESPH Recommended Minimum State Of Charge</t>
  </si>
  <si>
    <t>HVESPH_MIN_SOC</t>
  </si>
  <si>
    <t>0xC1</t>
  </si>
  <si>
    <t>HVESPA Recommended Maximum State Of Charge Supported</t>
  </si>
  <si>
    <t>HVESPA_MAX_SOC_SUP</t>
  </si>
  <si>
    <t>HVESPB Recommended Maximum State Of Charge Supported</t>
  </si>
  <si>
    <t>HVESPB_MAX_SOC_SUP</t>
  </si>
  <si>
    <t>HVESPC Recommended Maximum State Of Charge Supported</t>
  </si>
  <si>
    <t>HVESPC_MAX_SOC_SUP</t>
  </si>
  <si>
    <t>HVESPD Recommended Maximum State Of Charge Supported</t>
  </si>
  <si>
    <t>HVESPD_MAX_SOC_SUP</t>
  </si>
  <si>
    <t>HVESPE Recommended Maximum State Of Charge Supported</t>
  </si>
  <si>
    <t>HVESPE_MAX_SOC_SUP</t>
  </si>
  <si>
    <t>HVESPF Recommended Maximum State Of Charge Supported</t>
  </si>
  <si>
    <t>HVESPF_MAX_SOC_SUP</t>
  </si>
  <si>
    <t>HVESPG Recommended Maximum State Of Charge Supported</t>
  </si>
  <si>
    <t>HVESPG_MAX_SOC_SUP</t>
  </si>
  <si>
    <t>HVESPH Recommended Maximum State Of Charge Supported</t>
  </si>
  <si>
    <t>HVESPH_MAX_SOC_SUP</t>
  </si>
  <si>
    <t>HVESS Recommended Maximum State Of Charge</t>
  </si>
  <si>
    <t>HVESS_MAX_SOC</t>
  </si>
  <si>
    <t>HVESPA Recommended Maximum State Of Charge</t>
  </si>
  <si>
    <t>HVESPA_MAX_SOC</t>
  </si>
  <si>
    <t>HVESPB Recommended Maximum State Of Charge</t>
  </si>
  <si>
    <t>HVESPB_MAX_SOC</t>
  </si>
  <si>
    <t>HVESPC Recommended Maximum State Of Charge</t>
  </si>
  <si>
    <t>HVESPC_MAX_SOC</t>
  </si>
  <si>
    <t>HVESPD Recommended Maximum State Of Charge</t>
  </si>
  <si>
    <t>HVESPD_MAX_SOC</t>
  </si>
  <si>
    <t>HVESPE Recommended Maximum State Of Charge</t>
  </si>
  <si>
    <t>HVESPE_MAX_SOC</t>
  </si>
  <si>
    <t>HVESPF Recommended Maximum State Of Charge</t>
  </si>
  <si>
    <t>HVESPF_MAX_SOC</t>
  </si>
  <si>
    <t>HVESPG Recommended Maximum State Of Charge</t>
  </si>
  <si>
    <t>HVESPG_MAX_SOC</t>
  </si>
  <si>
    <t>HVESPH Recommended Maximum State Of Charge</t>
  </si>
  <si>
    <t>HVESPH_MAX_SOC</t>
  </si>
  <si>
    <t>0xC2</t>
  </si>
  <si>
    <t>HVESPA Discharge Energy Capacity Supported</t>
  </si>
  <si>
    <t>HVESPA_DEnrg_CAP_SUP</t>
  </si>
  <si>
    <t>HVESPB Discharge Energy Capacity Supported</t>
  </si>
  <si>
    <t>HVESPB_DEnrg_CAP_SUP</t>
  </si>
  <si>
    <t>HVESPC Discharge Energy Capacity Supported</t>
  </si>
  <si>
    <t>HVESPC_DEnrg_CAP_SUP</t>
  </si>
  <si>
    <t>HVESPD Discharge Energy Capacity Supported</t>
  </si>
  <si>
    <t>HVESPD_DEnrg_CAP_SUP</t>
  </si>
  <si>
    <t>HVESPE Discharge Energy Capacity Supported</t>
  </si>
  <si>
    <t>HVESPE_DEnrg_CAP_SUP</t>
  </si>
  <si>
    <t>HVESPF Discharge Energy Capacity Supported</t>
  </si>
  <si>
    <t>HVESPF_DEnrg_CAP_SUP</t>
  </si>
  <si>
    <t>HVESPG Discharge Energy Capacity Supported</t>
  </si>
  <si>
    <t>HVESPG_DEnrg_CAP_SUP</t>
  </si>
  <si>
    <t>HVESPH Discharge Energy Capacity Supported</t>
  </si>
  <si>
    <t>HVESPH_DEnrg_CAP_SUP</t>
  </si>
  <si>
    <t>HVESS Discharge Energy Capacity</t>
  </si>
  <si>
    <t>HVESS_DEnrg_CAP</t>
  </si>
  <si>
    <t>B,C,D</t>
  </si>
  <si>
    <t>HVESPA Discharge Energy Capacity</t>
  </si>
  <si>
    <t>HVESPA_DEnrg_CAP</t>
  </si>
  <si>
    <t>E,F,G</t>
  </si>
  <si>
    <t>HVESPB Discharge Energy Capacity</t>
  </si>
  <si>
    <t>HVESPB_DEnrg_CAP</t>
  </si>
  <si>
    <t>H,I,J</t>
  </si>
  <si>
    <t>HVESPC Discharge Energy Capacity</t>
  </si>
  <si>
    <t>HVESPC_DEnrg_CAP</t>
  </si>
  <si>
    <t>K,L,M</t>
  </si>
  <si>
    <t>HVESPD Discharge Energy Capacity</t>
  </si>
  <si>
    <t>HVESPD_DEnrg_CAP</t>
  </si>
  <si>
    <t>N,O,P</t>
  </si>
  <si>
    <t>HVESPE Discharge Energy Capacity</t>
  </si>
  <si>
    <t>HVESPE_DEnrg_CAP</t>
  </si>
  <si>
    <t>Q,R,S</t>
  </si>
  <si>
    <t>HVESPF Discharge Energy Capacity</t>
  </si>
  <si>
    <t>HVESPF_DEnrg_CAP</t>
  </si>
  <si>
    <t>T,U,V</t>
  </si>
  <si>
    <t>HVESPG Discharge Energy Capacity</t>
  </si>
  <si>
    <t>HVESPG_DEnrg_CAP</t>
  </si>
  <si>
    <t>W,X,Y</t>
  </si>
  <si>
    <t>HVESPH Discharge Energy Capacity</t>
  </si>
  <si>
    <t>HVESPH_DEnrg_CAP</t>
  </si>
  <si>
    <t>Z,A1,B1</t>
  </si>
  <si>
    <t>0xC3</t>
  </si>
  <si>
    <t>Fuel Level Input A</t>
  </si>
  <si>
    <t>FLI_A_SUP</t>
  </si>
  <si>
    <t>Fuel Level Input B</t>
  </si>
  <si>
    <t>FLI_B_SUP</t>
  </si>
  <si>
    <t>FLI_A</t>
  </si>
  <si>
    <t>FLI_B</t>
  </si>
  <si>
    <t>0xC4</t>
  </si>
  <si>
    <t>Exhaust Particulate Control System Diagnostic Time</t>
  </si>
  <si>
    <t>EXH_PM_TIME</t>
  </si>
  <si>
    <t>Exhaust Particulate Control System Diagnostic Count</t>
  </si>
  <si>
    <t>EXH_PM_OCC_CNT</t>
  </si>
  <si>
    <t>E,F,G,H</t>
  </si>
  <si>
    <t>count</t>
  </si>
  <si>
    <t>0xC5</t>
  </si>
  <si>
    <t>Fuel Pressure A supported</t>
  </si>
  <si>
    <t>LFP_A_SUP</t>
  </si>
  <si>
    <t>Fuel Pressure B supported</t>
  </si>
  <si>
    <t>LFP_B_SUP</t>
  </si>
  <si>
    <t>Fuel Pressure A</t>
  </si>
  <si>
    <t>LFP_A</t>
  </si>
  <si>
    <t>Fuel Pressure B</t>
  </si>
  <si>
    <t>LFP_B</t>
  </si>
  <si>
    <t>0xC6</t>
  </si>
  <si>
    <t>Particulate warning system activation status supported</t>
  </si>
  <si>
    <t>PM_WARN_ACT_SUP</t>
  </si>
  <si>
    <t>Removal or block of the particulate aftertreatment system counter supported</t>
  </si>
  <si>
    <t>DPF_REMOVAL_BLOCKED_TIME_SUP</t>
  </si>
  <si>
    <t>Liquid reagent injection system (e.g. fuel-borne catalyst) failure counter supported</t>
  </si>
  <si>
    <t>LRIS_FAILURE_TIME_SUP</t>
  </si>
  <si>
    <t>Malfunction of Particulate control monitoring system counter supported</t>
  </si>
  <si>
    <t>PCD_FAILURE_TIME_SUP</t>
  </si>
  <si>
    <t>Particulate warning system activation status</t>
  </si>
  <si>
    <t>PM_WARN_ACT</t>
  </si>
  <si>
    <t>PCL_INDUC_L1</t>
  </si>
  <si>
    <t>PCL_INDUC_L2</t>
  </si>
  <si>
    <t>PCL_INDUC_L3</t>
  </si>
  <si>
    <t xml:space="preserve">Removal or block of the particulate aftertreatment system counter </t>
  </si>
  <si>
    <t>DPF_REMOVAL_BLOCKED_TIME</t>
  </si>
  <si>
    <t xml:space="preserve">Liquid reagent injection system (e.g. fuel-borne catalyst) failure counter </t>
  </si>
  <si>
    <t>LRIS_FAILURE_TIME</t>
  </si>
  <si>
    <t>Malfunction of Particulate control monitoring system counter</t>
  </si>
  <si>
    <t>PCD_FAILURE_TIME</t>
  </si>
  <si>
    <t>0xC7</t>
  </si>
  <si>
    <t>Distance Since Reflash or Module Replacement</t>
  </si>
  <si>
    <t>REFLASH_DIST</t>
  </si>
  <si>
    <t>0xC8</t>
  </si>
  <si>
    <t>Warning Lamp status for NCD and PCD</t>
  </si>
  <si>
    <t>NCD_PCD_WL</t>
  </si>
  <si>
    <t>A, bit 0,1</t>
  </si>
  <si>
    <t>NCD Warning Lamp status</t>
  </si>
  <si>
    <t>NCD_WL</t>
  </si>
  <si>
    <t>A, bit 2,3</t>
  </si>
  <si>
    <t>PCD Warning Lamp status</t>
  </si>
  <si>
    <t>PCD_WL</t>
  </si>
  <si>
    <t>A, bit 4,5</t>
  </si>
  <si>
    <t>0xC9</t>
  </si>
  <si>
    <t>O2 Sensor Concentration Bank 1 Sensor 5 supported</t>
  </si>
  <si>
    <t>O2S15_PCT_SUP</t>
  </si>
  <si>
    <t>O2 Sensor Concentration Bank 1 Sensor 6 supported</t>
  </si>
  <si>
    <t>O2S16_PCT_SUP</t>
  </si>
  <si>
    <t>O2 Sensor Concentration Bank 2 Sensor 5 supported</t>
  </si>
  <si>
    <t>O2S25_PCT_SUP</t>
  </si>
  <si>
    <t>O2 Sensor Concentration Bank 2 Sensor 6 supported</t>
  </si>
  <si>
    <t>O2S26_PCT_SUP</t>
  </si>
  <si>
    <t>O2 Sensor Lambda Bank 1 Sensor 5 supported</t>
  </si>
  <si>
    <t>O2S15_PCT_LAMBDA_SUP</t>
  </si>
  <si>
    <t>O2 Sensor Lambda Bank 1 Sensor 6 supported</t>
  </si>
  <si>
    <t>O2S16_PCT_LAMBDA_SUP</t>
  </si>
  <si>
    <t>O2 Sensor Lambda Bank 2 Sensor 5 supported</t>
  </si>
  <si>
    <t>O2S25_PCT_LAMBDA_SUP</t>
  </si>
  <si>
    <t>O2 Sensor Lambda Bank 2 Sensor 6 supported</t>
  </si>
  <si>
    <t>O2S26_PCT_LAMBDA_SUP</t>
  </si>
  <si>
    <t>O2 Sensor Concentration Bank 1 Sensor 5</t>
  </si>
  <si>
    <t>O2S15_PCT</t>
  </si>
  <si>
    <t>O2 Sensor Concentration Bank 1 Sensor 6</t>
  </si>
  <si>
    <t>O2S16_PCT</t>
  </si>
  <si>
    <t>O2 Sensor Concentration Bank 2 Sensor 5</t>
  </si>
  <si>
    <t>O2S25_PCT</t>
  </si>
  <si>
    <t>O2 Sensor Concentration Bank 2 Sensor 6</t>
  </si>
  <si>
    <t>O2S26_PCT</t>
  </si>
  <si>
    <t>O2 Sensor Lambda Bank 1 Sensor 5</t>
  </si>
  <si>
    <t>O2S15_PCT_LAMBDA</t>
  </si>
  <si>
    <t>O2 Sensor Lambda Bank 1 Sensor 6</t>
  </si>
  <si>
    <t>O2S16_PCT_LAMBDA</t>
  </si>
  <si>
    <t>O2 Sensor Lambda Bank 2 Sensor 5</t>
  </si>
  <si>
    <t>O2S25_PCT_LAMBDA</t>
  </si>
  <si>
    <t>O2 Sensor Lambda Bank 2 Sensor 6</t>
  </si>
  <si>
    <t>O2S26_PCT_LAMBDA</t>
  </si>
  <si>
    <t>0xCA</t>
  </si>
  <si>
    <t>Time to level one inducement support</t>
  </si>
  <si>
    <t>TIME_TO_INDUC_L1_SUP</t>
  </si>
  <si>
    <t>Time to level two inducement support</t>
  </si>
  <si>
    <t>TIME_TO_INDUC_L2_SUP</t>
  </si>
  <si>
    <t>Time to level three inducement support</t>
  </si>
  <si>
    <t>TIME_TO_INDUC_L3_SUP</t>
  </si>
  <si>
    <t>A, bits 3-7</t>
  </si>
  <si>
    <t>Time to level one inducement system</t>
  </si>
  <si>
    <t>TIME_TO_INDUC_L1</t>
  </si>
  <si>
    <t>Time to level two inducement system</t>
  </si>
  <si>
    <t>TIME_TO_INDUC_L2</t>
  </si>
  <si>
    <t>Time to level three inducement system</t>
  </si>
  <si>
    <t>TIME_TO_INDUC_L3</t>
  </si>
  <si>
    <t>0xCB</t>
  </si>
  <si>
    <t>Exhaust Pressure Sensor Bank 1 Sensor 2 supported</t>
  </si>
  <si>
    <t>EP_12_SUP</t>
  </si>
  <si>
    <t>Exhaust Pressure Sensor Bank 2 Sensor 2 supported</t>
  </si>
  <si>
    <t>EP_22_SUP</t>
  </si>
  <si>
    <t>Exhaust Pressure Sensor Bank 1 Sensor 2</t>
  </si>
  <si>
    <t>EP_12</t>
  </si>
  <si>
    <t>Exhaust Pressure Sensor Bank 2 Sensor 2</t>
  </si>
  <si>
    <t>EP_22</t>
  </si>
  <si>
    <t>0xCC</t>
  </si>
  <si>
    <t>EMR Motor A Supported</t>
  </si>
  <si>
    <t>EM_A_RPM_SUP</t>
  </si>
  <si>
    <t>EMR Motor B Supported</t>
  </si>
  <si>
    <t>EM_B_RPM_SUP</t>
  </si>
  <si>
    <t>EMR Motor C Supported</t>
  </si>
  <si>
    <t>EM_C_RPM_SUP</t>
  </si>
  <si>
    <t>EMR Motor D Supported</t>
  </si>
  <si>
    <t>EM_D_RPM_SUP</t>
  </si>
  <si>
    <t>EMR Motor E Supported</t>
  </si>
  <si>
    <t>EM_E_RPM_SUP</t>
  </si>
  <si>
    <t>EMR Motor F Supported</t>
  </si>
  <si>
    <t>EM_F_RPM_SUP</t>
  </si>
  <si>
    <t>EMR Motor G Supported</t>
  </si>
  <si>
    <t>EM_G_RPM_SUP</t>
  </si>
  <si>
    <t>EMR Motor H Supported</t>
  </si>
  <si>
    <t>EM_H_RPM_SUP</t>
  </si>
  <si>
    <t>EMR Motor A motor rpm</t>
  </si>
  <si>
    <t>EM_A_RPM</t>
  </si>
  <si>
    <t>EMR Motor B motor rpm</t>
  </si>
  <si>
    <t>EM_B_RPM</t>
  </si>
  <si>
    <t>EMR Motor C motor rpm</t>
  </si>
  <si>
    <t>EM_C_RPM</t>
  </si>
  <si>
    <t>F.G</t>
  </si>
  <si>
    <t>EMR Motor D motor rpm</t>
  </si>
  <si>
    <t>EM_D_RPM</t>
  </si>
  <si>
    <t>H,J</t>
  </si>
  <si>
    <t>EMR Motor E motor rpm</t>
  </si>
  <si>
    <t>EM_E_RPM</t>
  </si>
  <si>
    <t>EMR Motor F motor rpm</t>
  </si>
  <si>
    <t>EM_F_RPM</t>
  </si>
  <si>
    <t>M,N</t>
  </si>
  <si>
    <t>EMR Motor G motor rpm</t>
  </si>
  <si>
    <t>EM_G_RPM</t>
  </si>
  <si>
    <t>EMR Motor H motor rpm</t>
  </si>
  <si>
    <t>EM_H_RPM</t>
  </si>
  <si>
    <t>0xCD</t>
  </si>
  <si>
    <t>Electric motor A Supported</t>
  </si>
  <si>
    <t>EM_A_TQ_SUP</t>
  </si>
  <si>
    <t>Electric motor B Supported</t>
  </si>
  <si>
    <t>EM_B_TQ_SUP</t>
  </si>
  <si>
    <t>Electric motor C Supported</t>
  </si>
  <si>
    <t>EM_C_TQ_SUP</t>
  </si>
  <si>
    <t>Electric motor D Supported</t>
  </si>
  <si>
    <t>EM_D_TQ_SUP</t>
  </si>
  <si>
    <t>Electric motor E Supported</t>
  </si>
  <si>
    <t>EM_E_TQ_SUP</t>
  </si>
  <si>
    <t>Electric motor F Supported</t>
  </si>
  <si>
    <t>EM_F_TQ_SUP</t>
  </si>
  <si>
    <t>Electric motor G Supported</t>
  </si>
  <si>
    <t>EM_G_TQ_SUP</t>
  </si>
  <si>
    <t>Electric motor H Supported</t>
  </si>
  <si>
    <t>EM_H_TQ_SUP</t>
  </si>
  <si>
    <t>Electric motor A torque</t>
  </si>
  <si>
    <t>EM_A_TQ</t>
  </si>
  <si>
    <t>Electric motor B torque</t>
  </si>
  <si>
    <t>EM_B_TQ</t>
  </si>
  <si>
    <t>Electric motor C torque</t>
  </si>
  <si>
    <t>EM_C_TQ</t>
  </si>
  <si>
    <t>Electric motor D torque</t>
  </si>
  <si>
    <t>EM_D_TQ</t>
  </si>
  <si>
    <t>Electric motor E torque</t>
  </si>
  <si>
    <t>EM_E_TQ</t>
  </si>
  <si>
    <t>Electric motor F torque</t>
  </si>
  <si>
    <t>EM_F_TQ</t>
  </si>
  <si>
    <t>Electric motor G torque</t>
  </si>
  <si>
    <t>EM_G_TQ</t>
  </si>
  <si>
    <t>O,R</t>
  </si>
  <si>
    <t>Electric motor H torque</t>
  </si>
  <si>
    <t>EM_H_TQ</t>
  </si>
  <si>
    <t>S,T</t>
  </si>
  <si>
    <t>0x01</t>
  </si>
  <si>
    <t>MessageCount VIN</t>
  </si>
  <si>
    <t>MC_VIN</t>
  </si>
  <si>
    <t>1 byte unsigned numeric</t>
  </si>
  <si>
    <t>0x02</t>
  </si>
  <si>
    <t>Vehicle Identification Number</t>
  </si>
  <si>
    <t>VIN</t>
  </si>
  <si>
    <t>17 ASCII characters</t>
  </si>
  <si>
    <t>0x03</t>
  </si>
  <si>
    <t>MessageCount CALID</t>
  </si>
  <si>
    <t>MC_CALID</t>
  </si>
  <si>
    <t>0x04</t>
  </si>
  <si>
    <t>Calibration Identifications</t>
  </si>
  <si>
    <t>CALID</t>
  </si>
  <si>
    <t>16 ASCII characters</t>
  </si>
  <si>
    <t>0x05</t>
  </si>
  <si>
    <t>MessageCount CVN</t>
  </si>
  <si>
    <t>MC_CVN</t>
  </si>
  <si>
    <t>0x06</t>
  </si>
  <si>
    <t>Calibration Verification Numbers</t>
  </si>
  <si>
    <t>CVN</t>
  </si>
  <si>
    <t>4 byte hex (most significant byte reported as Data A)</t>
  </si>
  <si>
    <t>0x07</t>
  </si>
  <si>
    <t>MessageCount IPT</t>
  </si>
  <si>
    <t>MC_IPT</t>
  </si>
  <si>
    <t>0x08</t>
  </si>
  <si>
    <t>OBD Monitoring Conditions Encountered Counts</t>
  </si>
  <si>
    <t>IPT_OBDCOND</t>
  </si>
  <si>
    <t>2 bytes</t>
  </si>
  <si>
    <t>Ignition Counter</t>
  </si>
  <si>
    <t>IPT_IGNCNTR</t>
  </si>
  <si>
    <t>Catalyst Monitor Completion Counts Bank 1</t>
  </si>
  <si>
    <t>IPT_CATCOMP1</t>
  </si>
  <si>
    <t>Catalyst Monitor Conditions Encountered Counts Bank 1</t>
  </si>
  <si>
    <t>IPT_CATCOND1</t>
  </si>
  <si>
    <t>Catalyst Monitor Completion Counts Bank 2</t>
  </si>
  <si>
    <t>IPT_CATCOMP2</t>
  </si>
  <si>
    <t>Catalyst Monitor Conditions Encountered Counts Bank 2</t>
  </si>
  <si>
    <t>IPT_CATCOND2</t>
  </si>
  <si>
    <t>Oxygen Sensor Monitor Completion Counts Bank 1</t>
  </si>
  <si>
    <t>IPT_O2SCOMP1</t>
  </si>
  <si>
    <t>Oxygen Sensor Monitor Conditions Encountered Counts Bank 1</t>
  </si>
  <si>
    <t>IPT_O2SCOND1</t>
  </si>
  <si>
    <t>Oxygen Sensor Monitor Completion Counts Bank 2</t>
  </si>
  <si>
    <t>IPT_O2SCOMP2</t>
  </si>
  <si>
    <t>Oxygen Sensor Monitor Conditions Encountered Counts Bank 2</t>
  </si>
  <si>
    <t>IPT_O2SCOND2</t>
  </si>
  <si>
    <t>EGR and/or VVT Monitor Completion Condition Counts</t>
  </si>
  <si>
    <t>IPT_EGRCOMP</t>
  </si>
  <si>
    <t>EGR and/or VVT Monitor Conditions Encountered Counts</t>
  </si>
  <si>
    <t>IPT_EGRCOND</t>
  </si>
  <si>
    <t>AIR Monitor Completion Condition Counts (Secondary Air)</t>
  </si>
  <si>
    <t>IPT_AIRCOMP</t>
  </si>
  <si>
    <t>AIR Monitor Conditions Encountered Counts (Secondary Air)</t>
  </si>
  <si>
    <t>IPT_AIRCOND</t>
  </si>
  <si>
    <t>EVAP Monitor Completion Condition Counts</t>
  </si>
  <si>
    <t>IPT_EVAPCOMP</t>
  </si>
  <si>
    <t>EVAP Monitor Conditions Encountered Counts</t>
  </si>
  <si>
    <t>IPT_EVAPCOND</t>
  </si>
  <si>
    <t>Secondary Oxygen Sensor Monitor Completion Counts Bank 1</t>
  </si>
  <si>
    <t>IPT_SO2SCOMP1</t>
  </si>
  <si>
    <t>Secondary Oxygen Sensor Monitor Conditions Encountered Counts Bank 1</t>
  </si>
  <si>
    <t>IPT_SO2SCOND1</t>
  </si>
  <si>
    <t>Secondary Oxygen Sensor Monitor Completion Counts Bank 2</t>
  </si>
  <si>
    <t>IPT_SO2SCOMP2</t>
  </si>
  <si>
    <t>Secondary Oxygen Sensor Monitor Conditions Encountered Counts Bank 2</t>
  </si>
  <si>
    <t>IPT_SO2SCOND2</t>
  </si>
  <si>
    <t>Air Fuel Ratio Imbalance Monitor Completion Counts Bank 1</t>
  </si>
  <si>
    <t>IPT_AFRICOMP1</t>
  </si>
  <si>
    <t>Air Fuel Ratio Imbalance Monitor Conditions Encountered Counts Bank 1</t>
  </si>
  <si>
    <t>IPT_AFRICOND1</t>
  </si>
  <si>
    <t>Air Fuel Ratio Imbalance Monitor Completion Counts Bank 2</t>
  </si>
  <si>
    <t>IPT_AFRICOMP2</t>
  </si>
  <si>
    <t>Air Fuel Ratio Imbalance Monitor Conditions Encountered Counts Bank 2</t>
  </si>
  <si>
    <t>IPT_AFRICOND2</t>
  </si>
  <si>
    <t>Particulate Filter Monitor Completion Counts Bank 1</t>
  </si>
  <si>
    <t>IPT_PFCOMP1</t>
  </si>
  <si>
    <t>Particulate Filter Monitor Conditions Encountered Counts Bank 1</t>
  </si>
  <si>
    <t>IPT_PFCOND1</t>
  </si>
  <si>
    <t>Particulate Filter Monitor Completion Counts Bank 2</t>
  </si>
  <si>
    <t>IPT_PFCOMP2</t>
  </si>
  <si>
    <t>Particulate Filter Monitor Conditions Encountered Counts Bank 2</t>
  </si>
  <si>
    <t>IPT_PFCOND2</t>
  </si>
  <si>
    <t>VAL_</t>
  </si>
  <si>
    <t>OBD II</t>
  </si>
  <si>
    <t>$00</t>
  </si>
  <si>
    <t>NONE</t>
  </si>
  <si>
    <t>Not available</t>
  </si>
  <si>
    <t>STATE ENCODED VARIABLE</t>
  </si>
  <si>
    <t>EMIS_SUP:</t>
  </si>
  <si>
    <t>Emission requirements to which vehicle is designed. Note: This data was previously contained in PID $1C.</t>
  </si>
  <si>
    <t>OBD</t>
  </si>
  <si>
    <t>$01</t>
  </si>
  <si>
    <t>GAS</t>
  </si>
  <si>
    <t>Gasoline/petrol</t>
  </si>
  <si>
    <t>00 - 0D</t>
  </si>
  <si>
    <t>ISO/SAE reserved</t>
  </si>
  <si>
    <t>OBD and OBD II</t>
  </si>
  <si>
    <t>$02</t>
  </si>
  <si>
    <t>METH</t>
  </si>
  <si>
    <t>Methanol</t>
  </si>
  <si>
    <t>0E</t>
  </si>
  <si>
    <t>EURO IV B1</t>
  </si>
  <si>
    <t>Heavy Duty Vehicles (EURO IV) B1</t>
  </si>
  <si>
    <t>OBD I</t>
  </si>
  <si>
    <t>$03</t>
  </si>
  <si>
    <t>ETH</t>
  </si>
  <si>
    <t>Ethanol</t>
  </si>
  <si>
    <t>0F</t>
  </si>
  <si>
    <t>EURO V B2</t>
  </si>
  <si>
    <t>Heavy Duty Vehicles (EURO V) B2</t>
  </si>
  <si>
    <t>NO OBD</t>
  </si>
  <si>
    <t>$04</t>
  </si>
  <si>
    <t>DSL</t>
  </si>
  <si>
    <t>Diesel</t>
  </si>
  <si>
    <t>EURO C</t>
  </si>
  <si>
    <t>Heavy Duty Vehicles (EURO EEV) C</t>
  </si>
  <si>
    <t>EOBD</t>
  </si>
  <si>
    <t>$05</t>
  </si>
  <si>
    <t>LPG</t>
  </si>
  <si>
    <t>Liquefied Petroleum Gas (LPG)</t>
  </si>
  <si>
    <t>EURO VI</t>
  </si>
  <si>
    <t>Heavy Duty Vehicles (EURO VI)</t>
  </si>
  <si>
    <t>EOBD and OBD II</t>
  </si>
  <si>
    <t>$06</t>
  </si>
  <si>
    <t>CNG</t>
  </si>
  <si>
    <t>Compressed Natural Gas (CNG)</t>
  </si>
  <si>
    <t>12 - FF</t>
  </si>
  <si>
    <t>EOBD and OBD</t>
  </si>
  <si>
    <t>$07</t>
  </si>
  <si>
    <t>PROP</t>
  </si>
  <si>
    <t>Propane</t>
  </si>
  <si>
    <t>EOBD, OBD and OBD II</t>
  </si>
  <si>
    <t>$08</t>
  </si>
  <si>
    <t>ELEC</t>
  </si>
  <si>
    <t>Battery/electric</t>
  </si>
  <si>
    <t>0A</t>
  </si>
  <si>
    <t xml:space="preserve">JOBD </t>
  </si>
  <si>
    <t>$09</t>
  </si>
  <si>
    <t>BI_GAS</t>
  </si>
  <si>
    <t>Bi-fuel vehicle using gasoline</t>
  </si>
  <si>
    <t>0B</t>
  </si>
  <si>
    <t>JOBD and OBD II</t>
  </si>
  <si>
    <t>$0A</t>
  </si>
  <si>
    <t>BI_METH</t>
  </si>
  <si>
    <t>Bi-fuel vehicle using methanol</t>
  </si>
  <si>
    <t>0C</t>
  </si>
  <si>
    <t>JOBD and EOBD</t>
  </si>
  <si>
    <t>$0B</t>
  </si>
  <si>
    <t>BI_ETH</t>
  </si>
  <si>
    <t>Bi-fuel vehicle using ethanol</t>
  </si>
  <si>
    <t>0D</t>
  </si>
  <si>
    <t>JOBD, EOBD, and OBD II</t>
  </si>
  <si>
    <t>$0C</t>
  </si>
  <si>
    <t>BI_LPG</t>
  </si>
  <si>
    <t>Bi-fuel vehicle using LPG</t>
  </si>
  <si>
    <t>OBD, EOBD and KOBD</t>
  </si>
  <si>
    <t>$0D</t>
  </si>
  <si>
    <t>BI_CNG</t>
  </si>
  <si>
    <t>Bi-fuel vehicle using CNG</t>
  </si>
  <si>
    <t>OBD, OBD II, EOBD and KOBD</t>
  </si>
  <si>
    <t>$0E</t>
  </si>
  <si>
    <t>BI_PROP</t>
  </si>
  <si>
    <t>Bi-fuel vehicle using propane</t>
  </si>
  <si>
    <t>SAE/ISO reserved</t>
  </si>
  <si>
    <t>$0F</t>
  </si>
  <si>
    <t>BI_ELEC</t>
  </si>
  <si>
    <t>Bi-fuel vehicle using battery [Not to be used]</t>
  </si>
  <si>
    <t>EMD</t>
  </si>
  <si>
    <t>$10</t>
  </si>
  <si>
    <t>BI_MIX</t>
  </si>
  <si>
    <t>Bi-fuel vehicle using battery and combustion engine [Not to be used]</t>
  </si>
  <si>
    <t>EMD+</t>
  </si>
  <si>
    <t>$11</t>
  </si>
  <si>
    <t>HYB_GAS</t>
  </si>
  <si>
    <t>Hybrid vehicle using gasoline engine [Not to be used]</t>
  </si>
  <si>
    <t>HD OBD-C</t>
  </si>
  <si>
    <t>$12</t>
  </si>
  <si>
    <t>HYB_ETH</t>
  </si>
  <si>
    <t>Hybrid vehicle using gasoline engine on ethanol [Not to be used]</t>
  </si>
  <si>
    <t>HD OBD</t>
  </si>
  <si>
    <t>$13</t>
  </si>
  <si>
    <t>HYB_DSL</t>
  </si>
  <si>
    <t>Hybrid vehicle using diesel engine [Not to be used]</t>
  </si>
  <si>
    <t>WWH OBD</t>
  </si>
  <si>
    <t>$14</t>
  </si>
  <si>
    <t>HYB_ELEC</t>
  </si>
  <si>
    <t>Hybrid vehicle using battery [Not to be used]</t>
  </si>
  <si>
    <t>$15</t>
  </si>
  <si>
    <t>HYB_MIX</t>
  </si>
  <si>
    <t>Hybrid vehicle using battery and combustion engine [Not to be used]</t>
  </si>
  <si>
    <t>HD EOBD-I</t>
  </si>
  <si>
    <t>$16</t>
  </si>
  <si>
    <t>HYB_REG</t>
  </si>
  <si>
    <t>Hybrid vehicle in regeneration mode [Not to be used]</t>
  </si>
  <si>
    <t>HD EOBD-I N</t>
  </si>
  <si>
    <t>$17</t>
  </si>
  <si>
    <t>BI_DSL</t>
  </si>
  <si>
    <t>Bi-fuel vehicle using diesel (as defined in J1979) [Not to be used]</t>
  </si>
  <si>
    <t>HD EOBD-II</t>
  </si>
  <si>
    <t>NG</t>
  </si>
  <si>
    <t>Natural Gas (as defined in SAE J1939) [Not to be used]</t>
  </si>
  <si>
    <t>1A</t>
  </si>
  <si>
    <t>HD EOBD-II N</t>
  </si>
  <si>
    <t>$18</t>
  </si>
  <si>
    <t>BI_NG</t>
  </si>
  <si>
    <t>Bi-fuel vehicle using Natural Gas</t>
  </si>
  <si>
    <t>1B</t>
  </si>
  <si>
    <t>HD-ZEV</t>
  </si>
  <si>
    <t>$19</t>
  </si>
  <si>
    <t>Bi-fuel vehicle using diesel</t>
  </si>
  <si>
    <t>1C</t>
  </si>
  <si>
    <t>OBDBr-1</t>
  </si>
  <si>
    <t>$1A</t>
  </si>
  <si>
    <t>Natural Gas (Compressed or Liquefied Natural Gas)</t>
  </si>
  <si>
    <t>1D</t>
  </si>
  <si>
    <t>OBDBr-2</t>
  </si>
  <si>
    <t>$1B</t>
  </si>
  <si>
    <t>DSL_CNG</t>
  </si>
  <si>
    <t>Dual Fuel – Diesel and CNG</t>
  </si>
  <si>
    <t>1E</t>
  </si>
  <si>
    <t>KOBD</t>
  </si>
  <si>
    <t>$1C</t>
  </si>
  <si>
    <t>DSL_LNG</t>
  </si>
  <si>
    <t>Dual Fuel – Diesel and LNG</t>
  </si>
  <si>
    <t>1F</t>
  </si>
  <si>
    <t>IOBD-I-BS4</t>
  </si>
  <si>
    <t>$1D</t>
  </si>
  <si>
    <t>FC_H2</t>
  </si>
  <si>
    <t>Fuel cell utilizing hydrogen</t>
  </si>
  <si>
    <t>IOBD-II-BS4</t>
  </si>
  <si>
    <t>$1E</t>
  </si>
  <si>
    <t>HICE_HHO</t>
  </si>
  <si>
    <t>Hydrogen Internal Combustion Engine</t>
  </si>
  <si>
    <t>HD EOBD-VI</t>
  </si>
  <si>
    <t>$1F</t>
  </si>
  <si>
    <t>KERO</t>
  </si>
  <si>
    <t>Kerosene</t>
  </si>
  <si>
    <t>OBD, OBD II and HD OBD</t>
  </si>
  <si>
    <t>$20</t>
  </si>
  <si>
    <t>HFO</t>
  </si>
  <si>
    <t>Heavy Fuel Oil</t>
  </si>
  <si>
    <t>OBDBr-3</t>
  </si>
  <si>
    <t>MC EOBD-I</t>
  </si>
  <si>
    <t>MC EOBD-II</t>
  </si>
  <si>
    <t>MC COBD-I</t>
  </si>
  <si>
    <t>MC TOBD-I</t>
  </si>
  <si>
    <t>MC JOBD-I</t>
  </si>
  <si>
    <t>CN-OBD-6</t>
  </si>
  <si>
    <t>2A</t>
  </si>
  <si>
    <t>OBDBr-P7</t>
  </si>
  <si>
    <t>2B</t>
  </si>
  <si>
    <t>CN-HDOBD-VI</t>
  </si>
  <si>
    <t>2C</t>
  </si>
  <si>
    <t>IOBD-I-BS6</t>
  </si>
  <si>
    <t>2D</t>
  </si>
  <si>
    <t>IOBD-II-BS6</t>
  </si>
  <si>
    <t>2E</t>
  </si>
  <si>
    <t>IHDOBD-BSVI</t>
  </si>
  <si>
    <t>2F</t>
  </si>
  <si>
    <t>OBDBr-P8</t>
  </si>
  <si>
    <t>HD-JOBD-II</t>
  </si>
  <si>
    <t>HD-KOBD-II</t>
  </si>
  <si>
    <t>CN-OROBD-IV</t>
  </si>
  <si>
    <t>ZEV Placeholder</t>
  </si>
  <si>
    <t>MC JOBD-II</t>
  </si>
  <si>
    <t>SCR_INDUCE_SYSTEM</t>
  </si>
  <si>
    <t>LEVEL_LOW</t>
  </si>
  <si>
    <t>INCORR_REAG</t>
  </si>
  <si>
    <t>CONSUMP_DEVIATION</t>
  </si>
  <si>
    <t>NOx_LEVEL</t>
  </si>
  <si>
    <t>ACTIVE</t>
  </si>
  <si>
    <t>SCR_INDUCE_SYSTEM_HIST1</t>
  </si>
  <si>
    <t>B (bit)</t>
  </si>
  <si>
    <t>LEVEL_LOW1</t>
  </si>
  <si>
    <t>INCORR_REAG1</t>
  </si>
  <si>
    <t>CONSUMP_DEVIATION1</t>
  </si>
  <si>
    <t>NOx_LEVEL1</t>
  </si>
  <si>
    <t>SCR_INDUCE_SYSTEM_HIST2</t>
  </si>
  <si>
    <t/>
  </si>
  <si>
    <t>LEVEL_LOW2</t>
  </si>
  <si>
    <t>INCORR_REAG2</t>
  </si>
  <si>
    <t>CONSUMP_DEVIATION2</t>
  </si>
  <si>
    <t>NOx_LEVEL2</t>
  </si>
  <si>
    <t>SCR_INDUCE_SYSTEM_HIST3</t>
  </si>
  <si>
    <t>C (bit)</t>
  </si>
  <si>
    <t>LEVEL_LOW3</t>
  </si>
  <si>
    <t>INCORR_REAG3</t>
  </si>
  <si>
    <t>CONSUMP_DEVIATION3</t>
  </si>
  <si>
    <t>NOx_LEVEL3</t>
  </si>
  <si>
    <t>SCR_INDUCE_SYSTEM_HIST4</t>
  </si>
  <si>
    <t>LEVEL_LOW4</t>
  </si>
  <si>
    <t>INCORR_REAG4</t>
  </si>
  <si>
    <t>CONSUMP_DEVIATION4</t>
  </si>
  <si>
    <t>NOx_LEVEL4</t>
  </si>
  <si>
    <t>LAMBDA15</t>
  </si>
  <si>
    <t>LAMBDA16</t>
  </si>
  <si>
    <t>LAMBDA25</t>
  </si>
  <si>
    <t>LAMBDA26</t>
  </si>
  <si>
    <t>Compression Ignition Fuel System Information</t>
  </si>
  <si>
    <t>CIFSI1_</t>
  </si>
  <si>
    <t>Compression Ignition Fuel System Data</t>
  </si>
  <si>
    <t>FUELSYS1</t>
  </si>
  <si>
    <t>FUELSYS2</t>
  </si>
  <si>
    <t>CIFSI2_SHRTFT2</t>
  </si>
  <si>
    <t>CIFSI2_LONGFT2</t>
  </si>
</sst>
</file>

<file path=xl/styles.xml><?xml version="1.0" encoding="utf-8"?>
<styleSheet xmlns="http://schemas.openxmlformats.org/spreadsheetml/2006/main">
  <numFmts count="5">
    <numFmt numFmtId="6" formatCode="&quot;$&quot;#,##0_);[Red]\(&quot;$&quot;#,##0\)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9">
    <font>
      <sz val="11"/>
      <color theme="1"/>
      <name val="Calibri"/>
      <charset val="134"/>
      <scheme val="minor"/>
    </font>
    <font>
      <sz val="8"/>
      <name val="Arial"/>
      <charset val="134"/>
    </font>
    <font>
      <sz val="8"/>
      <color rgb="FFFF0000"/>
      <name val="Arial"/>
      <charset val="134"/>
    </font>
    <font>
      <b/>
      <sz val="8"/>
      <name val="Arial"/>
      <charset val="134"/>
    </font>
    <font>
      <strike/>
      <sz val="8"/>
      <color rgb="FFFF0000"/>
      <name val="Arial"/>
      <charset val="134"/>
    </font>
    <font>
      <sz val="8"/>
      <name val="Arial"/>
      <charset val="134"/>
    </font>
    <font>
      <sz val="8"/>
      <color rgb="FFFF0000"/>
      <name val="Arial"/>
      <charset val="134"/>
    </font>
    <font>
      <sz val="10.5"/>
      <color rgb="FF000000"/>
      <name val="Droid Sans Mono"/>
      <charset val="134"/>
    </font>
    <font>
      <b/>
      <sz val="11"/>
      <color theme="1"/>
      <name val="FreeMono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trike/>
      <sz val="8"/>
      <name val="Arial"/>
      <charset val="134"/>
    </font>
  </fonts>
  <fills count="42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4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19" fillId="13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0" fillId="17" borderId="18" applyNumberFormat="0" applyFont="0" applyAlignment="0" applyProtection="0">
      <alignment vertical="center"/>
    </xf>
    <xf numFmtId="0" fontId="26" fillId="33" borderId="1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13" borderId="15" applyNumberForma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12" borderId="14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96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1" fillId="0" borderId="0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left" wrapText="1"/>
    </xf>
    <xf numFmtId="49" fontId="1" fillId="3" borderId="2" xfId="0" applyNumberFormat="1" applyFont="1" applyFill="1" applyBorder="1" applyAlignment="1">
      <alignment horizontal="left" wrapText="1"/>
    </xf>
    <xf numFmtId="0" fontId="1" fillId="0" borderId="2" xfId="0" applyFont="1" applyFill="1" applyBorder="1" applyAlignment="1">
      <alignment wrapText="1"/>
    </xf>
    <xf numFmtId="0" fontId="2" fillId="0" borderId="2" xfId="0" applyFont="1" applyFill="1" applyBorder="1" applyAlignment="1">
      <alignment horizontal="justify" wrapText="1"/>
    </xf>
    <xf numFmtId="0" fontId="2" fillId="0" borderId="2" xfId="0" applyFont="1" applyFill="1" applyBorder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justify" wrapText="1"/>
    </xf>
    <xf numFmtId="0" fontId="3" fillId="0" borderId="2" xfId="0" applyFont="1" applyFill="1" applyBorder="1" applyAlignment="1">
      <alignment horizontal="left"/>
    </xf>
    <xf numFmtId="49" fontId="1" fillId="0" borderId="2" xfId="0" applyNumberFormat="1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left"/>
    </xf>
    <xf numFmtId="0" fontId="1" fillId="0" borderId="0" xfId="0" applyFont="1" applyFill="1" applyBorder="1" applyAlignment="1"/>
    <xf numFmtId="0" fontId="1" fillId="0" borderId="2" xfId="0" applyFont="1" applyFill="1" applyBorder="1" applyAlignment="1">
      <alignment horizontal="left" wrapText="1"/>
    </xf>
    <xf numFmtId="0" fontId="0" fillId="0" borderId="0" xfId="0" applyAlignment="1">
      <alignment vertical="center" wrapText="1"/>
    </xf>
    <xf numFmtId="49" fontId="1" fillId="0" borderId="2" xfId="0" applyNumberFormat="1" applyFont="1" applyFill="1" applyBorder="1" applyAlignment="1">
      <alignment horizontal="left" wrapText="1"/>
    </xf>
    <xf numFmtId="49" fontId="1" fillId="0" borderId="2" xfId="0" applyNumberFormat="1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wrapText="1"/>
    </xf>
    <xf numFmtId="49" fontId="2" fillId="0" borderId="2" xfId="0" applyNumberFormat="1" applyFont="1" applyFill="1" applyBorder="1" applyAlignment="1">
      <alignment horizontal="left" wrapText="1"/>
    </xf>
    <xf numFmtId="0" fontId="2" fillId="0" borderId="3" xfId="0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4" fillId="4" borderId="2" xfId="0" applyFont="1" applyFill="1" applyBorder="1" applyAlignment="1">
      <alignment horizontal="justify" wrapText="1"/>
    </xf>
    <xf numFmtId="0" fontId="4" fillId="4" borderId="3" xfId="0" applyFont="1" applyFill="1" applyBorder="1" applyAlignment="1">
      <alignment horizontal="justify" wrapText="1"/>
    </xf>
    <xf numFmtId="0" fontId="2" fillId="0" borderId="2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center" wrapText="1"/>
    </xf>
    <xf numFmtId="0" fontId="2" fillId="0" borderId="4" xfId="0" applyFont="1" applyFill="1" applyBorder="1" applyAlignment="1">
      <alignment horizontal="justify" wrapText="1"/>
    </xf>
    <xf numFmtId="0" fontId="2" fillId="0" borderId="5" xfId="0" applyFont="1" applyFill="1" applyBorder="1" applyAlignment="1">
      <alignment vertical="center" wrapText="1"/>
    </xf>
    <xf numFmtId="0" fontId="2" fillId="0" borderId="6" xfId="0" applyFont="1" applyFill="1" applyBorder="1" applyAlignment="1">
      <alignment vertical="center" wrapText="1"/>
    </xf>
    <xf numFmtId="0" fontId="2" fillId="0" borderId="6" xfId="0" applyFont="1" applyFill="1" applyBorder="1" applyAlignment="1">
      <alignment horizontal="justify" vertical="center" wrapText="1"/>
    </xf>
    <xf numFmtId="49" fontId="1" fillId="0" borderId="2" xfId="0" applyNumberFormat="1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9" fontId="2" fillId="0" borderId="7" xfId="0" applyNumberFormat="1" applyFont="1" applyFill="1" applyBorder="1" applyAlignment="1">
      <alignment wrapText="1"/>
    </xf>
    <xf numFmtId="49" fontId="1" fillId="0" borderId="0" xfId="0" applyNumberFormat="1" applyFont="1" applyFill="1" applyBorder="1" applyAlignment="1">
      <alignment wrapText="1"/>
    </xf>
    <xf numFmtId="0" fontId="5" fillId="5" borderId="2" xfId="0" applyFont="1" applyFill="1" applyBorder="1" applyAlignment="1">
      <alignment horizontal="left"/>
    </xf>
    <xf numFmtId="0" fontId="0" fillId="5" borderId="0" xfId="0" applyFill="1" applyAlignment="1">
      <alignment vertical="center"/>
    </xf>
    <xf numFmtId="0" fontId="5" fillId="5" borderId="2" xfId="0" applyFont="1" applyFill="1" applyBorder="1" applyAlignment="1">
      <alignment horizontal="justify"/>
    </xf>
    <xf numFmtId="0" fontId="5" fillId="5" borderId="2" xfId="0" applyFont="1" applyFill="1" applyBorder="1" applyAlignment="1"/>
    <xf numFmtId="0" fontId="6" fillId="5" borderId="2" xfId="0" applyFont="1" applyFill="1" applyBorder="1" applyAlignment="1">
      <alignment horizontal="left"/>
    </xf>
    <xf numFmtId="0" fontId="6" fillId="5" borderId="2" xfId="0" applyFont="1" applyFill="1" applyBorder="1" applyAlignment="1"/>
    <xf numFmtId="0" fontId="6" fillId="5" borderId="2" xfId="0" applyFont="1" applyFill="1" applyBorder="1" applyAlignment="1">
      <alignment horizontal="justify"/>
    </xf>
    <xf numFmtId="6" fontId="1" fillId="6" borderId="2" xfId="0" applyNumberFormat="1" applyFont="1" applyFill="1" applyBorder="1" applyAlignment="1">
      <alignment horizontal="left"/>
    </xf>
    <xf numFmtId="0" fontId="1" fillId="6" borderId="2" xfId="0" applyFont="1" applyFill="1" applyBorder="1" applyAlignment="1"/>
    <xf numFmtId="0" fontId="1" fillId="6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left"/>
    </xf>
    <xf numFmtId="0" fontId="1" fillId="6" borderId="2" xfId="0" applyFont="1" applyFill="1" applyBorder="1" applyAlignment="1">
      <alignment horizontal="justify"/>
    </xf>
    <xf numFmtId="0" fontId="1" fillId="0" borderId="2" xfId="0" applyFont="1" applyFill="1" applyBorder="1" applyAlignment="1">
      <alignment horizontal="justify"/>
    </xf>
    <xf numFmtId="49" fontId="1" fillId="6" borderId="2" xfId="0" applyNumberFormat="1" applyFont="1" applyFill="1" applyBorder="1" applyAlignment="1">
      <alignment horizontal="center"/>
    </xf>
    <xf numFmtId="0" fontId="0" fillId="6" borderId="0" xfId="0" applyFill="1" applyAlignment="1">
      <alignment vertical="center"/>
    </xf>
    <xf numFmtId="49" fontId="1" fillId="0" borderId="2" xfId="0" applyNumberFormat="1" applyFont="1" applyFill="1" applyBorder="1" applyAlignment="1">
      <alignment horizontal="center"/>
    </xf>
    <xf numFmtId="0" fontId="0" fillId="0" borderId="0" xfId="0" applyAlignment="1">
      <alignment horizontal="right" vertical="center"/>
    </xf>
    <xf numFmtId="49" fontId="1" fillId="0" borderId="4" xfId="0" applyNumberFormat="1" applyFont="1" applyFill="1" applyBorder="1" applyAlignment="1">
      <alignment horizontal="center" wrapText="1"/>
    </xf>
    <xf numFmtId="49" fontId="1" fillId="0" borderId="2" xfId="0" applyNumberFormat="1" applyFont="1" applyFill="1" applyBorder="1" applyAlignment="1">
      <alignment horizontal="center" wrapText="1"/>
    </xf>
    <xf numFmtId="0" fontId="3" fillId="0" borderId="8" xfId="0" applyFont="1" applyFill="1" applyBorder="1" applyAlignment="1">
      <alignment horizontal="center"/>
    </xf>
    <xf numFmtId="49" fontId="1" fillId="0" borderId="4" xfId="0" applyNumberFormat="1" applyFont="1" applyFill="1" applyBorder="1" applyAlignment="1">
      <alignment horizontal="left" wrapText="1"/>
    </xf>
    <xf numFmtId="0" fontId="7" fillId="0" borderId="0" xfId="0" applyFont="1" applyAlignment="1">
      <alignment vertical="center" wrapText="1"/>
    </xf>
    <xf numFmtId="49" fontId="1" fillId="0" borderId="1" xfId="0" applyNumberFormat="1" applyFont="1" applyFill="1" applyBorder="1" applyAlignment="1">
      <alignment horizont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horizontal="right" vertical="center"/>
    </xf>
    <xf numFmtId="0" fontId="0" fillId="8" borderId="0" xfId="0" applyFill="1" applyAlignment="1">
      <alignment vertical="center"/>
    </xf>
    <xf numFmtId="0" fontId="1" fillId="0" borderId="2" xfId="0" applyFont="1" applyFill="1" applyBorder="1" applyAlignment="1"/>
    <xf numFmtId="0" fontId="0" fillId="5" borderId="0" xfId="0" applyFill="1" applyAlignment="1">
      <alignment horizontal="right" vertical="center"/>
    </xf>
    <xf numFmtId="0" fontId="1" fillId="0" borderId="1" xfId="0" applyFont="1" applyFill="1" applyBorder="1" applyAlignment="1">
      <alignment horizontal="center"/>
    </xf>
    <xf numFmtId="0" fontId="7" fillId="0" borderId="0" xfId="0" applyFont="1" applyAlignment="1">
      <alignment vertic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left"/>
    </xf>
    <xf numFmtId="0" fontId="1" fillId="0" borderId="0" xfId="0" applyFont="1" applyFill="1" applyAlignment="1">
      <alignment horizontal="justify"/>
    </xf>
    <xf numFmtId="49" fontId="1" fillId="3" borderId="2" xfId="0" applyNumberFormat="1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0" fillId="0" borderId="0" xfId="0" applyNumberFormat="1" applyFont="1" applyFill="1" applyBorder="1" applyAlignment="1" applyProtection="1">
      <alignment vertical="center"/>
    </xf>
    <xf numFmtId="49" fontId="1" fillId="0" borderId="1" xfId="0" applyNumberFormat="1" applyFont="1" applyFill="1" applyBorder="1" applyAlignment="1">
      <alignment horizontal="center" wrapText="1"/>
    </xf>
    <xf numFmtId="10" fontId="1" fillId="0" borderId="2" xfId="0" applyNumberFormat="1" applyFont="1" applyFill="1" applyBorder="1" applyAlignment="1">
      <alignment horizontal="center" wrapText="1"/>
    </xf>
    <xf numFmtId="16" fontId="1" fillId="0" borderId="2" xfId="0" applyNumberFormat="1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49" fontId="1" fillId="0" borderId="9" xfId="0" applyNumberFormat="1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left" wrapText="1"/>
    </xf>
    <xf numFmtId="49" fontId="2" fillId="0" borderId="2" xfId="0" applyNumberFormat="1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vertical="center" wrapText="1"/>
    </xf>
    <xf numFmtId="49" fontId="2" fillId="0" borderId="3" xfId="0" applyNumberFormat="1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left" wrapText="1"/>
    </xf>
    <xf numFmtId="0" fontId="1" fillId="0" borderId="3" xfId="0" applyFont="1" applyFill="1" applyBorder="1" applyAlignment="1">
      <alignment horizontal="center" wrapText="1"/>
    </xf>
    <xf numFmtId="0" fontId="2" fillId="0" borderId="4" xfId="0" applyFont="1" applyFill="1" applyBorder="1" applyAlignment="1">
      <alignment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  <xf numFmtId="0" fontId="8" fillId="9" borderId="0" xfId="0" applyFont="1" applyFill="1">
      <alignment vertical="center"/>
    </xf>
    <xf numFmtId="0" fontId="8" fillId="10" borderId="0" xfId="0" applyFont="1" applyFill="1" applyAlignment="1">
      <alignment horizontal="right" vertical="center"/>
    </xf>
    <xf numFmtId="0" fontId="8" fillId="0" borderId="0" xfId="0" applyFont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6" fontId="1" fillId="6" borderId="2" xfId="0" applyNumberFormat="1" applyFont="1" applyFill="1" applyBorder="1" applyAlignment="1" quotePrefix="1">
      <alignment horizontal="left"/>
    </xf>
    <xf numFmtId="0" fontId="1" fillId="6" borderId="2" xfId="0" applyFont="1" applyFill="1" applyBorder="1" applyAlignment="1" quotePrefix="1">
      <alignment horizontal="left"/>
    </xf>
    <xf numFmtId="0" fontId="0" fillId="0" borderId="0" xfId="0" applyAlignment="1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N6"/>
  <sheetViews>
    <sheetView zoomScale="70" zoomScaleNormal="70" workbookViewId="0">
      <selection activeCell="AG3" sqref="Z2:AG3"/>
    </sheetView>
  </sheetViews>
  <sheetFormatPr defaultColWidth="8.8" defaultRowHeight="15.75" outlineLevelRow="5"/>
  <cols>
    <col min="1" max="1" width="12" customWidth="1"/>
    <col min="2" max="65" width="2.85333333333333" customWidth="1"/>
  </cols>
  <sheetData>
    <row r="2" spans="1:65">
      <c r="A2" t="s">
        <v>0</v>
      </c>
      <c r="B2" s="92" t="s">
        <v>1</v>
      </c>
      <c r="C2" s="92"/>
      <c r="D2" s="92"/>
      <c r="E2" s="92"/>
      <c r="F2" s="92"/>
      <c r="G2" s="92"/>
      <c r="H2" s="92"/>
      <c r="I2" s="92"/>
      <c r="J2" s="92" t="s">
        <v>2</v>
      </c>
      <c r="K2" s="92"/>
      <c r="L2" s="92"/>
      <c r="M2" s="92"/>
      <c r="N2" s="92"/>
      <c r="O2" s="92"/>
      <c r="P2" s="92"/>
      <c r="Q2" s="92"/>
      <c r="R2" s="92" t="s">
        <v>3</v>
      </c>
      <c r="S2" s="92"/>
      <c r="T2" s="92"/>
      <c r="U2" s="92"/>
      <c r="V2" s="92"/>
      <c r="W2" s="92"/>
      <c r="X2" s="92"/>
      <c r="Y2" s="92"/>
      <c r="Z2" s="92" t="s">
        <v>4</v>
      </c>
      <c r="AA2" s="92"/>
      <c r="AB2" s="92"/>
      <c r="AC2" s="92"/>
      <c r="AD2" s="92"/>
      <c r="AE2" s="92"/>
      <c r="AF2" s="92"/>
      <c r="AG2" s="92"/>
      <c r="AH2" s="92" t="s">
        <v>5</v>
      </c>
      <c r="AI2" s="92"/>
      <c r="AJ2" s="92"/>
      <c r="AK2" s="92"/>
      <c r="AL2" s="92"/>
      <c r="AM2" s="92"/>
      <c r="AN2" s="92"/>
      <c r="AO2" s="92"/>
      <c r="AP2" s="92" t="s">
        <v>6</v>
      </c>
      <c r="AQ2" s="92"/>
      <c r="AR2" s="92"/>
      <c r="AS2" s="92"/>
      <c r="AT2" s="92"/>
      <c r="AU2" s="92"/>
      <c r="AV2" s="92"/>
      <c r="AW2" s="92"/>
      <c r="AX2" s="92" t="s">
        <v>7</v>
      </c>
      <c r="AY2" s="92"/>
      <c r="AZ2" s="92"/>
      <c r="BA2" s="92"/>
      <c r="BB2" s="92"/>
      <c r="BC2" s="92"/>
      <c r="BD2" s="92"/>
      <c r="BE2" s="92"/>
      <c r="BF2" s="92" t="s">
        <v>8</v>
      </c>
      <c r="BG2" s="92"/>
      <c r="BH2" s="92"/>
      <c r="BI2" s="92"/>
      <c r="BJ2" s="92"/>
      <c r="BK2" s="92"/>
      <c r="BL2" s="92"/>
      <c r="BM2" s="92"/>
    </row>
    <row r="3" spans="2:65">
      <c r="B3" s="93">
        <v>63</v>
      </c>
      <c r="C3" s="94">
        <v>62</v>
      </c>
      <c r="D3" s="94">
        <v>61</v>
      </c>
      <c r="E3" s="94">
        <v>60</v>
      </c>
      <c r="F3" s="94">
        <v>59</v>
      </c>
      <c r="G3" s="94">
        <v>58</v>
      </c>
      <c r="H3" s="94">
        <v>57</v>
      </c>
      <c r="I3" s="95">
        <v>56</v>
      </c>
      <c r="J3" s="93">
        <v>55</v>
      </c>
      <c r="K3" s="94">
        <v>54</v>
      </c>
      <c r="L3" s="94">
        <v>53</v>
      </c>
      <c r="M3" s="94">
        <v>52</v>
      </c>
      <c r="N3" s="94">
        <v>51</v>
      </c>
      <c r="O3" s="94">
        <v>50</v>
      </c>
      <c r="P3" s="94">
        <v>49</v>
      </c>
      <c r="Q3" s="95">
        <v>48</v>
      </c>
      <c r="R3" s="93">
        <v>47</v>
      </c>
      <c r="S3" s="94">
        <v>46</v>
      </c>
      <c r="T3" s="94">
        <v>45</v>
      </c>
      <c r="U3" s="94">
        <v>44</v>
      </c>
      <c r="V3" s="94">
        <v>43</v>
      </c>
      <c r="W3" s="94">
        <v>42</v>
      </c>
      <c r="X3" s="94">
        <v>41</v>
      </c>
      <c r="Y3" s="95">
        <v>40</v>
      </c>
      <c r="Z3" s="93">
        <v>39</v>
      </c>
      <c r="AA3" s="94">
        <v>38</v>
      </c>
      <c r="AB3" s="94">
        <v>37</v>
      </c>
      <c r="AC3" s="94">
        <v>36</v>
      </c>
      <c r="AD3" s="94">
        <v>35</v>
      </c>
      <c r="AE3" s="94">
        <v>34</v>
      </c>
      <c r="AF3" s="94">
        <v>33</v>
      </c>
      <c r="AG3" s="95">
        <v>32</v>
      </c>
      <c r="AH3" s="93">
        <v>31</v>
      </c>
      <c r="AI3" s="94">
        <v>30</v>
      </c>
      <c r="AJ3" s="94">
        <v>29</v>
      </c>
      <c r="AK3" s="94">
        <v>28</v>
      </c>
      <c r="AL3" s="94">
        <v>27</v>
      </c>
      <c r="AM3" s="94">
        <v>26</v>
      </c>
      <c r="AN3" s="94">
        <v>25</v>
      </c>
      <c r="AO3" s="95">
        <v>24</v>
      </c>
      <c r="AP3" s="93">
        <v>23</v>
      </c>
      <c r="AQ3" s="94">
        <v>22</v>
      </c>
      <c r="AR3" s="94">
        <v>21</v>
      </c>
      <c r="AS3" s="94">
        <v>20</v>
      </c>
      <c r="AT3" s="94">
        <v>19</v>
      </c>
      <c r="AU3" s="94">
        <v>18</v>
      </c>
      <c r="AV3" s="94">
        <v>17</v>
      </c>
      <c r="AW3" s="95">
        <v>16</v>
      </c>
      <c r="AX3" s="93">
        <v>15</v>
      </c>
      <c r="AY3" s="94">
        <v>14</v>
      </c>
      <c r="AZ3" s="94">
        <v>13</v>
      </c>
      <c r="BA3" s="94">
        <v>12</v>
      </c>
      <c r="BB3" s="94">
        <v>11</v>
      </c>
      <c r="BC3" s="94">
        <v>10</v>
      </c>
      <c r="BD3" s="94">
        <v>9</v>
      </c>
      <c r="BE3" s="95">
        <v>8</v>
      </c>
      <c r="BF3" s="93">
        <v>7</v>
      </c>
      <c r="BG3" s="94">
        <v>6</v>
      </c>
      <c r="BH3" s="94">
        <v>5</v>
      </c>
      <c r="BI3" s="94">
        <v>4</v>
      </c>
      <c r="BJ3" s="94">
        <v>3</v>
      </c>
      <c r="BK3" s="94">
        <v>2</v>
      </c>
      <c r="BL3" s="94">
        <v>1</v>
      </c>
      <c r="BM3" s="95">
        <v>0</v>
      </c>
    </row>
    <row r="5" spans="1:65">
      <c r="A5" t="s">
        <v>9</v>
      </c>
      <c r="B5" s="92" t="s">
        <v>8</v>
      </c>
      <c r="C5" s="92"/>
      <c r="D5" s="92"/>
      <c r="E5" s="92"/>
      <c r="F5" s="92"/>
      <c r="G5" s="92"/>
      <c r="H5" s="92"/>
      <c r="I5" s="92"/>
      <c r="J5" s="92" t="s">
        <v>7</v>
      </c>
      <c r="K5" s="92"/>
      <c r="L5" s="92"/>
      <c r="M5" s="92"/>
      <c r="N5" s="92"/>
      <c r="O5" s="92"/>
      <c r="P5" s="92"/>
      <c r="Q5" s="92"/>
      <c r="R5" s="92" t="s">
        <v>6</v>
      </c>
      <c r="S5" s="92"/>
      <c r="T5" s="92"/>
      <c r="U5" s="92"/>
      <c r="V5" s="92"/>
      <c r="W5" s="92"/>
      <c r="X5" s="92"/>
      <c r="Y5" s="92"/>
      <c r="Z5" s="92" t="s">
        <v>5</v>
      </c>
      <c r="AA5" s="92"/>
      <c r="AB5" s="92"/>
      <c r="AC5" s="92"/>
      <c r="AD5" s="92"/>
      <c r="AE5" s="92"/>
      <c r="AF5" s="92"/>
      <c r="AG5" s="92"/>
      <c r="AH5" s="92" t="s">
        <v>4</v>
      </c>
      <c r="AI5" s="92"/>
      <c r="AJ5" s="92"/>
      <c r="AK5" s="92"/>
      <c r="AL5" s="92"/>
      <c r="AM5" s="92"/>
      <c r="AN5" s="92"/>
      <c r="AO5" s="92"/>
      <c r="AP5" s="92" t="s">
        <v>3</v>
      </c>
      <c r="AQ5" s="92"/>
      <c r="AR5" s="92"/>
      <c r="AS5" s="92"/>
      <c r="AT5" s="92"/>
      <c r="AU5" s="92"/>
      <c r="AV5" s="92"/>
      <c r="AW5" s="92"/>
      <c r="AX5" s="92" t="s">
        <v>2</v>
      </c>
      <c r="AY5" s="92"/>
      <c r="AZ5" s="92"/>
      <c r="BA5" s="92"/>
      <c r="BB5" s="92"/>
      <c r="BC5" s="92"/>
      <c r="BD5" s="92"/>
      <c r="BE5" s="92"/>
      <c r="BF5" s="92"/>
      <c r="BG5" s="92"/>
      <c r="BH5" s="92"/>
      <c r="BI5" s="92"/>
      <c r="BJ5" s="92"/>
      <c r="BK5" s="92"/>
      <c r="BL5" s="92"/>
      <c r="BM5" s="92"/>
    </row>
    <row r="6" spans="2:66">
      <c r="B6" s="93">
        <v>7</v>
      </c>
      <c r="C6" s="94">
        <v>6</v>
      </c>
      <c r="D6" s="94">
        <v>5</v>
      </c>
      <c r="E6" s="94">
        <v>4</v>
      </c>
      <c r="F6" s="94">
        <v>3</v>
      </c>
      <c r="G6" s="94">
        <v>2</v>
      </c>
      <c r="H6" s="94">
        <v>1</v>
      </c>
      <c r="I6" s="95">
        <v>0</v>
      </c>
      <c r="J6" s="93">
        <v>15</v>
      </c>
      <c r="K6" s="94">
        <v>14</v>
      </c>
      <c r="L6" s="94">
        <v>13</v>
      </c>
      <c r="M6" s="94">
        <v>12</v>
      </c>
      <c r="N6" s="94">
        <v>11</v>
      </c>
      <c r="O6" s="94">
        <v>10</v>
      </c>
      <c r="P6" s="94">
        <v>9</v>
      </c>
      <c r="Q6" s="95">
        <v>8</v>
      </c>
      <c r="R6" s="93">
        <v>23</v>
      </c>
      <c r="S6" s="94">
        <v>22</v>
      </c>
      <c r="T6" s="94">
        <v>21</v>
      </c>
      <c r="U6" s="94">
        <v>20</v>
      </c>
      <c r="V6" s="94">
        <v>19</v>
      </c>
      <c r="W6" s="94">
        <v>18</v>
      </c>
      <c r="X6" s="94">
        <v>17</v>
      </c>
      <c r="Y6" s="95">
        <v>16</v>
      </c>
      <c r="Z6" s="93">
        <v>31</v>
      </c>
      <c r="AA6" s="94">
        <v>30</v>
      </c>
      <c r="AB6" s="94">
        <v>29</v>
      </c>
      <c r="AC6" s="94">
        <v>28</v>
      </c>
      <c r="AD6" s="94">
        <v>27</v>
      </c>
      <c r="AE6" s="94">
        <v>26</v>
      </c>
      <c r="AF6" s="94">
        <v>25</v>
      </c>
      <c r="AG6" s="95">
        <v>24</v>
      </c>
      <c r="AH6" s="93">
        <v>39</v>
      </c>
      <c r="AI6" s="94">
        <v>38</v>
      </c>
      <c r="AJ6" s="94">
        <v>37</v>
      </c>
      <c r="AK6" s="94">
        <v>36</v>
      </c>
      <c r="AL6" s="94">
        <v>35</v>
      </c>
      <c r="AM6" s="94">
        <v>34</v>
      </c>
      <c r="AN6" s="94">
        <v>33</v>
      </c>
      <c r="AO6" s="95">
        <v>32</v>
      </c>
      <c r="AP6" s="93">
        <v>47</v>
      </c>
      <c r="AQ6" s="94">
        <v>46</v>
      </c>
      <c r="AR6" s="94">
        <v>45</v>
      </c>
      <c r="AS6" s="94">
        <v>44</v>
      </c>
      <c r="AT6" s="94">
        <v>43</v>
      </c>
      <c r="AU6" s="94">
        <v>42</v>
      </c>
      <c r="AV6" s="94">
        <v>41</v>
      </c>
      <c r="AW6" s="95">
        <v>40</v>
      </c>
      <c r="AX6" s="93">
        <v>55</v>
      </c>
      <c r="AY6" s="94">
        <v>54</v>
      </c>
      <c r="AZ6" s="94">
        <v>53</v>
      </c>
      <c r="BA6" s="94">
        <v>52</v>
      </c>
      <c r="BB6" s="94">
        <v>51</v>
      </c>
      <c r="BC6" s="94">
        <v>50</v>
      </c>
      <c r="BD6" s="94">
        <v>49</v>
      </c>
      <c r="BE6" s="95">
        <v>48</v>
      </c>
      <c r="BF6" s="93">
        <v>63</v>
      </c>
      <c r="BG6" s="94">
        <v>62</v>
      </c>
      <c r="BH6" s="94">
        <v>61</v>
      </c>
      <c r="BI6" s="94">
        <v>60</v>
      </c>
      <c r="BJ6" s="94">
        <v>59</v>
      </c>
      <c r="BK6" s="94">
        <v>58</v>
      </c>
      <c r="BL6" s="94">
        <v>57</v>
      </c>
      <c r="BM6" s="95">
        <v>56</v>
      </c>
      <c r="BN6">
        <v>64</v>
      </c>
    </row>
  </sheetData>
  <mergeCells count="16">
    <mergeCell ref="B2:I2"/>
    <mergeCell ref="J2:Q2"/>
    <mergeCell ref="R2:Y2"/>
    <mergeCell ref="Z2:AG2"/>
    <mergeCell ref="AH2:AO2"/>
    <mergeCell ref="AP2:AW2"/>
    <mergeCell ref="AX2:BE2"/>
    <mergeCell ref="BF2:BM2"/>
    <mergeCell ref="B5:I5"/>
    <mergeCell ref="J5:Q5"/>
    <mergeCell ref="R5:Y5"/>
    <mergeCell ref="Z5:AG5"/>
    <mergeCell ref="AH5:AO5"/>
    <mergeCell ref="AP5:AW5"/>
    <mergeCell ref="AX5:BE5"/>
    <mergeCell ref="BF5:BM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1"/>
  <sheetViews>
    <sheetView zoomScale="85" zoomScaleNormal="85" workbookViewId="0">
      <selection activeCell="E2" sqref="E2"/>
    </sheetView>
  </sheetViews>
  <sheetFormatPr defaultColWidth="8.8" defaultRowHeight="14.25"/>
  <cols>
    <col min="1" max="1" width="8.8" style="88"/>
    <col min="2" max="2" width="7.4" style="88" customWidth="1"/>
    <col min="3" max="3" width="8.8" style="88"/>
    <col min="4" max="4" width="66.1" style="88" customWidth="1"/>
    <col min="5" max="5" width="60.2" style="88" customWidth="1"/>
    <col min="6" max="8" width="8.8" style="88"/>
    <col min="9" max="9" width="66.1" style="88" customWidth="1"/>
    <col min="10" max="16384" width="8.8" style="88"/>
  </cols>
  <sheetData>
    <row r="1" spans="1:5">
      <c r="A1" s="88" t="s">
        <v>10</v>
      </c>
      <c r="B1" s="89" t="s">
        <v>11</v>
      </c>
      <c r="C1" s="88" t="s">
        <v>12</v>
      </c>
      <c r="D1" s="88" t="s">
        <v>13</v>
      </c>
      <c r="E1" s="89" t="s">
        <v>14</v>
      </c>
    </row>
    <row r="2" spans="1:5">
      <c r="A2" s="88">
        <v>0</v>
      </c>
      <c r="B2" s="88">
        <f>MOD(A2,10)+1</f>
        <v>1</v>
      </c>
      <c r="C2" s="90">
        <f>32*INT(A2/10)</f>
        <v>0</v>
      </c>
      <c r="D2" s="88" t="str">
        <f>" SG_ S"&amp;DEC2HEX(B2,2)&amp;"_PID"&amp;DEC2HEX(C2,2)&amp;"_SupportedIDs_"&amp;DEC2HEX(C2+1,2)&amp;"_"&amp;DEC2HEX(C2+32,2)&amp;" m"&amp;C2&amp;" : 24|32@1+ (1,0) [0|0] """" TOOL"</f>
        <v> SG_ S01_PID00_SupportedIDs_01_20 m0 : 24|32@1+ (1,0) [0|0] "" TOOL</v>
      </c>
      <c r="E2" s="91" t="str">
        <f>"SG_MUL_VAL_ 2024 S0"&amp;DEC2HEX(B2,1)&amp;"_PID"&amp;DEC2HEX(C2,2)&amp;"_SupportedIDs_"&amp;DEC2HEX(C2+1,2)&amp;"_"&amp;DEC2HEX(C2+32,2)&amp;" S0"&amp;DEC2HEX(B2,1)&amp;"_PID "&amp;C2&amp;"-"&amp;C2&amp;";"</f>
        <v>SG_MUL_VAL_ 2024 S01_PID00_SupportedIDs_01_20 S01_PID 0-0;</v>
      </c>
    </row>
    <row r="3" spans="1:5">
      <c r="A3" s="88">
        <v>1</v>
      </c>
      <c r="B3" s="88">
        <f>MOD(A3,10)+1</f>
        <v>2</v>
      </c>
      <c r="C3" s="90">
        <f>32*INT(A3/10)</f>
        <v>0</v>
      </c>
      <c r="D3" s="88" t="str">
        <f>" SG_ S"&amp;DEC2HEX(B3,2)&amp;"_PID"&amp;DEC2HEX(C3,2)&amp;"_SupportedIDs_"&amp;DEC2HEX(C3+1,2)&amp;"_"&amp;DEC2HEX(C3+32,2)&amp;" m"&amp;C3&amp;" : 24|32@1+ (1,0) [0|0] """" TOOL"</f>
        <v> SG_ S02_PID00_SupportedIDs_01_20 m0 : 24|32@1+ (1,0) [0|0] "" TOOL</v>
      </c>
      <c r="E3" s="91" t="str">
        <f>"SG_MUL_VAL_ 2024 S0"&amp;DEC2HEX(B3,1)&amp;"_PID"&amp;DEC2HEX(C3,2)&amp;"_SupportedIDs_"&amp;DEC2HEX(C3+1,2)&amp;"_"&amp;DEC2HEX(C3+32,2)&amp;" S0"&amp;DEC2HEX(B3,1)&amp;"_PID "&amp;C3&amp;"-"&amp;C3&amp;";"</f>
        <v>SG_MUL_VAL_ 2024 S02_PID00_SupportedIDs_01_20 S02_PID 0-0;</v>
      </c>
    </row>
    <row r="4" spans="1:5">
      <c r="A4" s="88">
        <v>2</v>
      </c>
      <c r="B4" s="88">
        <f>MOD(A4,10)+1</f>
        <v>3</v>
      </c>
      <c r="C4" s="90">
        <f>32*INT(A4/10)</f>
        <v>0</v>
      </c>
      <c r="D4" s="88" t="str">
        <f>" SG_ S"&amp;DEC2HEX(B4,2)&amp;"_PID"&amp;DEC2HEX(C4,2)&amp;"_SupportedIDs_"&amp;DEC2HEX(C4+1,2)&amp;"_"&amp;DEC2HEX(C4+32,2)&amp;" m"&amp;C4&amp;" : 24|32@1+ (1,0) [0|0] """" TOOL"</f>
        <v> SG_ S03_PID00_SupportedIDs_01_20 m0 : 24|32@1+ (1,0) [0|0] "" TOOL</v>
      </c>
      <c r="E4" s="91" t="str">
        <f>"SG_MUL_VAL_ 2024 S0"&amp;DEC2HEX(B4,1)&amp;"_PID"&amp;DEC2HEX(C4,2)&amp;"_SupportedIDs_"&amp;DEC2HEX(C4+1,2)&amp;"_"&amp;DEC2HEX(C4+32,2)&amp;" S0"&amp;DEC2HEX(B4,1)&amp;"_PID "&amp;C4&amp;"-"&amp;C4&amp;";"</f>
        <v>SG_MUL_VAL_ 2024 S03_PID00_SupportedIDs_01_20 S03_PID 0-0;</v>
      </c>
    </row>
    <row r="5" spans="1:5">
      <c r="A5" s="88">
        <v>3</v>
      </c>
      <c r="B5" s="88">
        <f>MOD(A5,10)+1</f>
        <v>4</v>
      </c>
      <c r="C5" s="90">
        <f>32*INT(A5/10)</f>
        <v>0</v>
      </c>
      <c r="D5" s="88" t="str">
        <f>" SG_ S"&amp;DEC2HEX(B5,2)&amp;"_PID"&amp;DEC2HEX(C5,2)&amp;"_SupportedIDs_"&amp;DEC2HEX(C5+1,2)&amp;"_"&amp;DEC2HEX(C5+32,2)&amp;" m"&amp;C5&amp;" : 24|32@1+ (1,0) [0|0] """" TOOL"</f>
        <v> SG_ S04_PID00_SupportedIDs_01_20 m0 : 24|32@1+ (1,0) [0|0] "" TOOL</v>
      </c>
      <c r="E5" s="91" t="str">
        <f>"SG_MUL_VAL_ 2024 S0"&amp;DEC2HEX(B5,1)&amp;"_PID"&amp;DEC2HEX(C5,2)&amp;"_SupportedIDs_"&amp;DEC2HEX(C5+1,2)&amp;"_"&amp;DEC2HEX(C5+32,2)&amp;" S0"&amp;DEC2HEX(B5,1)&amp;"_PID "&amp;C5&amp;"-"&amp;C5&amp;";"</f>
        <v>SG_MUL_VAL_ 2024 S04_PID00_SupportedIDs_01_20 S04_PID 0-0;</v>
      </c>
    </row>
    <row r="6" spans="1:5">
      <c r="A6" s="88">
        <v>4</v>
      </c>
      <c r="B6" s="88">
        <f>MOD(A6,10)+1</f>
        <v>5</v>
      </c>
      <c r="C6" s="90">
        <f>32*INT(A6/10)</f>
        <v>0</v>
      </c>
      <c r="D6" s="88" t="str">
        <f>" SG_ S"&amp;DEC2HEX(B6,2)&amp;"_PID"&amp;DEC2HEX(C6,2)&amp;"_SupportedIDs_"&amp;DEC2HEX(C6+1,2)&amp;"_"&amp;DEC2HEX(C6+32,2)&amp;" m"&amp;C6&amp;" : 24|32@1+ (1,0) [0|0] """" TOOL"</f>
        <v> SG_ S05_PID00_SupportedIDs_01_20 m0 : 24|32@1+ (1,0) [0|0] "" TOOL</v>
      </c>
      <c r="E6" s="91" t="str">
        <f>"SG_MUL_VAL_ 2024 S0"&amp;DEC2HEX(B6,1)&amp;"_PID"&amp;DEC2HEX(C6,2)&amp;"_SupportedIDs_"&amp;DEC2HEX(C6+1,2)&amp;"_"&amp;DEC2HEX(C6+32,2)&amp;" S0"&amp;DEC2HEX(B6,1)&amp;"_PID "&amp;C6&amp;"-"&amp;C6&amp;";"</f>
        <v>SG_MUL_VAL_ 2024 S05_PID00_SupportedIDs_01_20 S05_PID 0-0;</v>
      </c>
    </row>
    <row r="7" spans="1:5">
      <c r="A7" s="88">
        <v>5</v>
      </c>
      <c r="B7" s="88">
        <f>MOD(A7,10)+1</f>
        <v>6</v>
      </c>
      <c r="C7" s="90">
        <f>32*INT(A7/10)</f>
        <v>0</v>
      </c>
      <c r="D7" s="88" t="str">
        <f>" SG_ S"&amp;DEC2HEX(B7,2)&amp;"_PID"&amp;DEC2HEX(C7,2)&amp;"_SupportedIDs_"&amp;DEC2HEX(C7+1,2)&amp;"_"&amp;DEC2HEX(C7+32,2)&amp;" m"&amp;C7&amp;" : 24|32@1+ (1,0) [0|0] """" TOOL"</f>
        <v> SG_ S06_PID00_SupportedIDs_01_20 m0 : 24|32@1+ (1,0) [0|0] "" TOOL</v>
      </c>
      <c r="E7" s="91" t="str">
        <f>"SG_MUL_VAL_ 2024 S0"&amp;DEC2HEX(B7,1)&amp;"_PID"&amp;DEC2HEX(C7,2)&amp;"_SupportedIDs_"&amp;DEC2HEX(C7+1,2)&amp;"_"&amp;DEC2HEX(C7+32,2)&amp;" S0"&amp;DEC2HEX(B7,1)&amp;"_PID "&amp;C7&amp;"-"&amp;C7&amp;";"</f>
        <v>SG_MUL_VAL_ 2024 S06_PID00_SupportedIDs_01_20 S06_PID 0-0;</v>
      </c>
    </row>
    <row r="8" spans="1:5">
      <c r="A8" s="88">
        <v>6</v>
      </c>
      <c r="B8" s="88">
        <f>MOD(A8,10)+1</f>
        <v>7</v>
      </c>
      <c r="C8" s="90">
        <f>32*INT(A8/10)</f>
        <v>0</v>
      </c>
      <c r="D8" s="88" t="str">
        <f>" SG_ S"&amp;DEC2HEX(B8,2)&amp;"_PID"&amp;DEC2HEX(C8,2)&amp;"_SupportedIDs_"&amp;DEC2HEX(C8+1,2)&amp;"_"&amp;DEC2HEX(C8+32,2)&amp;" m"&amp;C8&amp;" : 24|32@1+ (1,0) [0|0] """" TOOL"</f>
        <v> SG_ S07_PID00_SupportedIDs_01_20 m0 : 24|32@1+ (1,0) [0|0] "" TOOL</v>
      </c>
      <c r="E8" s="91" t="str">
        <f>"SG_MUL_VAL_ 2024 S0"&amp;DEC2HEX(B8,1)&amp;"_PID"&amp;DEC2HEX(C8,2)&amp;"_SupportedIDs_"&amp;DEC2HEX(C8+1,2)&amp;"_"&amp;DEC2HEX(C8+32,2)&amp;" S0"&amp;DEC2HEX(B8,1)&amp;"_PID "&amp;C8&amp;"-"&amp;C8&amp;";"</f>
        <v>SG_MUL_VAL_ 2024 S07_PID00_SupportedIDs_01_20 S07_PID 0-0;</v>
      </c>
    </row>
    <row r="9" spans="1:5">
      <c r="A9" s="88">
        <v>7</v>
      </c>
      <c r="B9" s="88">
        <f>MOD(A9,10)+1</f>
        <v>8</v>
      </c>
      <c r="C9" s="90">
        <f>32*INT(A9/10)</f>
        <v>0</v>
      </c>
      <c r="D9" s="88" t="str">
        <f>" SG_ S"&amp;DEC2HEX(B9,2)&amp;"_PID"&amp;DEC2HEX(C9,2)&amp;"_SupportedIDs_"&amp;DEC2HEX(C9+1,2)&amp;"_"&amp;DEC2HEX(C9+32,2)&amp;" m"&amp;C9&amp;" : 24|32@1+ (1,0) [0|0] """" TOOL"</f>
        <v> SG_ S08_PID00_SupportedIDs_01_20 m0 : 24|32@1+ (1,0) [0|0] "" TOOL</v>
      </c>
      <c r="E9" s="91" t="str">
        <f>"SG_MUL_VAL_ 2024 S0"&amp;DEC2HEX(B9,1)&amp;"_PID"&amp;DEC2HEX(C9,2)&amp;"_SupportedIDs_"&amp;DEC2HEX(C9+1,2)&amp;"_"&amp;DEC2HEX(C9+32,2)&amp;" S0"&amp;DEC2HEX(B9,1)&amp;"_PID "&amp;C9&amp;"-"&amp;C9&amp;";"</f>
        <v>SG_MUL_VAL_ 2024 S08_PID00_SupportedIDs_01_20 S08_PID 0-0;</v>
      </c>
    </row>
    <row r="10" spans="1:5">
      <c r="A10" s="88">
        <v>8</v>
      </c>
      <c r="B10" s="88">
        <f>MOD(A10,10)+1</f>
        <v>9</v>
      </c>
      <c r="C10" s="90">
        <f>32*INT(A10/10)</f>
        <v>0</v>
      </c>
      <c r="D10" s="88" t="str">
        <f>" SG_ S"&amp;DEC2HEX(B10,2)&amp;"_PID"&amp;DEC2HEX(C10,2)&amp;"_SupportedIDs_"&amp;DEC2HEX(C10+1,2)&amp;"_"&amp;DEC2HEX(C10+32,2)&amp;" m"&amp;C10&amp;" : 24|32@1+ (1,0) [0|0] """" TOOL"</f>
        <v> SG_ S09_PID00_SupportedIDs_01_20 m0 : 24|32@1+ (1,0) [0|0] "" TOOL</v>
      </c>
      <c r="E10" s="91" t="str">
        <f>"SG_MUL_VAL_ 2024 S0"&amp;DEC2HEX(B10,1)&amp;"_PID"&amp;DEC2HEX(C10,2)&amp;"_SupportedIDs_"&amp;DEC2HEX(C10+1,2)&amp;"_"&amp;DEC2HEX(C10+32,2)&amp;" S0"&amp;DEC2HEX(B10,1)&amp;"_PID "&amp;C10&amp;"-"&amp;C10&amp;";"</f>
        <v>SG_MUL_VAL_ 2024 S09_PID00_SupportedIDs_01_20 S09_PID 0-0;</v>
      </c>
    </row>
    <row r="11" spans="1:5">
      <c r="A11" s="88">
        <v>9</v>
      </c>
      <c r="B11" s="88">
        <f>MOD(A11,10)+1</f>
        <v>10</v>
      </c>
      <c r="C11" s="90">
        <f>32*INT(A11/10)</f>
        <v>0</v>
      </c>
      <c r="D11" s="88" t="str">
        <f>" SG_ S"&amp;DEC2HEX(B11,2)&amp;"_PID"&amp;DEC2HEX(C11,2)&amp;"_SupportedIDs_"&amp;DEC2HEX(C11+1,2)&amp;"_"&amp;DEC2HEX(C11+32,2)&amp;" m"&amp;C11&amp;" : 24|32@1+ (1,0) [0|0] """" TOOL"</f>
        <v> SG_ S0A_PID00_SupportedIDs_01_20 m0 : 24|32@1+ (1,0) [0|0] "" TOOL</v>
      </c>
      <c r="E11" s="91" t="str">
        <f>"SG_MUL_VAL_ 2024 S0"&amp;DEC2HEX(B11,1)&amp;"_PID"&amp;DEC2HEX(C11,2)&amp;"_SupportedIDs_"&amp;DEC2HEX(C11+1,2)&amp;"_"&amp;DEC2HEX(C11+32,2)&amp;" S0"&amp;DEC2HEX(B11,1)&amp;"_PID "&amp;C11&amp;"-"&amp;C11&amp;";"</f>
        <v>SG_MUL_VAL_ 2024 S0A_PID00_SupportedIDs_01_20 S0A_PID 0-0;</v>
      </c>
    </row>
    <row r="12" spans="1:5">
      <c r="A12" s="88">
        <v>10</v>
      </c>
      <c r="B12" s="88">
        <f>MOD(A12,10)+1</f>
        <v>1</v>
      </c>
      <c r="C12" s="90">
        <f>32*INT(A12/10)</f>
        <v>32</v>
      </c>
      <c r="D12" s="88" t="str">
        <f>" SG_ S"&amp;DEC2HEX(B12,2)&amp;"_PID"&amp;DEC2HEX(C12,2)&amp;"_SupportedIDs_"&amp;DEC2HEX(C12+1,2)&amp;"_"&amp;DEC2HEX(C12+32,2)&amp;" m"&amp;C12&amp;" : 24|32@1+ (1,0) [0|0] """" TOOL"</f>
        <v> SG_ S01_PID20_SupportedIDs_21_40 m32 : 24|32@1+ (1,0) [0|0] "" TOOL</v>
      </c>
      <c r="E12" s="91" t="str">
        <f>"SG_MUL_VAL_ 2024 S0"&amp;DEC2HEX(B12,1)&amp;"_PID"&amp;DEC2HEX(C12,2)&amp;"_SupportedIDs_"&amp;DEC2HEX(C12+1,2)&amp;"_"&amp;DEC2HEX(C12+32,2)&amp;" S0"&amp;DEC2HEX(B12,1)&amp;"_PID "&amp;C12&amp;"-"&amp;C12&amp;";"</f>
        <v>SG_MUL_VAL_ 2024 S01_PID20_SupportedIDs_21_40 S01_PID 32-32;</v>
      </c>
    </row>
    <row r="13" spans="1:11">
      <c r="A13" s="88">
        <v>11</v>
      </c>
      <c r="B13" s="88">
        <f>MOD(A13,10)+1</f>
        <v>2</v>
      </c>
      <c r="C13" s="90">
        <f>32*INT(A13/10)</f>
        <v>32</v>
      </c>
      <c r="D13" s="88" t="str">
        <f>" SG_ S"&amp;DEC2HEX(B13,2)&amp;"_PID"&amp;DEC2HEX(C13,2)&amp;"_SupportedIDs_"&amp;DEC2HEX(C13+1,2)&amp;"_"&amp;DEC2HEX(C13+32,2)&amp;" m"&amp;C13&amp;" : 24|32@1+ (1,0) [0|0] """" TOOL"</f>
        <v> SG_ S02_PID20_SupportedIDs_21_40 m32 : 24|32@1+ (1,0) [0|0] "" TOOL</v>
      </c>
      <c r="E13" s="91" t="str">
        <f>"SG_MUL_VAL_ 2024 S0"&amp;DEC2HEX(B13,1)&amp;"_PID"&amp;DEC2HEX(C13,2)&amp;"_SupportedIDs_"&amp;DEC2HEX(C13+1,2)&amp;"_"&amp;DEC2HEX(C13+32,2)&amp;" S0"&amp;DEC2HEX(B13,1)&amp;"_PID "&amp;C13&amp;"-"&amp;C13&amp;";"</f>
        <v>SG_MUL_VAL_ 2024 S02_PID20_SupportedIDs_21_40 S02_PID 32-32;</v>
      </c>
      <c r="I13" s="88">
        <v>32</v>
      </c>
      <c r="J13" s="88">
        <v>64</v>
      </c>
      <c r="K13" s="88">
        <v>96</v>
      </c>
    </row>
    <row r="14" spans="1:5">
      <c r="A14" s="88">
        <v>12</v>
      </c>
      <c r="B14" s="88">
        <f>MOD(A14,10)+1</f>
        <v>3</v>
      </c>
      <c r="C14" s="90">
        <f>32*INT(A14/10)</f>
        <v>32</v>
      </c>
      <c r="D14" s="88" t="str">
        <f>" SG_ S"&amp;DEC2HEX(B14,2)&amp;"_PID"&amp;DEC2HEX(C14,2)&amp;"_SupportedIDs_"&amp;DEC2HEX(C14+1,2)&amp;"_"&amp;DEC2HEX(C14+32,2)&amp;" m"&amp;C14&amp;" : 24|32@1+ (1,0) [0|0] """" TOOL"</f>
        <v> SG_ S03_PID20_SupportedIDs_21_40 m32 : 24|32@1+ (1,0) [0|0] "" TOOL</v>
      </c>
      <c r="E14" s="91" t="str">
        <f>"SG_MUL_VAL_ 2024 S0"&amp;DEC2HEX(B14,1)&amp;"_PID"&amp;DEC2HEX(C14,2)&amp;"_SupportedIDs_"&amp;DEC2HEX(C14+1,2)&amp;"_"&amp;DEC2HEX(C14+32,2)&amp;" S0"&amp;DEC2HEX(B14,1)&amp;"_PID "&amp;C14&amp;"-"&amp;C14&amp;";"</f>
        <v>SG_MUL_VAL_ 2024 S03_PID20_SupportedIDs_21_40 S03_PID 32-32;</v>
      </c>
    </row>
    <row r="15" spans="1:5">
      <c r="A15" s="88">
        <v>13</v>
      </c>
      <c r="B15" s="88">
        <f>MOD(A15,10)+1</f>
        <v>4</v>
      </c>
      <c r="C15" s="90">
        <f>32*INT(A15/10)</f>
        <v>32</v>
      </c>
      <c r="D15" s="88" t="str">
        <f>" SG_ S"&amp;DEC2HEX(B15,2)&amp;"_PID"&amp;DEC2HEX(C15,2)&amp;"_SupportedIDs_"&amp;DEC2HEX(C15+1,2)&amp;"_"&amp;DEC2HEX(C15+32,2)&amp;" m"&amp;C15&amp;" : 24|32@1+ (1,0) [0|0] """" TOOL"</f>
        <v> SG_ S04_PID20_SupportedIDs_21_40 m32 : 24|32@1+ (1,0) [0|0] "" TOOL</v>
      </c>
      <c r="E15" s="91" t="str">
        <f>"SG_MUL_VAL_ 2024 S0"&amp;DEC2HEX(B15,1)&amp;"_PID"&amp;DEC2HEX(C15,2)&amp;"_SupportedIDs_"&amp;DEC2HEX(C15+1,2)&amp;"_"&amp;DEC2HEX(C15+32,2)&amp;" S0"&amp;DEC2HEX(B15,1)&amp;"_PID "&amp;C15&amp;"-"&amp;C15&amp;";"</f>
        <v>SG_MUL_VAL_ 2024 S04_PID20_SupportedIDs_21_40 S04_PID 32-32;</v>
      </c>
    </row>
    <row r="16" spans="1:5">
      <c r="A16" s="88">
        <v>14</v>
      </c>
      <c r="B16" s="88">
        <f>MOD(A16,10)+1</f>
        <v>5</v>
      </c>
      <c r="C16" s="90">
        <f>32*INT(A16/10)</f>
        <v>32</v>
      </c>
      <c r="D16" s="88" t="str">
        <f>" SG_ S"&amp;DEC2HEX(B16,2)&amp;"_PID"&amp;DEC2HEX(C16,2)&amp;"_SupportedIDs_"&amp;DEC2HEX(C16+1,2)&amp;"_"&amp;DEC2HEX(C16+32,2)&amp;" m"&amp;C16&amp;" : 24|32@1+ (1,0) [0|0] """" TOOL"</f>
        <v> SG_ S05_PID20_SupportedIDs_21_40 m32 : 24|32@1+ (1,0) [0|0] "" TOOL</v>
      </c>
      <c r="E16" s="91" t="str">
        <f>"SG_MUL_VAL_ 2024 S0"&amp;DEC2HEX(B16,1)&amp;"_PID"&amp;DEC2HEX(C16,2)&amp;"_SupportedIDs_"&amp;DEC2HEX(C16+1,2)&amp;"_"&amp;DEC2HEX(C16+32,2)&amp;" S0"&amp;DEC2HEX(B16,1)&amp;"_PID "&amp;C16&amp;"-"&amp;C16&amp;";"</f>
        <v>SG_MUL_VAL_ 2024 S05_PID20_SupportedIDs_21_40 S05_PID 32-32;</v>
      </c>
    </row>
    <row r="17" spans="1:5">
      <c r="A17" s="88">
        <v>15</v>
      </c>
      <c r="B17" s="88">
        <f>MOD(A17,10)+1</f>
        <v>6</v>
      </c>
      <c r="C17" s="90">
        <f>32*INT(A17/10)</f>
        <v>32</v>
      </c>
      <c r="D17" s="88" t="str">
        <f>" SG_ S"&amp;DEC2HEX(B17,2)&amp;"_PID"&amp;DEC2HEX(C17,2)&amp;"_SupportedIDs_"&amp;DEC2HEX(C17+1,2)&amp;"_"&amp;DEC2HEX(C17+32,2)&amp;" m"&amp;C17&amp;" : 24|32@1+ (1,0) [0|0] """" TOOL"</f>
        <v> SG_ S06_PID20_SupportedIDs_21_40 m32 : 24|32@1+ (1,0) [0|0] "" TOOL</v>
      </c>
      <c r="E17" s="91" t="str">
        <f>"SG_MUL_VAL_ 2024 S0"&amp;DEC2HEX(B17,1)&amp;"_PID"&amp;DEC2HEX(C17,2)&amp;"_SupportedIDs_"&amp;DEC2HEX(C17+1,2)&amp;"_"&amp;DEC2HEX(C17+32,2)&amp;" S0"&amp;DEC2HEX(B17,1)&amp;"_PID "&amp;C17&amp;"-"&amp;C17&amp;";"</f>
        <v>SG_MUL_VAL_ 2024 S06_PID20_SupportedIDs_21_40 S06_PID 32-32;</v>
      </c>
    </row>
    <row r="18" spans="1:5">
      <c r="A18" s="88">
        <v>16</v>
      </c>
      <c r="B18" s="88">
        <f>MOD(A18,10)+1</f>
        <v>7</v>
      </c>
      <c r="C18" s="90">
        <f>32*INT(A18/10)</f>
        <v>32</v>
      </c>
      <c r="D18" s="88" t="str">
        <f>" SG_ S"&amp;DEC2HEX(B18,2)&amp;"_PID"&amp;DEC2HEX(C18,2)&amp;"_SupportedIDs_"&amp;DEC2HEX(C18+1,2)&amp;"_"&amp;DEC2HEX(C18+32,2)&amp;" m"&amp;C18&amp;" : 24|32@1+ (1,0) [0|0] """" TOOL"</f>
        <v> SG_ S07_PID20_SupportedIDs_21_40 m32 : 24|32@1+ (1,0) [0|0] "" TOOL</v>
      </c>
      <c r="E18" s="91" t="str">
        <f>"SG_MUL_VAL_ 2024 S0"&amp;DEC2HEX(B18,1)&amp;"_PID"&amp;DEC2HEX(C18,2)&amp;"_SupportedIDs_"&amp;DEC2HEX(C18+1,2)&amp;"_"&amp;DEC2HEX(C18+32,2)&amp;" S0"&amp;DEC2HEX(B18,1)&amp;"_PID "&amp;C18&amp;"-"&amp;C18&amp;";"</f>
        <v>SG_MUL_VAL_ 2024 S07_PID20_SupportedIDs_21_40 S07_PID 32-32;</v>
      </c>
    </row>
    <row r="19" spans="1:5">
      <c r="A19" s="88">
        <v>17</v>
      </c>
      <c r="B19" s="88">
        <f>MOD(A19,10)+1</f>
        <v>8</v>
      </c>
      <c r="C19" s="90">
        <f>32*INT(A19/10)</f>
        <v>32</v>
      </c>
      <c r="D19" s="88" t="str">
        <f>" SG_ S"&amp;DEC2HEX(B19,2)&amp;"_PID"&amp;DEC2HEX(C19,2)&amp;"_SupportedIDs_"&amp;DEC2HEX(C19+1,2)&amp;"_"&amp;DEC2HEX(C19+32,2)&amp;" m"&amp;C19&amp;" : 24|32@1+ (1,0) [0|0] """" TOOL"</f>
        <v> SG_ S08_PID20_SupportedIDs_21_40 m32 : 24|32@1+ (1,0) [0|0] "" TOOL</v>
      </c>
      <c r="E19" s="91" t="str">
        <f>"SG_MUL_VAL_ 2024 S0"&amp;DEC2HEX(B19,1)&amp;"_PID"&amp;DEC2HEX(C19,2)&amp;"_SupportedIDs_"&amp;DEC2HEX(C19+1,2)&amp;"_"&amp;DEC2HEX(C19+32,2)&amp;" S0"&amp;DEC2HEX(B19,1)&amp;"_PID "&amp;C19&amp;"-"&amp;C19&amp;";"</f>
        <v>SG_MUL_VAL_ 2024 S08_PID20_SupportedIDs_21_40 S08_PID 32-32;</v>
      </c>
    </row>
    <row r="20" spans="1:5">
      <c r="A20" s="88">
        <v>18</v>
      </c>
      <c r="B20" s="88">
        <f>MOD(A20,10)+1</f>
        <v>9</v>
      </c>
      <c r="C20" s="90">
        <f>32*INT(A20/10)</f>
        <v>32</v>
      </c>
      <c r="D20" s="88" t="str">
        <f>" SG_ S"&amp;DEC2HEX(B20,2)&amp;"_PID"&amp;DEC2HEX(C20,2)&amp;"_SupportedIDs_"&amp;DEC2HEX(C20+1,2)&amp;"_"&amp;DEC2HEX(C20+32,2)&amp;" m"&amp;C20&amp;" : 24|32@1+ (1,0) [0|0] """" TOOL"</f>
        <v> SG_ S09_PID20_SupportedIDs_21_40 m32 : 24|32@1+ (1,0) [0|0] "" TOOL</v>
      </c>
      <c r="E20" s="91" t="str">
        <f>"SG_MUL_VAL_ 2024 S0"&amp;DEC2HEX(B20,1)&amp;"_PID"&amp;DEC2HEX(C20,2)&amp;"_SupportedIDs_"&amp;DEC2HEX(C20+1,2)&amp;"_"&amp;DEC2HEX(C20+32,2)&amp;" S0"&amp;DEC2HEX(B20,1)&amp;"_PID "&amp;C20&amp;"-"&amp;C20&amp;";"</f>
        <v>SG_MUL_VAL_ 2024 S09_PID20_SupportedIDs_21_40 S09_PID 32-32;</v>
      </c>
    </row>
    <row r="21" spans="1:5">
      <c r="A21" s="88">
        <v>19</v>
      </c>
      <c r="B21" s="88">
        <f>MOD(A21,10)+1</f>
        <v>10</v>
      </c>
      <c r="C21" s="90">
        <f>32*INT(A21/10)</f>
        <v>32</v>
      </c>
      <c r="D21" s="88" t="str">
        <f>" SG_ S"&amp;DEC2HEX(B21,2)&amp;"_PID"&amp;DEC2HEX(C21,2)&amp;"_SupportedIDs_"&amp;DEC2HEX(C21+1,2)&amp;"_"&amp;DEC2HEX(C21+32,2)&amp;" m"&amp;C21&amp;" : 24|32@1+ (1,0) [0|0] """" TOOL"</f>
        <v> SG_ S0A_PID20_SupportedIDs_21_40 m32 : 24|32@1+ (1,0) [0|0] "" TOOL</v>
      </c>
      <c r="E21" s="91" t="str">
        <f>"SG_MUL_VAL_ 2024 S0"&amp;DEC2HEX(B21,1)&amp;"_PID"&amp;DEC2HEX(C21,2)&amp;"_SupportedIDs_"&amp;DEC2HEX(C21+1,2)&amp;"_"&amp;DEC2HEX(C21+32,2)&amp;" S0"&amp;DEC2HEX(B21,1)&amp;"_PID "&amp;C21&amp;"-"&amp;C21&amp;";"</f>
        <v>SG_MUL_VAL_ 2024 S0A_PID20_SupportedIDs_21_40 S0A_PID 32-32;</v>
      </c>
    </row>
    <row r="22" spans="1:5">
      <c r="A22" s="88">
        <v>20</v>
      </c>
      <c r="B22" s="88">
        <f>MOD(A22,10)+1</f>
        <v>1</v>
      </c>
      <c r="C22" s="90">
        <f>32*INT(A22/10)</f>
        <v>64</v>
      </c>
      <c r="D22" s="88" t="str">
        <f>" SG_ S"&amp;DEC2HEX(B22,2)&amp;"_PID"&amp;DEC2HEX(C22,2)&amp;"_SupportedIDs_"&amp;DEC2HEX(C22+1,2)&amp;"_"&amp;DEC2HEX(C22+32,2)&amp;" m"&amp;C22&amp;" : 24|32@1+ (1,0) [0|0] """" TOOL"</f>
        <v> SG_ S01_PID40_SupportedIDs_41_60 m64 : 24|32@1+ (1,0) [0|0] "" TOOL</v>
      </c>
      <c r="E22" s="91" t="str">
        <f>"SG_MUL_VAL_ 2024 S0"&amp;DEC2HEX(B22,1)&amp;"_PID"&amp;DEC2HEX(C22,2)&amp;"_SupportedIDs_"&amp;DEC2HEX(C22+1,2)&amp;"_"&amp;DEC2HEX(C22+32,2)&amp;" S0"&amp;DEC2HEX(B22,1)&amp;"_PID "&amp;C22&amp;"-"&amp;C22&amp;";"</f>
        <v>SG_MUL_VAL_ 2024 S01_PID40_SupportedIDs_41_60 S01_PID 64-64;</v>
      </c>
    </row>
    <row r="23" spans="1:5">
      <c r="A23" s="88">
        <v>21</v>
      </c>
      <c r="B23" s="88">
        <f>MOD(A23,10)+1</f>
        <v>2</v>
      </c>
      <c r="C23" s="90">
        <f>32*INT(A23/10)</f>
        <v>64</v>
      </c>
      <c r="D23" s="88" t="str">
        <f>" SG_ S"&amp;DEC2HEX(B23,2)&amp;"_PID"&amp;DEC2HEX(C23,2)&amp;"_SupportedIDs_"&amp;DEC2HEX(C23+1,2)&amp;"_"&amp;DEC2HEX(C23+32,2)&amp;" m"&amp;C23&amp;" : 24|32@1+ (1,0) [0|0] """" TOOL"</f>
        <v> SG_ S02_PID40_SupportedIDs_41_60 m64 : 24|32@1+ (1,0) [0|0] "" TOOL</v>
      </c>
      <c r="E23" s="91" t="str">
        <f>"SG_MUL_VAL_ 2024 S0"&amp;DEC2HEX(B23,1)&amp;"_PID"&amp;DEC2HEX(C23,2)&amp;"_SupportedIDs_"&amp;DEC2HEX(C23+1,2)&amp;"_"&amp;DEC2HEX(C23+32,2)&amp;" S0"&amp;DEC2HEX(B23,1)&amp;"_PID "&amp;C23&amp;"-"&amp;C23&amp;";"</f>
        <v>SG_MUL_VAL_ 2024 S02_PID40_SupportedIDs_41_60 S02_PID 64-64;</v>
      </c>
    </row>
    <row r="24" spans="1:5">
      <c r="A24" s="88">
        <v>22</v>
      </c>
      <c r="B24" s="88">
        <f>MOD(A24,10)+1</f>
        <v>3</v>
      </c>
      <c r="C24" s="90">
        <f>32*INT(A24/10)</f>
        <v>64</v>
      </c>
      <c r="D24" s="88" t="str">
        <f>" SG_ S"&amp;DEC2HEX(B24,2)&amp;"_PID"&amp;DEC2HEX(C24,2)&amp;"_SupportedIDs_"&amp;DEC2HEX(C24+1,2)&amp;"_"&amp;DEC2HEX(C24+32,2)&amp;" m"&amp;C24&amp;" : 24|32@1+ (1,0) [0|0] """" TOOL"</f>
        <v> SG_ S03_PID40_SupportedIDs_41_60 m64 : 24|32@1+ (1,0) [0|0] "" TOOL</v>
      </c>
      <c r="E24" s="91" t="str">
        <f>"SG_MUL_VAL_ 2024 S0"&amp;DEC2HEX(B24,1)&amp;"_PID"&amp;DEC2HEX(C24,2)&amp;"_SupportedIDs_"&amp;DEC2HEX(C24+1,2)&amp;"_"&amp;DEC2HEX(C24+32,2)&amp;" S0"&amp;DEC2HEX(B24,1)&amp;"_PID "&amp;C24&amp;"-"&amp;C24&amp;";"</f>
        <v>SG_MUL_VAL_ 2024 S03_PID40_SupportedIDs_41_60 S03_PID 64-64;</v>
      </c>
    </row>
    <row r="25" spans="1:5">
      <c r="A25" s="88">
        <v>23</v>
      </c>
      <c r="B25" s="88">
        <f>MOD(A25,10)+1</f>
        <v>4</v>
      </c>
      <c r="C25" s="90">
        <f>32*INT(A25/10)</f>
        <v>64</v>
      </c>
      <c r="D25" s="88" t="str">
        <f>" SG_ S"&amp;DEC2HEX(B25,2)&amp;"_PID"&amp;DEC2HEX(C25,2)&amp;"_SupportedIDs_"&amp;DEC2HEX(C25+1,2)&amp;"_"&amp;DEC2HEX(C25+32,2)&amp;" m"&amp;C25&amp;" : 24|32@1+ (1,0) [0|0] """" TOOL"</f>
        <v> SG_ S04_PID40_SupportedIDs_41_60 m64 : 24|32@1+ (1,0) [0|0] "" TOOL</v>
      </c>
      <c r="E25" s="91" t="str">
        <f>"SG_MUL_VAL_ 2024 S0"&amp;DEC2HEX(B25,1)&amp;"_PID"&amp;DEC2HEX(C25,2)&amp;"_SupportedIDs_"&amp;DEC2HEX(C25+1,2)&amp;"_"&amp;DEC2HEX(C25+32,2)&amp;" S0"&amp;DEC2HEX(B25,1)&amp;"_PID "&amp;C25&amp;"-"&amp;C25&amp;";"</f>
        <v>SG_MUL_VAL_ 2024 S04_PID40_SupportedIDs_41_60 S04_PID 64-64;</v>
      </c>
    </row>
    <row r="26" spans="1:5">
      <c r="A26" s="88">
        <v>24</v>
      </c>
      <c r="B26" s="88">
        <f>MOD(A26,10)+1</f>
        <v>5</v>
      </c>
      <c r="C26" s="90">
        <f>32*INT(A26/10)</f>
        <v>64</v>
      </c>
      <c r="D26" s="88" t="str">
        <f>" SG_ S"&amp;DEC2HEX(B26,2)&amp;"_PID"&amp;DEC2HEX(C26,2)&amp;"_SupportedIDs_"&amp;DEC2HEX(C26+1,2)&amp;"_"&amp;DEC2HEX(C26+32,2)&amp;" m"&amp;C26&amp;" : 24|32@1+ (1,0) [0|0] """" TOOL"</f>
        <v> SG_ S05_PID40_SupportedIDs_41_60 m64 : 24|32@1+ (1,0) [0|0] "" TOOL</v>
      </c>
      <c r="E26" s="91" t="str">
        <f>"SG_MUL_VAL_ 2024 S0"&amp;DEC2HEX(B26,1)&amp;"_PID"&amp;DEC2HEX(C26,2)&amp;"_SupportedIDs_"&amp;DEC2HEX(C26+1,2)&amp;"_"&amp;DEC2HEX(C26+32,2)&amp;" S0"&amp;DEC2HEX(B26,1)&amp;"_PID "&amp;C26&amp;"-"&amp;C26&amp;";"</f>
        <v>SG_MUL_VAL_ 2024 S05_PID40_SupportedIDs_41_60 S05_PID 64-64;</v>
      </c>
    </row>
    <row r="27" spans="1:5">
      <c r="A27" s="88">
        <v>25</v>
      </c>
      <c r="B27" s="88">
        <f>MOD(A27,10)+1</f>
        <v>6</v>
      </c>
      <c r="C27" s="90">
        <f>32*INT(A27/10)</f>
        <v>64</v>
      </c>
      <c r="D27" s="88" t="str">
        <f>" SG_ S"&amp;DEC2HEX(B27,2)&amp;"_PID"&amp;DEC2HEX(C27,2)&amp;"_SupportedIDs_"&amp;DEC2HEX(C27+1,2)&amp;"_"&amp;DEC2HEX(C27+32,2)&amp;" m"&amp;C27&amp;" : 24|32@1+ (1,0) [0|0] """" TOOL"</f>
        <v> SG_ S06_PID40_SupportedIDs_41_60 m64 : 24|32@1+ (1,0) [0|0] "" TOOL</v>
      </c>
      <c r="E27" s="91" t="str">
        <f>"SG_MUL_VAL_ 2024 S0"&amp;DEC2HEX(B27,1)&amp;"_PID"&amp;DEC2HEX(C27,2)&amp;"_SupportedIDs_"&amp;DEC2HEX(C27+1,2)&amp;"_"&amp;DEC2HEX(C27+32,2)&amp;" S0"&amp;DEC2HEX(B27,1)&amp;"_PID "&amp;C27&amp;"-"&amp;C27&amp;";"</f>
        <v>SG_MUL_VAL_ 2024 S06_PID40_SupportedIDs_41_60 S06_PID 64-64;</v>
      </c>
    </row>
    <row r="28" spans="1:5">
      <c r="A28" s="88">
        <v>26</v>
      </c>
      <c r="B28" s="88">
        <f>MOD(A28,10)+1</f>
        <v>7</v>
      </c>
      <c r="C28" s="90">
        <f>32*INT(A28/10)</f>
        <v>64</v>
      </c>
      <c r="D28" s="88" t="str">
        <f>" SG_ S"&amp;DEC2HEX(B28,2)&amp;"_PID"&amp;DEC2HEX(C28,2)&amp;"_SupportedIDs_"&amp;DEC2HEX(C28+1,2)&amp;"_"&amp;DEC2HEX(C28+32,2)&amp;" m"&amp;C28&amp;" : 24|32@1+ (1,0) [0|0] """" TOOL"</f>
        <v> SG_ S07_PID40_SupportedIDs_41_60 m64 : 24|32@1+ (1,0) [0|0] "" TOOL</v>
      </c>
      <c r="E28" s="91" t="str">
        <f>"SG_MUL_VAL_ 2024 S0"&amp;DEC2HEX(B28,1)&amp;"_PID"&amp;DEC2HEX(C28,2)&amp;"_SupportedIDs_"&amp;DEC2HEX(C28+1,2)&amp;"_"&amp;DEC2HEX(C28+32,2)&amp;" S0"&amp;DEC2HEX(B28,1)&amp;"_PID "&amp;C28&amp;"-"&amp;C28&amp;";"</f>
        <v>SG_MUL_VAL_ 2024 S07_PID40_SupportedIDs_41_60 S07_PID 64-64;</v>
      </c>
    </row>
    <row r="29" spans="1:5">
      <c r="A29" s="88">
        <v>27</v>
      </c>
      <c r="B29" s="88">
        <f>MOD(A29,10)+1</f>
        <v>8</v>
      </c>
      <c r="C29" s="90">
        <f>32*INT(A29/10)</f>
        <v>64</v>
      </c>
      <c r="D29" s="88" t="str">
        <f>" SG_ S"&amp;DEC2HEX(B29,2)&amp;"_PID"&amp;DEC2HEX(C29,2)&amp;"_SupportedIDs_"&amp;DEC2HEX(C29+1,2)&amp;"_"&amp;DEC2HEX(C29+32,2)&amp;" m"&amp;C29&amp;" : 24|32@1+ (1,0) [0|0] """" TOOL"</f>
        <v> SG_ S08_PID40_SupportedIDs_41_60 m64 : 24|32@1+ (1,0) [0|0] "" TOOL</v>
      </c>
      <c r="E29" s="91" t="str">
        <f>"SG_MUL_VAL_ 2024 S0"&amp;DEC2HEX(B29,1)&amp;"_PID"&amp;DEC2HEX(C29,2)&amp;"_SupportedIDs_"&amp;DEC2HEX(C29+1,2)&amp;"_"&amp;DEC2HEX(C29+32,2)&amp;" S0"&amp;DEC2HEX(B29,1)&amp;"_PID "&amp;C29&amp;"-"&amp;C29&amp;";"</f>
        <v>SG_MUL_VAL_ 2024 S08_PID40_SupportedIDs_41_60 S08_PID 64-64;</v>
      </c>
    </row>
    <row r="30" spans="1:5">
      <c r="A30" s="88">
        <v>28</v>
      </c>
      <c r="B30" s="88">
        <f>MOD(A30,10)+1</f>
        <v>9</v>
      </c>
      <c r="C30" s="90">
        <f>32*INT(A30/10)</f>
        <v>64</v>
      </c>
      <c r="D30" s="88" t="str">
        <f>" SG_ S"&amp;DEC2HEX(B30,2)&amp;"_PID"&amp;DEC2HEX(C30,2)&amp;"_SupportedIDs_"&amp;DEC2HEX(C30+1,2)&amp;"_"&amp;DEC2HEX(C30+32,2)&amp;" m"&amp;C30&amp;" : 24|32@1+ (1,0) [0|0] """" TOOL"</f>
        <v> SG_ S09_PID40_SupportedIDs_41_60 m64 : 24|32@1+ (1,0) [0|0] "" TOOL</v>
      </c>
      <c r="E30" s="91" t="str">
        <f>"SG_MUL_VAL_ 2024 S0"&amp;DEC2HEX(B30,1)&amp;"_PID"&amp;DEC2HEX(C30,2)&amp;"_SupportedIDs_"&amp;DEC2HEX(C30+1,2)&amp;"_"&amp;DEC2HEX(C30+32,2)&amp;" S0"&amp;DEC2HEX(B30,1)&amp;"_PID "&amp;C30&amp;"-"&amp;C30&amp;";"</f>
        <v>SG_MUL_VAL_ 2024 S09_PID40_SupportedIDs_41_60 S09_PID 64-64;</v>
      </c>
    </row>
    <row r="31" spans="1:5">
      <c r="A31" s="88">
        <v>29</v>
      </c>
      <c r="B31" s="88">
        <f>MOD(A31,10)+1</f>
        <v>10</v>
      </c>
      <c r="C31" s="90">
        <f>32*INT(A31/10)</f>
        <v>64</v>
      </c>
      <c r="D31" s="88" t="str">
        <f>" SG_ S"&amp;DEC2HEX(B31,2)&amp;"_PID"&amp;DEC2HEX(C31,2)&amp;"_SupportedIDs_"&amp;DEC2HEX(C31+1,2)&amp;"_"&amp;DEC2HEX(C31+32,2)&amp;" m"&amp;C31&amp;" : 24|32@1+ (1,0) [0|0] """" TOOL"</f>
        <v> SG_ S0A_PID40_SupportedIDs_41_60 m64 : 24|32@1+ (1,0) [0|0] "" TOOL</v>
      </c>
      <c r="E31" s="91" t="str">
        <f>"SG_MUL_VAL_ 2024 S0"&amp;DEC2HEX(B31,1)&amp;"_PID"&amp;DEC2HEX(C31,2)&amp;"_SupportedIDs_"&amp;DEC2HEX(C31+1,2)&amp;"_"&amp;DEC2HEX(C31+32,2)&amp;" S0"&amp;DEC2HEX(B31,1)&amp;"_PID "&amp;C31&amp;"-"&amp;C31&amp;";"</f>
        <v>SG_MUL_VAL_ 2024 S0A_PID40_SupportedIDs_41_60 S0A_PID 64-64;</v>
      </c>
    </row>
    <row r="32" spans="1:5">
      <c r="A32" s="88">
        <v>30</v>
      </c>
      <c r="B32" s="88">
        <f>MOD(A32,10)+1</f>
        <v>1</v>
      </c>
      <c r="C32" s="90">
        <f>32*INT(A32/10)</f>
        <v>96</v>
      </c>
      <c r="D32" s="88" t="str">
        <f>" SG_ S"&amp;DEC2HEX(B32,2)&amp;"_PID"&amp;DEC2HEX(C32,2)&amp;"_SupportedIDs_"&amp;DEC2HEX(C32+1,2)&amp;"_"&amp;DEC2HEX(C32+32,2)&amp;" m"&amp;C32&amp;" : 24|32@1+ (1,0) [0|0] """" TOOL"</f>
        <v> SG_ S01_PID60_SupportedIDs_61_80 m96 : 24|32@1+ (1,0) [0|0] "" TOOL</v>
      </c>
      <c r="E32" s="91" t="str">
        <f>"SG_MUL_VAL_ 2024 S0"&amp;DEC2HEX(B32,1)&amp;"_PID"&amp;DEC2HEX(C32,2)&amp;"_SupportedIDs_"&amp;DEC2HEX(C32+1,2)&amp;"_"&amp;DEC2HEX(C32+32,2)&amp;" S0"&amp;DEC2HEX(B32,1)&amp;"_PID "&amp;C32&amp;"-"&amp;C32&amp;";"</f>
        <v>SG_MUL_VAL_ 2024 S01_PID60_SupportedIDs_61_80 S01_PID 96-96;</v>
      </c>
    </row>
    <row r="33" spans="1:5">
      <c r="A33" s="88">
        <v>31</v>
      </c>
      <c r="B33" s="88">
        <f>MOD(A33,10)+1</f>
        <v>2</v>
      </c>
      <c r="C33" s="90">
        <f>32*INT(A33/10)</f>
        <v>96</v>
      </c>
      <c r="D33" s="88" t="str">
        <f>" SG_ S"&amp;DEC2HEX(B33,2)&amp;"_PID"&amp;DEC2HEX(C33,2)&amp;"_SupportedIDs_"&amp;DEC2HEX(C33+1,2)&amp;"_"&amp;DEC2HEX(C33+32,2)&amp;" m"&amp;C33&amp;" : 24|32@1+ (1,0) [0|0] """" TOOL"</f>
        <v> SG_ S02_PID60_SupportedIDs_61_80 m96 : 24|32@1+ (1,0) [0|0] "" TOOL</v>
      </c>
      <c r="E33" s="91" t="str">
        <f>"SG_MUL_VAL_ 2024 S0"&amp;DEC2HEX(B33,1)&amp;"_PID"&amp;DEC2HEX(C33,2)&amp;"_SupportedIDs_"&amp;DEC2HEX(C33+1,2)&amp;"_"&amp;DEC2HEX(C33+32,2)&amp;" S0"&amp;DEC2HEX(B33,1)&amp;"_PID "&amp;C33&amp;"-"&amp;C33&amp;";"</f>
        <v>SG_MUL_VAL_ 2024 S02_PID60_SupportedIDs_61_80 S02_PID 96-96;</v>
      </c>
    </row>
    <row r="34" spans="1:5">
      <c r="A34" s="88">
        <v>32</v>
      </c>
      <c r="B34" s="88">
        <f>MOD(A34,10)+1</f>
        <v>3</v>
      </c>
      <c r="C34" s="90">
        <f>32*INT(A34/10)</f>
        <v>96</v>
      </c>
      <c r="D34" s="88" t="str">
        <f>" SG_ S"&amp;DEC2HEX(B34,2)&amp;"_PID"&amp;DEC2HEX(C34,2)&amp;"_SupportedIDs_"&amp;DEC2HEX(C34+1,2)&amp;"_"&amp;DEC2HEX(C34+32,2)&amp;" m"&amp;C34&amp;" : 24|32@1+ (1,0) [0|0] """" TOOL"</f>
        <v> SG_ S03_PID60_SupportedIDs_61_80 m96 : 24|32@1+ (1,0) [0|0] "" TOOL</v>
      </c>
      <c r="E34" s="91" t="str">
        <f>"SG_MUL_VAL_ 2024 S0"&amp;DEC2HEX(B34,1)&amp;"_PID"&amp;DEC2HEX(C34,2)&amp;"_SupportedIDs_"&amp;DEC2HEX(C34+1,2)&amp;"_"&amp;DEC2HEX(C34+32,2)&amp;" S0"&amp;DEC2HEX(B34,1)&amp;"_PID "&amp;C34&amp;"-"&amp;C34&amp;";"</f>
        <v>SG_MUL_VAL_ 2024 S03_PID60_SupportedIDs_61_80 S03_PID 96-96;</v>
      </c>
    </row>
    <row r="35" spans="1:5">
      <c r="A35" s="88">
        <v>33</v>
      </c>
      <c r="B35" s="88">
        <f>MOD(A35,10)+1</f>
        <v>4</v>
      </c>
      <c r="C35" s="90">
        <f>32*INT(A35/10)</f>
        <v>96</v>
      </c>
      <c r="D35" s="88" t="str">
        <f>" SG_ S"&amp;DEC2HEX(B35,2)&amp;"_PID"&amp;DEC2HEX(C35,2)&amp;"_SupportedIDs_"&amp;DEC2HEX(C35+1,2)&amp;"_"&amp;DEC2HEX(C35+32,2)&amp;" m"&amp;C35&amp;" : 24|32@1+ (1,0) [0|0] """" TOOL"</f>
        <v> SG_ S04_PID60_SupportedIDs_61_80 m96 : 24|32@1+ (1,0) [0|0] "" TOOL</v>
      </c>
      <c r="E35" s="91" t="str">
        <f>"SG_MUL_VAL_ 2024 S0"&amp;DEC2HEX(B35,1)&amp;"_PID"&amp;DEC2HEX(C35,2)&amp;"_SupportedIDs_"&amp;DEC2HEX(C35+1,2)&amp;"_"&amp;DEC2HEX(C35+32,2)&amp;" S0"&amp;DEC2HEX(B35,1)&amp;"_PID "&amp;C35&amp;"-"&amp;C35&amp;";"</f>
        <v>SG_MUL_VAL_ 2024 S04_PID60_SupportedIDs_61_80 S04_PID 96-96;</v>
      </c>
    </row>
    <row r="36" spans="1:5">
      <c r="A36" s="88">
        <v>34</v>
      </c>
      <c r="B36" s="88">
        <f>MOD(A36,10)+1</f>
        <v>5</v>
      </c>
      <c r="C36" s="90">
        <f>32*INT(A36/10)</f>
        <v>96</v>
      </c>
      <c r="D36" s="88" t="str">
        <f>" SG_ S"&amp;DEC2HEX(B36,2)&amp;"_PID"&amp;DEC2HEX(C36,2)&amp;"_SupportedIDs_"&amp;DEC2HEX(C36+1,2)&amp;"_"&amp;DEC2HEX(C36+32,2)&amp;" m"&amp;C36&amp;" : 24|32@1+ (1,0) [0|0] """" TOOL"</f>
        <v> SG_ S05_PID60_SupportedIDs_61_80 m96 : 24|32@1+ (1,0) [0|0] "" TOOL</v>
      </c>
      <c r="E36" s="91" t="str">
        <f>"SG_MUL_VAL_ 2024 S0"&amp;DEC2HEX(B36,1)&amp;"_PID"&amp;DEC2HEX(C36,2)&amp;"_SupportedIDs_"&amp;DEC2HEX(C36+1,2)&amp;"_"&amp;DEC2HEX(C36+32,2)&amp;" S0"&amp;DEC2HEX(B36,1)&amp;"_PID "&amp;C36&amp;"-"&amp;C36&amp;";"</f>
        <v>SG_MUL_VAL_ 2024 S05_PID60_SupportedIDs_61_80 S05_PID 96-96;</v>
      </c>
    </row>
    <row r="37" spans="1:5">
      <c r="A37" s="88">
        <v>35</v>
      </c>
      <c r="B37" s="88">
        <f>MOD(A37,10)+1</f>
        <v>6</v>
      </c>
      <c r="C37" s="90">
        <f>32*INT(A37/10)</f>
        <v>96</v>
      </c>
      <c r="D37" s="88" t="str">
        <f>" SG_ S"&amp;DEC2HEX(B37,2)&amp;"_PID"&amp;DEC2HEX(C37,2)&amp;"_SupportedIDs_"&amp;DEC2HEX(C37+1,2)&amp;"_"&amp;DEC2HEX(C37+32,2)&amp;" m"&amp;C37&amp;" : 24|32@1+ (1,0) [0|0] """" TOOL"</f>
        <v> SG_ S06_PID60_SupportedIDs_61_80 m96 : 24|32@1+ (1,0) [0|0] "" TOOL</v>
      </c>
      <c r="E37" s="91" t="str">
        <f>"SG_MUL_VAL_ 2024 S0"&amp;DEC2HEX(B37,1)&amp;"_PID"&amp;DEC2HEX(C37,2)&amp;"_SupportedIDs_"&amp;DEC2HEX(C37+1,2)&amp;"_"&amp;DEC2HEX(C37+32,2)&amp;" S0"&amp;DEC2HEX(B37,1)&amp;"_PID "&amp;C37&amp;"-"&amp;C37&amp;";"</f>
        <v>SG_MUL_VAL_ 2024 S06_PID60_SupportedIDs_61_80 S06_PID 96-96;</v>
      </c>
    </row>
    <row r="38" spans="1:5">
      <c r="A38" s="88">
        <v>36</v>
      </c>
      <c r="B38" s="88">
        <f>MOD(A38,10)+1</f>
        <v>7</v>
      </c>
      <c r="C38" s="90">
        <f>32*INT(A38/10)</f>
        <v>96</v>
      </c>
      <c r="D38" s="88" t="str">
        <f>" SG_ S"&amp;DEC2HEX(B38,2)&amp;"_PID"&amp;DEC2HEX(C38,2)&amp;"_SupportedIDs_"&amp;DEC2HEX(C38+1,2)&amp;"_"&amp;DEC2HEX(C38+32,2)&amp;" m"&amp;C38&amp;" : 24|32@1+ (1,0) [0|0] """" TOOL"</f>
        <v> SG_ S07_PID60_SupportedIDs_61_80 m96 : 24|32@1+ (1,0) [0|0] "" TOOL</v>
      </c>
      <c r="E38" s="91" t="str">
        <f>"SG_MUL_VAL_ 2024 S0"&amp;DEC2HEX(B38,1)&amp;"_PID"&amp;DEC2HEX(C38,2)&amp;"_SupportedIDs_"&amp;DEC2HEX(C38+1,2)&amp;"_"&amp;DEC2HEX(C38+32,2)&amp;" S0"&amp;DEC2HEX(B38,1)&amp;"_PID "&amp;C38&amp;"-"&amp;C38&amp;";"</f>
        <v>SG_MUL_VAL_ 2024 S07_PID60_SupportedIDs_61_80 S07_PID 96-96;</v>
      </c>
    </row>
    <row r="39" spans="1:5">
      <c r="A39" s="88">
        <v>37</v>
      </c>
      <c r="B39" s="88">
        <f>MOD(A39,10)+1</f>
        <v>8</v>
      </c>
      <c r="C39" s="90">
        <f>32*INT(A39/10)</f>
        <v>96</v>
      </c>
      <c r="D39" s="88" t="str">
        <f>" SG_ S"&amp;DEC2HEX(B39,2)&amp;"_PID"&amp;DEC2HEX(C39,2)&amp;"_SupportedIDs_"&amp;DEC2HEX(C39+1,2)&amp;"_"&amp;DEC2HEX(C39+32,2)&amp;" m"&amp;C39&amp;" : 24|32@1+ (1,0) [0|0] """" TOOL"</f>
        <v> SG_ S08_PID60_SupportedIDs_61_80 m96 : 24|32@1+ (1,0) [0|0] "" TOOL</v>
      </c>
      <c r="E39" s="91" t="str">
        <f>"SG_MUL_VAL_ 2024 S0"&amp;DEC2HEX(B39,1)&amp;"_PID"&amp;DEC2HEX(C39,2)&amp;"_SupportedIDs_"&amp;DEC2HEX(C39+1,2)&amp;"_"&amp;DEC2HEX(C39+32,2)&amp;" S0"&amp;DEC2HEX(B39,1)&amp;"_PID "&amp;C39&amp;"-"&amp;C39&amp;";"</f>
        <v>SG_MUL_VAL_ 2024 S08_PID60_SupportedIDs_61_80 S08_PID 96-96;</v>
      </c>
    </row>
    <row r="40" spans="1:5">
      <c r="A40" s="88">
        <v>38</v>
      </c>
      <c r="B40" s="88">
        <f>MOD(A40,10)+1</f>
        <v>9</v>
      </c>
      <c r="C40" s="90">
        <f>32*INT(A40/10)</f>
        <v>96</v>
      </c>
      <c r="D40" s="88" t="str">
        <f>" SG_ S"&amp;DEC2HEX(B40,2)&amp;"_PID"&amp;DEC2HEX(C40,2)&amp;"_SupportedIDs_"&amp;DEC2HEX(C40+1,2)&amp;"_"&amp;DEC2HEX(C40+32,2)&amp;" m"&amp;C40&amp;" : 24|32@1+ (1,0) [0|0] """" TOOL"</f>
        <v> SG_ S09_PID60_SupportedIDs_61_80 m96 : 24|32@1+ (1,0) [0|0] "" TOOL</v>
      </c>
      <c r="E40" s="91" t="str">
        <f>"SG_MUL_VAL_ 2024 S0"&amp;DEC2HEX(B40,1)&amp;"_PID"&amp;DEC2HEX(C40,2)&amp;"_SupportedIDs_"&amp;DEC2HEX(C40+1,2)&amp;"_"&amp;DEC2HEX(C40+32,2)&amp;" S0"&amp;DEC2HEX(B40,1)&amp;"_PID "&amp;C40&amp;"-"&amp;C40&amp;";"</f>
        <v>SG_MUL_VAL_ 2024 S09_PID60_SupportedIDs_61_80 S09_PID 96-96;</v>
      </c>
    </row>
    <row r="41" spans="1:5">
      <c r="A41" s="88">
        <v>39</v>
      </c>
      <c r="B41" s="88">
        <f>MOD(A41,10)+1</f>
        <v>10</v>
      </c>
      <c r="C41" s="90">
        <f>32*INT(A41/10)</f>
        <v>96</v>
      </c>
      <c r="D41" s="88" t="str">
        <f>" SG_ S"&amp;DEC2HEX(B41,2)&amp;"_PID"&amp;DEC2HEX(C41,2)&amp;"_SupportedIDs_"&amp;DEC2HEX(C41+1,2)&amp;"_"&amp;DEC2HEX(C41+32,2)&amp;" m"&amp;C41&amp;" : 24|32@1+ (1,0) [0|0] """" TOOL"</f>
        <v> SG_ S0A_PID60_SupportedIDs_61_80 m96 : 24|32@1+ (1,0) [0|0] "" TOOL</v>
      </c>
      <c r="E41" s="91" t="str">
        <f>"SG_MUL_VAL_ 2024 S0"&amp;DEC2HEX(B41,1)&amp;"_PID"&amp;DEC2HEX(C41,2)&amp;"_SupportedIDs_"&amp;DEC2HEX(C41+1,2)&amp;"_"&amp;DEC2HEX(C41+32,2)&amp;" S0"&amp;DEC2HEX(B41,1)&amp;"_PID "&amp;C41&amp;"-"&amp;C41&amp;";"</f>
        <v>SG_MUL_VAL_ 2024 S0A_PID60_SupportedIDs_61_80 S0A_PID 96-96;</v>
      </c>
    </row>
    <row r="42" spans="1:5">
      <c r="A42" s="88">
        <v>40</v>
      </c>
      <c r="B42" s="88">
        <f>MOD(A42,10)+1</f>
        <v>1</v>
      </c>
      <c r="C42" s="90">
        <f>32*INT(A42/10)</f>
        <v>128</v>
      </c>
      <c r="D42" s="88" t="str">
        <f>" SG_ S"&amp;DEC2HEX(B42,2)&amp;"_PID"&amp;DEC2HEX(C42,2)&amp;"_SupportedIDs_"&amp;DEC2HEX(C42+1,2)&amp;"_"&amp;DEC2HEX(C42+32,2)&amp;" m"&amp;C42&amp;" : 24|32@1+ (1,0) [0|0] """" TOOL"</f>
        <v> SG_ S01_PID80_SupportedIDs_81_A0 m128 : 24|32@1+ (1,0) [0|0] "" TOOL</v>
      </c>
      <c r="E42" s="91" t="str">
        <f>"SG_MUL_VAL_ 2024 S0"&amp;DEC2HEX(B42,1)&amp;"_PID"&amp;DEC2HEX(C42,2)&amp;"_SupportedIDs_"&amp;DEC2HEX(C42+1,2)&amp;"_"&amp;DEC2HEX(C42+32,2)&amp;" S0"&amp;DEC2HEX(B42,1)&amp;"_PID "&amp;C42&amp;"-"&amp;C42&amp;";"</f>
        <v>SG_MUL_VAL_ 2024 S01_PID80_SupportedIDs_81_A0 S01_PID 128-128;</v>
      </c>
    </row>
    <row r="43" spans="1:5">
      <c r="A43" s="88">
        <v>41</v>
      </c>
      <c r="B43" s="88">
        <f>MOD(A43,10)+1</f>
        <v>2</v>
      </c>
      <c r="C43" s="90">
        <f>32*INT(A43/10)</f>
        <v>128</v>
      </c>
      <c r="D43" s="88" t="str">
        <f>" SG_ S"&amp;DEC2HEX(B43,2)&amp;"_PID"&amp;DEC2HEX(C43,2)&amp;"_SupportedIDs_"&amp;DEC2HEX(C43+1,2)&amp;"_"&amp;DEC2HEX(C43+32,2)&amp;" m"&amp;C43&amp;" : 24|32@1+ (1,0) [0|0] """" TOOL"</f>
        <v> SG_ S02_PID80_SupportedIDs_81_A0 m128 : 24|32@1+ (1,0) [0|0] "" TOOL</v>
      </c>
      <c r="E43" s="91" t="str">
        <f>"SG_MUL_VAL_ 2024 S0"&amp;DEC2HEX(B43,1)&amp;"_PID"&amp;DEC2HEX(C43,2)&amp;"_SupportedIDs_"&amp;DEC2HEX(C43+1,2)&amp;"_"&amp;DEC2HEX(C43+32,2)&amp;" S0"&amp;DEC2HEX(B43,1)&amp;"_PID "&amp;C43&amp;"-"&amp;C43&amp;";"</f>
        <v>SG_MUL_VAL_ 2024 S02_PID80_SupportedIDs_81_A0 S02_PID 128-128;</v>
      </c>
    </row>
    <row r="44" spans="1:5">
      <c r="A44" s="88">
        <v>42</v>
      </c>
      <c r="B44" s="88">
        <f>MOD(A44,10)+1</f>
        <v>3</v>
      </c>
      <c r="C44" s="90">
        <f>32*INT(A44/10)</f>
        <v>128</v>
      </c>
      <c r="D44" s="88" t="str">
        <f>" SG_ S"&amp;DEC2HEX(B44,2)&amp;"_PID"&amp;DEC2HEX(C44,2)&amp;"_SupportedIDs_"&amp;DEC2HEX(C44+1,2)&amp;"_"&amp;DEC2HEX(C44+32,2)&amp;" m"&amp;C44&amp;" : 24|32@1+ (1,0) [0|0] """" TOOL"</f>
        <v> SG_ S03_PID80_SupportedIDs_81_A0 m128 : 24|32@1+ (1,0) [0|0] "" TOOL</v>
      </c>
      <c r="E44" s="91" t="str">
        <f>"SG_MUL_VAL_ 2024 S0"&amp;DEC2HEX(B44,1)&amp;"_PID"&amp;DEC2HEX(C44,2)&amp;"_SupportedIDs_"&amp;DEC2HEX(C44+1,2)&amp;"_"&amp;DEC2HEX(C44+32,2)&amp;" S0"&amp;DEC2HEX(B44,1)&amp;"_PID "&amp;C44&amp;"-"&amp;C44&amp;";"</f>
        <v>SG_MUL_VAL_ 2024 S03_PID80_SupportedIDs_81_A0 S03_PID 128-128;</v>
      </c>
    </row>
    <row r="45" spans="1:5">
      <c r="A45" s="88">
        <v>43</v>
      </c>
      <c r="B45" s="88">
        <f>MOD(A45,10)+1</f>
        <v>4</v>
      </c>
      <c r="C45" s="90">
        <f>32*INT(A45/10)</f>
        <v>128</v>
      </c>
      <c r="D45" s="88" t="str">
        <f>" SG_ S"&amp;DEC2HEX(B45,2)&amp;"_PID"&amp;DEC2HEX(C45,2)&amp;"_SupportedIDs_"&amp;DEC2HEX(C45+1,2)&amp;"_"&amp;DEC2HEX(C45+32,2)&amp;" m"&amp;C45&amp;" : 24|32@1+ (1,0) [0|0] """" TOOL"</f>
        <v> SG_ S04_PID80_SupportedIDs_81_A0 m128 : 24|32@1+ (1,0) [0|0] "" TOOL</v>
      </c>
      <c r="E45" s="91" t="str">
        <f>"SG_MUL_VAL_ 2024 S0"&amp;DEC2HEX(B45,1)&amp;"_PID"&amp;DEC2HEX(C45,2)&amp;"_SupportedIDs_"&amp;DEC2HEX(C45+1,2)&amp;"_"&amp;DEC2HEX(C45+32,2)&amp;" S0"&amp;DEC2HEX(B45,1)&amp;"_PID "&amp;C45&amp;"-"&amp;C45&amp;";"</f>
        <v>SG_MUL_VAL_ 2024 S04_PID80_SupportedIDs_81_A0 S04_PID 128-128;</v>
      </c>
    </row>
    <row r="46" spans="1:5">
      <c r="A46" s="88">
        <v>44</v>
      </c>
      <c r="B46" s="88">
        <f>MOD(A46,10)+1</f>
        <v>5</v>
      </c>
      <c r="C46" s="90">
        <f>32*INT(A46/10)</f>
        <v>128</v>
      </c>
      <c r="D46" s="88" t="str">
        <f>" SG_ S"&amp;DEC2HEX(B46,2)&amp;"_PID"&amp;DEC2HEX(C46,2)&amp;"_SupportedIDs_"&amp;DEC2HEX(C46+1,2)&amp;"_"&amp;DEC2HEX(C46+32,2)&amp;" m"&amp;C46&amp;" : 24|32@1+ (1,0) [0|0] """" TOOL"</f>
        <v> SG_ S05_PID80_SupportedIDs_81_A0 m128 : 24|32@1+ (1,0) [0|0] "" TOOL</v>
      </c>
      <c r="E46" s="91" t="str">
        <f>"SG_MUL_VAL_ 2024 S0"&amp;DEC2HEX(B46,1)&amp;"_PID"&amp;DEC2HEX(C46,2)&amp;"_SupportedIDs_"&amp;DEC2HEX(C46+1,2)&amp;"_"&amp;DEC2HEX(C46+32,2)&amp;" S0"&amp;DEC2HEX(B46,1)&amp;"_PID "&amp;C46&amp;"-"&amp;C46&amp;";"</f>
        <v>SG_MUL_VAL_ 2024 S05_PID80_SupportedIDs_81_A0 S05_PID 128-128;</v>
      </c>
    </row>
    <row r="47" spans="1:5">
      <c r="A47" s="88">
        <v>45</v>
      </c>
      <c r="B47" s="88">
        <f>MOD(A47,10)+1</f>
        <v>6</v>
      </c>
      <c r="C47" s="90">
        <f>32*INT(A47/10)</f>
        <v>128</v>
      </c>
      <c r="D47" s="88" t="str">
        <f>" SG_ S"&amp;DEC2HEX(B47,2)&amp;"_PID"&amp;DEC2HEX(C47,2)&amp;"_SupportedIDs_"&amp;DEC2HEX(C47+1,2)&amp;"_"&amp;DEC2HEX(C47+32,2)&amp;" m"&amp;C47&amp;" : 24|32@1+ (1,0) [0|0] """" TOOL"</f>
        <v> SG_ S06_PID80_SupportedIDs_81_A0 m128 : 24|32@1+ (1,0) [0|0] "" TOOL</v>
      </c>
      <c r="E47" s="91" t="str">
        <f>"SG_MUL_VAL_ 2024 S0"&amp;DEC2HEX(B47,1)&amp;"_PID"&amp;DEC2HEX(C47,2)&amp;"_SupportedIDs_"&amp;DEC2HEX(C47+1,2)&amp;"_"&amp;DEC2HEX(C47+32,2)&amp;" S0"&amp;DEC2HEX(B47,1)&amp;"_PID "&amp;C47&amp;"-"&amp;C47&amp;";"</f>
        <v>SG_MUL_VAL_ 2024 S06_PID80_SupportedIDs_81_A0 S06_PID 128-128;</v>
      </c>
    </row>
    <row r="48" spans="1:5">
      <c r="A48" s="88">
        <v>46</v>
      </c>
      <c r="B48" s="88">
        <f>MOD(A48,10)+1</f>
        <v>7</v>
      </c>
      <c r="C48" s="90">
        <f>32*INT(A48/10)</f>
        <v>128</v>
      </c>
      <c r="D48" s="88" t="str">
        <f>" SG_ S"&amp;DEC2HEX(B48,2)&amp;"_PID"&amp;DEC2HEX(C48,2)&amp;"_SupportedIDs_"&amp;DEC2HEX(C48+1,2)&amp;"_"&amp;DEC2HEX(C48+32,2)&amp;" m"&amp;C48&amp;" : 24|32@1+ (1,0) [0|0] """" TOOL"</f>
        <v> SG_ S07_PID80_SupportedIDs_81_A0 m128 : 24|32@1+ (1,0) [0|0] "" TOOL</v>
      </c>
      <c r="E48" s="91" t="str">
        <f>"SG_MUL_VAL_ 2024 S0"&amp;DEC2HEX(B48,1)&amp;"_PID"&amp;DEC2HEX(C48,2)&amp;"_SupportedIDs_"&amp;DEC2HEX(C48+1,2)&amp;"_"&amp;DEC2HEX(C48+32,2)&amp;" S0"&amp;DEC2HEX(B48,1)&amp;"_PID "&amp;C48&amp;"-"&amp;C48&amp;";"</f>
        <v>SG_MUL_VAL_ 2024 S07_PID80_SupportedIDs_81_A0 S07_PID 128-128;</v>
      </c>
    </row>
    <row r="49" spans="1:5">
      <c r="A49" s="88">
        <v>47</v>
      </c>
      <c r="B49" s="88">
        <f>MOD(A49,10)+1</f>
        <v>8</v>
      </c>
      <c r="C49" s="90">
        <f>32*INT(A49/10)</f>
        <v>128</v>
      </c>
      <c r="D49" s="88" t="str">
        <f>" SG_ S"&amp;DEC2HEX(B49,2)&amp;"_PID"&amp;DEC2HEX(C49,2)&amp;"_SupportedIDs_"&amp;DEC2HEX(C49+1,2)&amp;"_"&amp;DEC2HEX(C49+32,2)&amp;" m"&amp;C49&amp;" : 24|32@1+ (1,0) [0|0] """" TOOL"</f>
        <v> SG_ S08_PID80_SupportedIDs_81_A0 m128 : 24|32@1+ (1,0) [0|0] "" TOOL</v>
      </c>
      <c r="E49" s="91" t="str">
        <f>"SG_MUL_VAL_ 2024 S0"&amp;DEC2HEX(B49,1)&amp;"_PID"&amp;DEC2HEX(C49,2)&amp;"_SupportedIDs_"&amp;DEC2HEX(C49+1,2)&amp;"_"&amp;DEC2HEX(C49+32,2)&amp;" S0"&amp;DEC2HEX(B49,1)&amp;"_PID "&amp;C49&amp;"-"&amp;C49&amp;";"</f>
        <v>SG_MUL_VAL_ 2024 S08_PID80_SupportedIDs_81_A0 S08_PID 128-128;</v>
      </c>
    </row>
    <row r="50" spans="1:5">
      <c r="A50" s="88">
        <v>48</v>
      </c>
      <c r="B50" s="88">
        <f>MOD(A50,10)+1</f>
        <v>9</v>
      </c>
      <c r="C50" s="90">
        <f>32*INT(A50/10)</f>
        <v>128</v>
      </c>
      <c r="D50" s="88" t="str">
        <f>" SG_ S"&amp;DEC2HEX(B50,2)&amp;"_PID"&amp;DEC2HEX(C50,2)&amp;"_SupportedIDs_"&amp;DEC2HEX(C50+1,2)&amp;"_"&amp;DEC2HEX(C50+32,2)&amp;" m"&amp;C50&amp;" : 24|32@1+ (1,0) [0|0] """" TOOL"</f>
        <v> SG_ S09_PID80_SupportedIDs_81_A0 m128 : 24|32@1+ (1,0) [0|0] "" TOOL</v>
      </c>
      <c r="E50" s="91" t="str">
        <f>"SG_MUL_VAL_ 2024 S0"&amp;DEC2HEX(B50,1)&amp;"_PID"&amp;DEC2HEX(C50,2)&amp;"_SupportedIDs_"&amp;DEC2HEX(C50+1,2)&amp;"_"&amp;DEC2HEX(C50+32,2)&amp;" S0"&amp;DEC2HEX(B50,1)&amp;"_PID "&amp;C50&amp;"-"&amp;C50&amp;";"</f>
        <v>SG_MUL_VAL_ 2024 S09_PID80_SupportedIDs_81_A0 S09_PID 128-128;</v>
      </c>
    </row>
    <row r="51" spans="1:5">
      <c r="A51" s="88">
        <v>49</v>
      </c>
      <c r="B51" s="88">
        <f>MOD(A51,10)+1</f>
        <v>10</v>
      </c>
      <c r="C51" s="90">
        <f>32*INT(A51/10)</f>
        <v>128</v>
      </c>
      <c r="D51" s="88" t="str">
        <f>" SG_ S"&amp;DEC2HEX(B51,2)&amp;"_PID"&amp;DEC2HEX(C51,2)&amp;"_SupportedIDs_"&amp;DEC2HEX(C51+1,2)&amp;"_"&amp;DEC2HEX(C51+32,2)&amp;" m"&amp;C51&amp;" : 24|32@1+ (1,0) [0|0] """" TOOL"</f>
        <v> SG_ S0A_PID80_SupportedIDs_81_A0 m128 : 24|32@1+ (1,0) [0|0] "" TOOL</v>
      </c>
      <c r="E51" s="91" t="str">
        <f>"SG_MUL_VAL_ 2024 S0"&amp;DEC2HEX(B51,1)&amp;"_PID"&amp;DEC2HEX(C51,2)&amp;"_SupportedIDs_"&amp;DEC2HEX(C51+1,2)&amp;"_"&amp;DEC2HEX(C51+32,2)&amp;" S0"&amp;DEC2HEX(B51,1)&amp;"_PID "&amp;C51&amp;"-"&amp;C51&amp;";"</f>
        <v>SG_MUL_VAL_ 2024 S0A_PID80_SupportedIDs_81_A0 S0A_PID 128-128;</v>
      </c>
    </row>
    <row r="52" spans="1:5">
      <c r="A52" s="88">
        <v>50</v>
      </c>
      <c r="B52" s="88">
        <f>MOD(A52,10)+1</f>
        <v>1</v>
      </c>
      <c r="C52" s="90">
        <f>32*INT(A52/10)</f>
        <v>160</v>
      </c>
      <c r="D52" s="88" t="str">
        <f>" SG_ S"&amp;DEC2HEX(B52,2)&amp;"_PID"&amp;DEC2HEX(C52,2)&amp;"_SupportedIDs_"&amp;DEC2HEX(C52+1,2)&amp;"_"&amp;DEC2HEX(C52+32,2)&amp;" m"&amp;C52&amp;" : 24|32@1+ (1,0) [0|0] """" TOOL"</f>
        <v> SG_ S01_PIDA0_SupportedIDs_A1_C0 m160 : 24|32@1+ (1,0) [0|0] "" TOOL</v>
      </c>
      <c r="E52" s="91" t="str">
        <f>"SG_MUL_VAL_ 2024 S0"&amp;DEC2HEX(B52,1)&amp;"_PID"&amp;DEC2HEX(C52,2)&amp;"_SupportedIDs_"&amp;DEC2HEX(C52+1,2)&amp;"_"&amp;DEC2HEX(C52+32,2)&amp;" S0"&amp;DEC2HEX(B52,1)&amp;"_PID "&amp;C52&amp;"-"&amp;C52&amp;";"</f>
        <v>SG_MUL_VAL_ 2024 S01_PIDA0_SupportedIDs_A1_C0 S01_PID 160-160;</v>
      </c>
    </row>
    <row r="53" spans="1:5">
      <c r="A53" s="88">
        <v>51</v>
      </c>
      <c r="B53" s="88">
        <f>MOD(A53,10)+1</f>
        <v>2</v>
      </c>
      <c r="C53" s="90">
        <f>32*INT(A53/10)</f>
        <v>160</v>
      </c>
      <c r="D53" s="88" t="str">
        <f>" SG_ S"&amp;DEC2HEX(B53,2)&amp;"_PID"&amp;DEC2HEX(C53,2)&amp;"_SupportedIDs_"&amp;DEC2HEX(C53+1,2)&amp;"_"&amp;DEC2HEX(C53+32,2)&amp;" m"&amp;C53&amp;" : 24|32@1+ (1,0) [0|0] """" TOOL"</f>
        <v> SG_ S02_PIDA0_SupportedIDs_A1_C0 m160 : 24|32@1+ (1,0) [0|0] "" TOOL</v>
      </c>
      <c r="E53" s="91" t="str">
        <f>"SG_MUL_VAL_ 2024 S0"&amp;DEC2HEX(B53,1)&amp;"_PID"&amp;DEC2HEX(C53,2)&amp;"_SupportedIDs_"&amp;DEC2HEX(C53+1,2)&amp;"_"&amp;DEC2HEX(C53+32,2)&amp;" S0"&amp;DEC2HEX(B53,1)&amp;"_PID "&amp;C53&amp;"-"&amp;C53&amp;";"</f>
        <v>SG_MUL_VAL_ 2024 S02_PIDA0_SupportedIDs_A1_C0 S02_PID 160-160;</v>
      </c>
    </row>
    <row r="54" spans="1:5">
      <c r="A54" s="88">
        <v>52</v>
      </c>
      <c r="B54" s="88">
        <f>MOD(A54,10)+1</f>
        <v>3</v>
      </c>
      <c r="C54" s="90">
        <f>32*INT(A54/10)</f>
        <v>160</v>
      </c>
      <c r="D54" s="88" t="str">
        <f>" SG_ S"&amp;DEC2HEX(B54,2)&amp;"_PID"&amp;DEC2HEX(C54,2)&amp;"_SupportedIDs_"&amp;DEC2HEX(C54+1,2)&amp;"_"&amp;DEC2HEX(C54+32,2)&amp;" m"&amp;C54&amp;" : 24|32@1+ (1,0) [0|0] """" TOOL"</f>
        <v> SG_ S03_PIDA0_SupportedIDs_A1_C0 m160 : 24|32@1+ (1,0) [0|0] "" TOOL</v>
      </c>
      <c r="E54" s="91" t="str">
        <f>"SG_MUL_VAL_ 2024 S0"&amp;DEC2HEX(B54,1)&amp;"_PID"&amp;DEC2HEX(C54,2)&amp;"_SupportedIDs_"&amp;DEC2HEX(C54+1,2)&amp;"_"&amp;DEC2HEX(C54+32,2)&amp;" S0"&amp;DEC2HEX(B54,1)&amp;"_PID "&amp;C54&amp;"-"&amp;C54&amp;";"</f>
        <v>SG_MUL_VAL_ 2024 S03_PIDA0_SupportedIDs_A1_C0 S03_PID 160-160;</v>
      </c>
    </row>
    <row r="55" spans="1:5">
      <c r="A55" s="88">
        <v>53</v>
      </c>
      <c r="B55" s="88">
        <f>MOD(A55,10)+1</f>
        <v>4</v>
      </c>
      <c r="C55" s="90">
        <f>32*INT(A55/10)</f>
        <v>160</v>
      </c>
      <c r="D55" s="88" t="str">
        <f>" SG_ S"&amp;DEC2HEX(B55,2)&amp;"_PID"&amp;DEC2HEX(C55,2)&amp;"_SupportedIDs_"&amp;DEC2HEX(C55+1,2)&amp;"_"&amp;DEC2HEX(C55+32,2)&amp;" m"&amp;C55&amp;" : 24|32@1+ (1,0) [0|0] """" TOOL"</f>
        <v> SG_ S04_PIDA0_SupportedIDs_A1_C0 m160 : 24|32@1+ (1,0) [0|0] "" TOOL</v>
      </c>
      <c r="E55" s="91" t="str">
        <f>"SG_MUL_VAL_ 2024 S0"&amp;DEC2HEX(B55,1)&amp;"_PID"&amp;DEC2HEX(C55,2)&amp;"_SupportedIDs_"&amp;DEC2HEX(C55+1,2)&amp;"_"&amp;DEC2HEX(C55+32,2)&amp;" S0"&amp;DEC2HEX(B55,1)&amp;"_PID "&amp;C55&amp;"-"&amp;C55&amp;";"</f>
        <v>SG_MUL_VAL_ 2024 S04_PIDA0_SupportedIDs_A1_C0 S04_PID 160-160;</v>
      </c>
    </row>
    <row r="56" spans="1:5">
      <c r="A56" s="88">
        <v>54</v>
      </c>
      <c r="B56" s="88">
        <f>MOD(A56,10)+1</f>
        <v>5</v>
      </c>
      <c r="C56" s="90">
        <f>32*INT(A56/10)</f>
        <v>160</v>
      </c>
      <c r="D56" s="88" t="str">
        <f>" SG_ S"&amp;DEC2HEX(B56,2)&amp;"_PID"&amp;DEC2HEX(C56,2)&amp;"_SupportedIDs_"&amp;DEC2HEX(C56+1,2)&amp;"_"&amp;DEC2HEX(C56+32,2)&amp;" m"&amp;C56&amp;" : 24|32@1+ (1,0) [0|0] """" TOOL"</f>
        <v> SG_ S05_PIDA0_SupportedIDs_A1_C0 m160 : 24|32@1+ (1,0) [0|0] "" TOOL</v>
      </c>
      <c r="E56" s="91" t="str">
        <f>"SG_MUL_VAL_ 2024 S0"&amp;DEC2HEX(B56,1)&amp;"_PID"&amp;DEC2HEX(C56,2)&amp;"_SupportedIDs_"&amp;DEC2HEX(C56+1,2)&amp;"_"&amp;DEC2HEX(C56+32,2)&amp;" S0"&amp;DEC2HEX(B56,1)&amp;"_PID "&amp;C56&amp;"-"&amp;C56&amp;";"</f>
        <v>SG_MUL_VAL_ 2024 S05_PIDA0_SupportedIDs_A1_C0 S05_PID 160-160;</v>
      </c>
    </row>
    <row r="57" spans="1:5">
      <c r="A57" s="88">
        <v>55</v>
      </c>
      <c r="B57" s="88">
        <f>MOD(A57,10)+1</f>
        <v>6</v>
      </c>
      <c r="C57" s="90">
        <f>32*INT(A57/10)</f>
        <v>160</v>
      </c>
      <c r="D57" s="88" t="str">
        <f>" SG_ S"&amp;DEC2HEX(B57,2)&amp;"_PID"&amp;DEC2HEX(C57,2)&amp;"_SupportedIDs_"&amp;DEC2HEX(C57+1,2)&amp;"_"&amp;DEC2HEX(C57+32,2)&amp;" m"&amp;C57&amp;" : 24|32@1+ (1,0) [0|0] """" TOOL"</f>
        <v> SG_ S06_PIDA0_SupportedIDs_A1_C0 m160 : 24|32@1+ (1,0) [0|0] "" TOOL</v>
      </c>
      <c r="E57" s="91" t="str">
        <f>"SG_MUL_VAL_ 2024 S0"&amp;DEC2HEX(B57,1)&amp;"_PID"&amp;DEC2HEX(C57,2)&amp;"_SupportedIDs_"&amp;DEC2HEX(C57+1,2)&amp;"_"&amp;DEC2HEX(C57+32,2)&amp;" S0"&amp;DEC2HEX(B57,1)&amp;"_PID "&amp;C57&amp;"-"&amp;C57&amp;";"</f>
        <v>SG_MUL_VAL_ 2024 S06_PIDA0_SupportedIDs_A1_C0 S06_PID 160-160;</v>
      </c>
    </row>
    <row r="58" spans="1:5">
      <c r="A58" s="88">
        <v>56</v>
      </c>
      <c r="B58" s="88">
        <f>MOD(A58,10)+1</f>
        <v>7</v>
      </c>
      <c r="C58" s="90">
        <f>32*INT(A58/10)</f>
        <v>160</v>
      </c>
      <c r="D58" s="88" t="str">
        <f>" SG_ S"&amp;DEC2HEX(B58,2)&amp;"_PID"&amp;DEC2HEX(C58,2)&amp;"_SupportedIDs_"&amp;DEC2HEX(C58+1,2)&amp;"_"&amp;DEC2HEX(C58+32,2)&amp;" m"&amp;C58&amp;" : 24|32@1+ (1,0) [0|0] """" TOOL"</f>
        <v> SG_ S07_PIDA0_SupportedIDs_A1_C0 m160 : 24|32@1+ (1,0) [0|0] "" TOOL</v>
      </c>
      <c r="E58" s="91" t="str">
        <f>"SG_MUL_VAL_ 2024 S0"&amp;DEC2HEX(B58,1)&amp;"_PID"&amp;DEC2HEX(C58,2)&amp;"_SupportedIDs_"&amp;DEC2HEX(C58+1,2)&amp;"_"&amp;DEC2HEX(C58+32,2)&amp;" S0"&amp;DEC2HEX(B58,1)&amp;"_PID "&amp;C58&amp;"-"&amp;C58&amp;";"</f>
        <v>SG_MUL_VAL_ 2024 S07_PIDA0_SupportedIDs_A1_C0 S07_PID 160-160;</v>
      </c>
    </row>
    <row r="59" spans="1:5">
      <c r="A59" s="88">
        <v>57</v>
      </c>
      <c r="B59" s="88">
        <f>MOD(A59,10)+1</f>
        <v>8</v>
      </c>
      <c r="C59" s="90">
        <f>32*INT(A59/10)</f>
        <v>160</v>
      </c>
      <c r="D59" s="88" t="str">
        <f>" SG_ S"&amp;DEC2HEX(B59,2)&amp;"_PID"&amp;DEC2HEX(C59,2)&amp;"_SupportedIDs_"&amp;DEC2HEX(C59+1,2)&amp;"_"&amp;DEC2HEX(C59+32,2)&amp;" m"&amp;C59&amp;" : 24|32@1+ (1,0) [0|0] """" TOOL"</f>
        <v> SG_ S08_PIDA0_SupportedIDs_A1_C0 m160 : 24|32@1+ (1,0) [0|0] "" TOOL</v>
      </c>
      <c r="E59" s="91" t="str">
        <f>"SG_MUL_VAL_ 2024 S0"&amp;DEC2HEX(B59,1)&amp;"_PID"&amp;DEC2HEX(C59,2)&amp;"_SupportedIDs_"&amp;DEC2HEX(C59+1,2)&amp;"_"&amp;DEC2HEX(C59+32,2)&amp;" S0"&amp;DEC2HEX(B59,1)&amp;"_PID "&amp;C59&amp;"-"&amp;C59&amp;";"</f>
        <v>SG_MUL_VAL_ 2024 S08_PIDA0_SupportedIDs_A1_C0 S08_PID 160-160;</v>
      </c>
    </row>
    <row r="60" spans="1:5">
      <c r="A60" s="88">
        <v>58</v>
      </c>
      <c r="B60" s="88">
        <f>MOD(A60,10)+1</f>
        <v>9</v>
      </c>
      <c r="C60" s="90">
        <f>32*INT(A60/10)</f>
        <v>160</v>
      </c>
      <c r="D60" s="88" t="str">
        <f>" SG_ S"&amp;DEC2HEX(B60,2)&amp;"_PID"&amp;DEC2HEX(C60,2)&amp;"_SupportedIDs_"&amp;DEC2HEX(C60+1,2)&amp;"_"&amp;DEC2HEX(C60+32,2)&amp;" m"&amp;C60&amp;" : 24|32@1+ (1,0) [0|0] """" TOOL"</f>
        <v> SG_ S09_PIDA0_SupportedIDs_A1_C0 m160 : 24|32@1+ (1,0) [0|0] "" TOOL</v>
      </c>
      <c r="E60" s="91" t="str">
        <f>"SG_MUL_VAL_ 2024 S0"&amp;DEC2HEX(B60,1)&amp;"_PID"&amp;DEC2HEX(C60,2)&amp;"_SupportedIDs_"&amp;DEC2HEX(C60+1,2)&amp;"_"&amp;DEC2HEX(C60+32,2)&amp;" S0"&amp;DEC2HEX(B60,1)&amp;"_PID "&amp;C60&amp;"-"&amp;C60&amp;";"</f>
        <v>SG_MUL_VAL_ 2024 S09_PIDA0_SupportedIDs_A1_C0 S09_PID 160-160;</v>
      </c>
    </row>
    <row r="61" spans="1:5">
      <c r="A61" s="88">
        <v>59</v>
      </c>
      <c r="B61" s="88">
        <f>MOD(A61,10)+1</f>
        <v>10</v>
      </c>
      <c r="C61" s="90">
        <f>32*INT(A61/10)</f>
        <v>160</v>
      </c>
      <c r="D61" s="88" t="str">
        <f>" SG_ S"&amp;DEC2HEX(B61,2)&amp;"_PID"&amp;DEC2HEX(C61,2)&amp;"_SupportedIDs_"&amp;DEC2HEX(C61+1,2)&amp;"_"&amp;DEC2HEX(C61+32,2)&amp;" m"&amp;C61&amp;" : 24|32@1+ (1,0) [0|0] """" TOOL"</f>
        <v> SG_ S0A_PIDA0_SupportedIDs_A1_C0 m160 : 24|32@1+ (1,0) [0|0] "" TOOL</v>
      </c>
      <c r="E61" s="91" t="str">
        <f>"SG_MUL_VAL_ 2024 S0"&amp;DEC2HEX(B61,1)&amp;"_PID"&amp;DEC2HEX(C61,2)&amp;"_SupportedIDs_"&amp;DEC2HEX(C61+1,2)&amp;"_"&amp;DEC2HEX(C61+32,2)&amp;" S0"&amp;DEC2HEX(B61,1)&amp;"_PID "&amp;C61&amp;"-"&amp;C61&amp;";"</f>
        <v>SG_MUL_VAL_ 2024 S0A_PIDA0_SupportedIDs_A1_C0 S0A_PID 160-160;</v>
      </c>
    </row>
    <row r="62" spans="1:5">
      <c r="A62" s="88">
        <v>60</v>
      </c>
      <c r="B62" s="88">
        <f>MOD(A62,10)+1</f>
        <v>1</v>
      </c>
      <c r="C62" s="90">
        <f>32*INT(A62/10)</f>
        <v>192</v>
      </c>
      <c r="D62" s="88" t="str">
        <f>" SG_ S"&amp;DEC2HEX(B62,2)&amp;"_PID"&amp;DEC2HEX(C62,2)&amp;"_SupportedIDs_"&amp;DEC2HEX(C62+1,2)&amp;"_"&amp;DEC2HEX(C62+32,2)&amp;" m"&amp;C62&amp;" : 24|32@1+ (1,0) [0|0] """" TOOL"</f>
        <v> SG_ S01_PIDC0_SupportedIDs_C1_E0 m192 : 24|32@1+ (1,0) [0|0] "" TOOL</v>
      </c>
      <c r="E62" s="91" t="str">
        <f>"SG_MUL_VAL_ 2024 S0"&amp;DEC2HEX(B62,1)&amp;"_PID"&amp;DEC2HEX(C62,2)&amp;"_SupportedIDs_"&amp;DEC2HEX(C62+1,2)&amp;"_"&amp;DEC2HEX(C62+32,2)&amp;" S0"&amp;DEC2HEX(B62,1)&amp;"_PID "&amp;C62&amp;"-"&amp;C62&amp;";"</f>
        <v>SG_MUL_VAL_ 2024 S01_PIDC0_SupportedIDs_C1_E0 S01_PID 192-192;</v>
      </c>
    </row>
    <row r="63" spans="1:5">
      <c r="A63" s="88">
        <v>61</v>
      </c>
      <c r="B63" s="88">
        <f>MOD(A63,10)+1</f>
        <v>2</v>
      </c>
      <c r="C63" s="90">
        <f>32*INT(A63/10)</f>
        <v>192</v>
      </c>
      <c r="D63" s="88" t="str">
        <f>" SG_ S"&amp;DEC2HEX(B63,2)&amp;"_PID"&amp;DEC2HEX(C63,2)&amp;"_SupportedIDs_"&amp;DEC2HEX(C63+1,2)&amp;"_"&amp;DEC2HEX(C63+32,2)&amp;" m"&amp;C63&amp;" : 24|32@1+ (1,0) [0|0] """" TOOL"</f>
        <v> SG_ S02_PIDC0_SupportedIDs_C1_E0 m192 : 24|32@1+ (1,0) [0|0] "" TOOL</v>
      </c>
      <c r="E63" s="91" t="str">
        <f>"SG_MUL_VAL_ 2024 S0"&amp;DEC2HEX(B63,1)&amp;"_PID"&amp;DEC2HEX(C63,2)&amp;"_SupportedIDs_"&amp;DEC2HEX(C63+1,2)&amp;"_"&amp;DEC2HEX(C63+32,2)&amp;" S0"&amp;DEC2HEX(B63,1)&amp;"_PID "&amp;C63&amp;"-"&amp;C63&amp;";"</f>
        <v>SG_MUL_VAL_ 2024 S02_PIDC0_SupportedIDs_C1_E0 S02_PID 192-192;</v>
      </c>
    </row>
    <row r="64" spans="1:5">
      <c r="A64" s="88">
        <v>62</v>
      </c>
      <c r="B64" s="88">
        <f>MOD(A64,10)+1</f>
        <v>3</v>
      </c>
      <c r="C64" s="90">
        <f>32*INT(A64/10)</f>
        <v>192</v>
      </c>
      <c r="D64" s="88" t="str">
        <f>" SG_ S"&amp;DEC2HEX(B64,2)&amp;"_PID"&amp;DEC2HEX(C64,2)&amp;"_SupportedIDs_"&amp;DEC2HEX(C64+1,2)&amp;"_"&amp;DEC2HEX(C64+32,2)&amp;" m"&amp;C64&amp;" : 24|32@1+ (1,0) [0|0] """" TOOL"</f>
        <v> SG_ S03_PIDC0_SupportedIDs_C1_E0 m192 : 24|32@1+ (1,0) [0|0] "" TOOL</v>
      </c>
      <c r="E64" s="91" t="str">
        <f>"SG_MUL_VAL_ 2024 S0"&amp;DEC2HEX(B64,1)&amp;"_PID"&amp;DEC2HEX(C64,2)&amp;"_SupportedIDs_"&amp;DEC2HEX(C64+1,2)&amp;"_"&amp;DEC2HEX(C64+32,2)&amp;" S0"&amp;DEC2HEX(B64,1)&amp;"_PID "&amp;C64&amp;"-"&amp;C64&amp;";"</f>
        <v>SG_MUL_VAL_ 2024 S03_PIDC0_SupportedIDs_C1_E0 S03_PID 192-192;</v>
      </c>
    </row>
    <row r="65" spans="1:5">
      <c r="A65" s="88">
        <v>63</v>
      </c>
      <c r="B65" s="88">
        <f>MOD(A65,10)+1</f>
        <v>4</v>
      </c>
      <c r="C65" s="90">
        <f>32*INT(A65/10)</f>
        <v>192</v>
      </c>
      <c r="D65" s="88" t="str">
        <f>" SG_ S"&amp;DEC2HEX(B65,2)&amp;"_PID"&amp;DEC2HEX(C65,2)&amp;"_SupportedIDs_"&amp;DEC2HEX(C65+1,2)&amp;"_"&amp;DEC2HEX(C65+32,2)&amp;" m"&amp;C65&amp;" : 24|32@1+ (1,0) [0|0] """" TOOL"</f>
        <v> SG_ S04_PIDC0_SupportedIDs_C1_E0 m192 : 24|32@1+ (1,0) [0|0] "" TOOL</v>
      </c>
      <c r="E65" s="91" t="str">
        <f>"SG_MUL_VAL_ 2024 S0"&amp;DEC2HEX(B65,1)&amp;"_PID"&amp;DEC2HEX(C65,2)&amp;"_SupportedIDs_"&amp;DEC2HEX(C65+1,2)&amp;"_"&amp;DEC2HEX(C65+32,2)&amp;" S0"&amp;DEC2HEX(B65,1)&amp;"_PID "&amp;C65&amp;"-"&amp;C65&amp;";"</f>
        <v>SG_MUL_VAL_ 2024 S04_PIDC0_SupportedIDs_C1_E0 S04_PID 192-192;</v>
      </c>
    </row>
    <row r="66" spans="1:5">
      <c r="A66" s="88">
        <v>64</v>
      </c>
      <c r="B66" s="88">
        <f>MOD(A66,10)+1</f>
        <v>5</v>
      </c>
      <c r="C66" s="90">
        <f>32*INT(A66/10)</f>
        <v>192</v>
      </c>
      <c r="D66" s="88" t="str">
        <f>" SG_ S"&amp;DEC2HEX(B66,2)&amp;"_PID"&amp;DEC2HEX(C66,2)&amp;"_SupportedIDs_"&amp;DEC2HEX(C66+1,2)&amp;"_"&amp;DEC2HEX(C66+32,2)&amp;" m"&amp;C66&amp;" : 24|32@1+ (1,0) [0|0] """" TOOL"</f>
        <v> SG_ S05_PIDC0_SupportedIDs_C1_E0 m192 : 24|32@1+ (1,0) [0|0] "" TOOL</v>
      </c>
      <c r="E66" s="91" t="str">
        <f>"SG_MUL_VAL_ 2024 S0"&amp;DEC2HEX(B66,1)&amp;"_PID"&amp;DEC2HEX(C66,2)&amp;"_SupportedIDs_"&amp;DEC2HEX(C66+1,2)&amp;"_"&amp;DEC2HEX(C66+32,2)&amp;" S0"&amp;DEC2HEX(B66,1)&amp;"_PID "&amp;C66&amp;"-"&amp;C66&amp;";"</f>
        <v>SG_MUL_VAL_ 2024 S05_PIDC0_SupportedIDs_C1_E0 S05_PID 192-192;</v>
      </c>
    </row>
    <row r="67" spans="1:5">
      <c r="A67" s="88">
        <v>65</v>
      </c>
      <c r="B67" s="88">
        <f>MOD(A67,10)+1</f>
        <v>6</v>
      </c>
      <c r="C67" s="90">
        <f>32*INT(A67/10)</f>
        <v>192</v>
      </c>
      <c r="D67" s="88" t="str">
        <f>" SG_ S"&amp;DEC2HEX(B67,2)&amp;"_PID"&amp;DEC2HEX(C67,2)&amp;"_SupportedIDs_"&amp;DEC2HEX(C67+1,2)&amp;"_"&amp;DEC2HEX(C67+32,2)&amp;" m"&amp;C67&amp;" : 24|32@1+ (1,0) [0|0] """" TOOL"</f>
        <v> SG_ S06_PIDC0_SupportedIDs_C1_E0 m192 : 24|32@1+ (1,0) [0|0] "" TOOL</v>
      </c>
      <c r="E67" s="91" t="str">
        <f>"SG_MUL_VAL_ 2024 S0"&amp;DEC2HEX(B67,1)&amp;"_PID"&amp;DEC2HEX(C67,2)&amp;"_SupportedIDs_"&amp;DEC2HEX(C67+1,2)&amp;"_"&amp;DEC2HEX(C67+32,2)&amp;" S0"&amp;DEC2HEX(B67,1)&amp;"_PID "&amp;C67&amp;"-"&amp;C67&amp;";"</f>
        <v>SG_MUL_VAL_ 2024 S06_PIDC0_SupportedIDs_C1_E0 S06_PID 192-192;</v>
      </c>
    </row>
    <row r="68" spans="1:5">
      <c r="A68" s="88">
        <v>66</v>
      </c>
      <c r="B68" s="88">
        <f>MOD(A68,10)+1</f>
        <v>7</v>
      </c>
      <c r="C68" s="90">
        <f>32*INT(A68/10)</f>
        <v>192</v>
      </c>
      <c r="D68" s="88" t="str">
        <f>" SG_ S"&amp;DEC2HEX(B68,2)&amp;"_PID"&amp;DEC2HEX(C68,2)&amp;"_SupportedIDs_"&amp;DEC2HEX(C68+1,2)&amp;"_"&amp;DEC2HEX(C68+32,2)&amp;" m"&amp;C68&amp;" : 24|32@1+ (1,0) [0|0] """" TOOL"</f>
        <v> SG_ S07_PIDC0_SupportedIDs_C1_E0 m192 : 24|32@1+ (1,0) [0|0] "" TOOL</v>
      </c>
      <c r="E68" s="91" t="str">
        <f>"SG_MUL_VAL_ 2024 S0"&amp;DEC2HEX(B68,1)&amp;"_PID"&amp;DEC2HEX(C68,2)&amp;"_SupportedIDs_"&amp;DEC2HEX(C68+1,2)&amp;"_"&amp;DEC2HEX(C68+32,2)&amp;" S0"&amp;DEC2HEX(B68,1)&amp;"_PID "&amp;C68&amp;"-"&amp;C68&amp;";"</f>
        <v>SG_MUL_VAL_ 2024 S07_PIDC0_SupportedIDs_C1_E0 S07_PID 192-192;</v>
      </c>
    </row>
    <row r="69" spans="1:5">
      <c r="A69" s="88">
        <v>67</v>
      </c>
      <c r="B69" s="88">
        <f>MOD(A69,10)+1</f>
        <v>8</v>
      </c>
      <c r="C69" s="90">
        <f>32*INT(A69/10)</f>
        <v>192</v>
      </c>
      <c r="D69" s="88" t="str">
        <f>" SG_ S"&amp;DEC2HEX(B69,2)&amp;"_PID"&amp;DEC2HEX(C69,2)&amp;"_SupportedIDs_"&amp;DEC2HEX(C69+1,2)&amp;"_"&amp;DEC2HEX(C69+32,2)&amp;" m"&amp;C69&amp;" : 24|32@1+ (1,0) [0|0] """" TOOL"</f>
        <v> SG_ S08_PIDC0_SupportedIDs_C1_E0 m192 : 24|32@1+ (1,0) [0|0] "" TOOL</v>
      </c>
      <c r="E69" s="91" t="str">
        <f>"SG_MUL_VAL_ 2024 S0"&amp;DEC2HEX(B69,1)&amp;"_PID"&amp;DEC2HEX(C69,2)&amp;"_SupportedIDs_"&amp;DEC2HEX(C69+1,2)&amp;"_"&amp;DEC2HEX(C69+32,2)&amp;" S0"&amp;DEC2HEX(B69,1)&amp;"_PID "&amp;C69&amp;"-"&amp;C69&amp;";"</f>
        <v>SG_MUL_VAL_ 2024 S08_PIDC0_SupportedIDs_C1_E0 S08_PID 192-192;</v>
      </c>
    </row>
    <row r="70" spans="1:5">
      <c r="A70" s="88">
        <v>68</v>
      </c>
      <c r="B70" s="88">
        <f>MOD(A70,10)+1</f>
        <v>9</v>
      </c>
      <c r="C70" s="90">
        <f>32*INT(A70/10)</f>
        <v>192</v>
      </c>
      <c r="D70" s="88" t="str">
        <f>" SG_ S"&amp;DEC2HEX(B70,2)&amp;"_PID"&amp;DEC2HEX(C70,2)&amp;"_SupportedIDs_"&amp;DEC2HEX(C70+1,2)&amp;"_"&amp;DEC2HEX(C70+32,2)&amp;" m"&amp;C70&amp;" : 24|32@1+ (1,0) [0|0] """" TOOL"</f>
        <v> SG_ S09_PIDC0_SupportedIDs_C1_E0 m192 : 24|32@1+ (1,0) [0|0] "" TOOL</v>
      </c>
      <c r="E70" s="91" t="str">
        <f>"SG_MUL_VAL_ 2024 S0"&amp;DEC2HEX(B70,1)&amp;"_PID"&amp;DEC2HEX(C70,2)&amp;"_SupportedIDs_"&amp;DEC2HEX(C70+1,2)&amp;"_"&amp;DEC2HEX(C70+32,2)&amp;" S0"&amp;DEC2HEX(B70,1)&amp;"_PID "&amp;C70&amp;"-"&amp;C70&amp;";"</f>
        <v>SG_MUL_VAL_ 2024 S09_PIDC0_SupportedIDs_C1_E0 S09_PID 192-192;</v>
      </c>
    </row>
    <row r="71" spans="1:5">
      <c r="A71" s="88">
        <v>69</v>
      </c>
      <c r="B71" s="88">
        <f>MOD(A71,10)+1</f>
        <v>10</v>
      </c>
      <c r="C71" s="90">
        <f>32*INT(A71/10)</f>
        <v>192</v>
      </c>
      <c r="D71" s="88" t="str">
        <f>" SG_ S"&amp;DEC2HEX(B71,2)&amp;"_PID"&amp;DEC2HEX(C71,2)&amp;"_SupportedIDs_"&amp;DEC2HEX(C71+1,2)&amp;"_"&amp;DEC2HEX(C71+32,2)&amp;" m"&amp;C71&amp;" : 24|32@1+ (1,0) [0|0] """" TOOL"</f>
        <v> SG_ S0A_PIDC0_SupportedIDs_C1_E0 m192 : 24|32@1+ (1,0) [0|0] "" TOOL</v>
      </c>
      <c r="E71" s="91" t="str">
        <f>"SG_MUL_VAL_ 2024 S0"&amp;DEC2HEX(B71,1)&amp;"_PID"&amp;DEC2HEX(C71,2)&amp;"_SupportedIDs_"&amp;DEC2HEX(C71+1,2)&amp;"_"&amp;DEC2HEX(C71+32,2)&amp;" S0"&amp;DEC2HEX(B71,1)&amp;"_PID "&amp;C71&amp;"-"&amp;C71&amp;";"</f>
        <v>SG_MUL_VAL_ 2024 S0A_PIDC0_SupportedIDs_C1_E0 S0A_PID 192-192;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304"/>
  <sheetViews>
    <sheetView tabSelected="1" zoomScale="85" zoomScaleNormal="85" workbookViewId="0">
      <pane ySplit="1" topLeftCell="A2" activePane="bottomLeft" state="frozen"/>
      <selection/>
      <selection pane="bottomLeft" activeCell="E13" sqref="E13"/>
    </sheetView>
  </sheetViews>
  <sheetFormatPr defaultColWidth="8.8" defaultRowHeight="15.75"/>
  <cols>
    <col min="1" max="1" width="9.6" style="54" customWidth="1"/>
    <col min="2" max="2" width="9.8" style="1" customWidth="1"/>
    <col min="3" max="3" width="8.8" style="1"/>
    <col min="4" max="4" width="26.2266666666667" style="1" customWidth="1"/>
    <col min="5" max="5" width="24.8466666666667" style="1" customWidth="1"/>
    <col min="6" max="6" width="5.72" style="1" customWidth="1"/>
    <col min="7" max="7" width="4.8" style="1" customWidth="1"/>
    <col min="8" max="8" width="4.1" style="1" customWidth="1"/>
    <col min="9" max="9" width="6.5" style="1" customWidth="1"/>
    <col min="10" max="10" width="4.5" style="1" customWidth="1"/>
    <col min="11" max="11" width="11.3866666666667" style="1" customWidth="1"/>
    <col min="12" max="12" width="7.8" style="1" customWidth="1"/>
    <col min="13" max="13" width="8.8" style="1"/>
    <col min="14" max="14" width="8.8" style="2"/>
    <col min="15" max="15" width="9.3" style="2"/>
    <col min="16" max="16377" width="8.8" style="1"/>
    <col min="16379" max="16384" width="8.8" style="1"/>
  </cols>
  <sheetData>
    <row r="1" spans="1:16">
      <c r="A1" s="54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57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2" t="s">
        <v>28</v>
      </c>
      <c r="O1" s="2" t="s">
        <v>29</v>
      </c>
      <c r="P1" s="1" t="s">
        <v>30</v>
      </c>
    </row>
    <row r="2" spans="1:15">
      <c r="A2" s="54">
        <v>1</v>
      </c>
      <c r="B2" s="1"/>
      <c r="C2" s="60">
        <v>1</v>
      </c>
      <c r="D2" s="16"/>
      <c r="E2" s="64" t="s">
        <v>31</v>
      </c>
      <c r="F2" s="15"/>
      <c r="G2" s="1">
        <v>24</v>
      </c>
      <c r="H2" s="1">
        <v>7</v>
      </c>
      <c r="I2" s="1">
        <v>1</v>
      </c>
      <c r="J2" s="1" t="s">
        <v>32</v>
      </c>
      <c r="K2" s="1">
        <v>1</v>
      </c>
      <c r="M2" s="1">
        <v>0</v>
      </c>
      <c r="N2" s="2">
        <v>0</v>
      </c>
      <c r="O2" s="2">
        <v>0</v>
      </c>
    </row>
    <row r="3" spans="1:15">
      <c r="A3" s="54">
        <v>1</v>
      </c>
      <c r="B3" s="1"/>
      <c r="C3" s="60">
        <v>1</v>
      </c>
      <c r="D3" s="16"/>
      <c r="E3" s="64" t="s">
        <v>33</v>
      </c>
      <c r="F3" s="15"/>
      <c r="G3" s="1">
        <v>31</v>
      </c>
      <c r="H3" s="1">
        <v>1</v>
      </c>
      <c r="I3" s="1">
        <v>1</v>
      </c>
      <c r="J3" s="1" t="s">
        <v>32</v>
      </c>
      <c r="K3" s="1">
        <v>1</v>
      </c>
      <c r="M3" s="1">
        <v>0</v>
      </c>
      <c r="N3" s="2">
        <v>0</v>
      </c>
      <c r="O3" s="2">
        <v>0</v>
      </c>
    </row>
    <row r="4" spans="1:15">
      <c r="A4" s="54">
        <v>1</v>
      </c>
      <c r="B4" s="1"/>
      <c r="C4" s="60">
        <v>1</v>
      </c>
      <c r="D4" s="16"/>
      <c r="E4" s="64" t="s">
        <v>34</v>
      </c>
      <c r="F4" s="15"/>
      <c r="G4" s="1">
        <v>32</v>
      </c>
      <c r="H4" s="1">
        <v>1</v>
      </c>
      <c r="I4" s="1">
        <v>1</v>
      </c>
      <c r="J4" s="1" t="s">
        <v>32</v>
      </c>
      <c r="K4" s="1">
        <v>1</v>
      </c>
      <c r="M4" s="1">
        <v>0</v>
      </c>
      <c r="N4" s="2">
        <v>0</v>
      </c>
      <c r="O4" s="2">
        <v>0</v>
      </c>
    </row>
    <row r="5" spans="1:15">
      <c r="A5" s="54">
        <v>1</v>
      </c>
      <c r="B5" s="1"/>
      <c r="C5" s="60">
        <v>1</v>
      </c>
      <c r="D5" s="16"/>
      <c r="E5" s="64" t="s">
        <v>35</v>
      </c>
      <c r="F5" s="15"/>
      <c r="G5" s="1">
        <v>33</v>
      </c>
      <c r="H5" s="1">
        <v>1</v>
      </c>
      <c r="I5" s="1">
        <v>1</v>
      </c>
      <c r="J5" s="1" t="s">
        <v>32</v>
      </c>
      <c r="K5" s="1">
        <v>1</v>
      </c>
      <c r="M5" s="1">
        <v>0</v>
      </c>
      <c r="N5" s="2">
        <v>0</v>
      </c>
      <c r="O5" s="2">
        <v>0</v>
      </c>
    </row>
    <row r="6" spans="1:15">
      <c r="A6" s="54">
        <v>1</v>
      </c>
      <c r="B6" s="1"/>
      <c r="C6" s="60">
        <v>1</v>
      </c>
      <c r="D6" s="16"/>
      <c r="E6" s="64" t="s">
        <v>36</v>
      </c>
      <c r="F6" s="15"/>
      <c r="G6" s="1">
        <v>34</v>
      </c>
      <c r="H6" s="1">
        <v>1</v>
      </c>
      <c r="I6" s="1">
        <v>1</v>
      </c>
      <c r="J6" s="1" t="s">
        <v>32</v>
      </c>
      <c r="K6" s="1">
        <v>1</v>
      </c>
      <c r="M6" s="1">
        <v>0</v>
      </c>
      <c r="N6" s="2">
        <v>0</v>
      </c>
      <c r="O6" s="2">
        <v>0</v>
      </c>
    </row>
    <row r="7" spans="1:15">
      <c r="A7" s="54" t="s">
        <v>37</v>
      </c>
      <c r="B7" s="1"/>
      <c r="C7" s="60">
        <v>1</v>
      </c>
      <c r="D7" s="16"/>
      <c r="E7" s="64" t="s">
        <v>38</v>
      </c>
      <c r="F7" s="15"/>
      <c r="G7" s="1">
        <v>35</v>
      </c>
      <c r="H7" s="1">
        <v>1</v>
      </c>
      <c r="I7" s="1">
        <v>1</v>
      </c>
      <c r="J7" s="1" t="s">
        <v>32</v>
      </c>
      <c r="K7" s="1">
        <v>1</v>
      </c>
      <c r="M7" s="1">
        <v>0</v>
      </c>
      <c r="N7" s="2">
        <v>0</v>
      </c>
      <c r="O7" s="2">
        <v>0</v>
      </c>
    </row>
    <row r="8" spans="1:15">
      <c r="A8" s="54">
        <v>1</v>
      </c>
      <c r="B8" s="1"/>
      <c r="C8" s="60">
        <v>1</v>
      </c>
      <c r="D8" s="16"/>
      <c r="E8" s="64" t="s">
        <v>39</v>
      </c>
      <c r="F8" s="15"/>
      <c r="G8" s="1">
        <v>36</v>
      </c>
      <c r="H8" s="1">
        <v>1</v>
      </c>
      <c r="I8" s="1">
        <v>1</v>
      </c>
      <c r="J8" s="1" t="s">
        <v>32</v>
      </c>
      <c r="K8" s="1">
        <v>1</v>
      </c>
      <c r="M8" s="1">
        <v>0</v>
      </c>
      <c r="N8" s="2">
        <v>0</v>
      </c>
      <c r="O8" s="2">
        <v>0</v>
      </c>
    </row>
    <row r="9" spans="1:15">
      <c r="A9" s="54">
        <v>1</v>
      </c>
      <c r="B9" s="1"/>
      <c r="C9" s="60">
        <v>1</v>
      </c>
      <c r="D9" s="16"/>
      <c r="E9" s="64" t="s">
        <v>40</v>
      </c>
      <c r="F9" s="15"/>
      <c r="G9" s="1">
        <v>37</v>
      </c>
      <c r="H9" s="1">
        <v>1</v>
      </c>
      <c r="I9" s="1">
        <v>1</v>
      </c>
      <c r="J9" s="1" t="s">
        <v>32</v>
      </c>
      <c r="K9" s="1">
        <v>1</v>
      </c>
      <c r="M9" s="1">
        <v>0</v>
      </c>
      <c r="N9" s="2">
        <v>0</v>
      </c>
      <c r="O9" s="2">
        <v>0</v>
      </c>
    </row>
    <row r="10" spans="1:15">
      <c r="A10" s="54">
        <v>1</v>
      </c>
      <c r="B10" s="1"/>
      <c r="C10" s="60">
        <v>1</v>
      </c>
      <c r="D10" s="16"/>
      <c r="E10" s="64" t="s">
        <v>41</v>
      </c>
      <c r="F10" s="15"/>
      <c r="G10" s="1">
        <v>38</v>
      </c>
      <c r="H10" s="1">
        <v>1</v>
      </c>
      <c r="I10" s="1">
        <v>1</v>
      </c>
      <c r="J10" s="1" t="s">
        <v>32</v>
      </c>
      <c r="K10" s="1">
        <v>1</v>
      </c>
      <c r="M10" s="1">
        <v>0</v>
      </c>
      <c r="N10" s="2">
        <v>0</v>
      </c>
      <c r="O10" s="2">
        <v>0</v>
      </c>
    </row>
    <row r="11" spans="1:16">
      <c r="A11" s="54">
        <v>1</v>
      </c>
      <c r="C11" s="60">
        <v>1</v>
      </c>
      <c r="D11" s="16"/>
      <c r="E11" s="64"/>
      <c r="F11" s="15"/>
      <c r="G11" s="1">
        <v>39</v>
      </c>
      <c r="H11" s="1">
        <v>1</v>
      </c>
      <c r="I11" s="1">
        <v>1</v>
      </c>
      <c r="J11" s="1" t="s">
        <v>32</v>
      </c>
      <c r="K11" s="1">
        <v>1</v>
      </c>
      <c r="M11" s="1">
        <v>0</v>
      </c>
      <c r="N11" s="2">
        <v>0</v>
      </c>
      <c r="O11" s="2">
        <v>0</v>
      </c>
      <c r="P11" s="1" t="s">
        <v>42</v>
      </c>
    </row>
    <row r="12" spans="1:15">
      <c r="A12" s="54">
        <v>0</v>
      </c>
      <c r="B12" s="61" t="s">
        <v>38</v>
      </c>
      <c r="C12" s="60">
        <v>1</v>
      </c>
      <c r="D12" s="16"/>
      <c r="E12" s="64" t="s">
        <v>43</v>
      </c>
      <c r="F12" s="15"/>
      <c r="G12" s="1">
        <v>40</v>
      </c>
      <c r="H12" s="1">
        <v>1</v>
      </c>
      <c r="I12" s="1">
        <v>1</v>
      </c>
      <c r="J12" s="1" t="s">
        <v>32</v>
      </c>
      <c r="K12" s="1">
        <v>1</v>
      </c>
      <c r="M12" s="1">
        <v>0</v>
      </c>
      <c r="N12" s="2">
        <v>0</v>
      </c>
      <c r="O12" s="2">
        <v>0</v>
      </c>
    </row>
    <row r="13" spans="1:15">
      <c r="A13" s="54">
        <v>0</v>
      </c>
      <c r="B13" s="61" t="s">
        <v>38</v>
      </c>
      <c r="C13" s="60">
        <v>1</v>
      </c>
      <c r="D13" s="16"/>
      <c r="E13" s="64" t="s">
        <v>44</v>
      </c>
      <c r="F13" s="15"/>
      <c r="G13" s="1">
        <v>41</v>
      </c>
      <c r="H13" s="1">
        <v>1</v>
      </c>
      <c r="I13" s="1">
        <v>1</v>
      </c>
      <c r="J13" s="1" t="s">
        <v>32</v>
      </c>
      <c r="K13" s="1">
        <v>1</v>
      </c>
      <c r="M13" s="1">
        <v>0</v>
      </c>
      <c r="N13" s="2">
        <v>0</v>
      </c>
      <c r="O13" s="2">
        <v>0</v>
      </c>
    </row>
    <row r="14" spans="1:15">
      <c r="A14" s="54">
        <v>0</v>
      </c>
      <c r="B14" s="61" t="s">
        <v>38</v>
      </c>
      <c r="C14" s="60">
        <v>1</v>
      </c>
      <c r="D14" s="16"/>
      <c r="E14" s="64" t="s">
        <v>45</v>
      </c>
      <c r="F14" s="15"/>
      <c r="G14" s="1">
        <v>42</v>
      </c>
      <c r="H14" s="1">
        <v>1</v>
      </c>
      <c r="I14" s="1">
        <v>1</v>
      </c>
      <c r="J14" s="1" t="s">
        <v>32</v>
      </c>
      <c r="K14" s="1">
        <v>1</v>
      </c>
      <c r="M14" s="1">
        <v>0</v>
      </c>
      <c r="N14" s="2">
        <v>0</v>
      </c>
      <c r="O14" s="2">
        <v>0</v>
      </c>
    </row>
    <row r="15" spans="1:15">
      <c r="A15" s="54">
        <v>0</v>
      </c>
      <c r="B15" s="61" t="s">
        <v>38</v>
      </c>
      <c r="C15" s="60">
        <v>1</v>
      </c>
      <c r="D15" s="16"/>
      <c r="E15" s="64" t="s">
        <v>46</v>
      </c>
      <c r="F15" s="15"/>
      <c r="G15" s="1">
        <v>43</v>
      </c>
      <c r="H15" s="1">
        <v>1</v>
      </c>
      <c r="I15" s="1">
        <v>1</v>
      </c>
      <c r="J15" s="1" t="s">
        <v>32</v>
      </c>
      <c r="K15" s="1">
        <v>1</v>
      </c>
      <c r="M15" s="1">
        <v>0</v>
      </c>
      <c r="N15" s="2">
        <v>0</v>
      </c>
      <c r="O15" s="2">
        <v>0</v>
      </c>
    </row>
    <row r="16" spans="1:15">
      <c r="A16" s="54">
        <v>0</v>
      </c>
      <c r="B16" s="61" t="s">
        <v>38</v>
      </c>
      <c r="C16" s="60">
        <v>1</v>
      </c>
      <c r="D16" s="16"/>
      <c r="E16" s="64" t="s">
        <v>47</v>
      </c>
      <c r="F16" s="15"/>
      <c r="G16" s="1">
        <v>44</v>
      </c>
      <c r="H16" s="1">
        <v>1</v>
      </c>
      <c r="I16" s="1">
        <v>1</v>
      </c>
      <c r="J16" s="1" t="s">
        <v>32</v>
      </c>
      <c r="K16" s="1">
        <v>1</v>
      </c>
      <c r="M16" s="1">
        <v>0</v>
      </c>
      <c r="N16" s="2">
        <v>0</v>
      </c>
      <c r="O16" s="2">
        <v>0</v>
      </c>
    </row>
    <row r="17" spans="1:15">
      <c r="A17" s="54">
        <v>0</v>
      </c>
      <c r="B17" s="61" t="s">
        <v>38</v>
      </c>
      <c r="C17" s="60">
        <v>1</v>
      </c>
      <c r="D17" s="16"/>
      <c r="E17" s="64" t="s">
        <v>48</v>
      </c>
      <c r="F17" s="15"/>
      <c r="G17" s="1">
        <v>45</v>
      </c>
      <c r="H17" s="1">
        <v>1</v>
      </c>
      <c r="I17" s="1">
        <v>1</v>
      </c>
      <c r="J17" s="1" t="s">
        <v>32</v>
      </c>
      <c r="K17" s="1">
        <v>1</v>
      </c>
      <c r="M17" s="1">
        <v>0</v>
      </c>
      <c r="N17" s="2">
        <v>0</v>
      </c>
      <c r="O17" s="2">
        <v>0</v>
      </c>
    </row>
    <row r="18" spans="1:15">
      <c r="A18" s="54">
        <v>0</v>
      </c>
      <c r="B18" s="61" t="s">
        <v>38</v>
      </c>
      <c r="C18" s="60">
        <v>1</v>
      </c>
      <c r="D18" s="16"/>
      <c r="E18" s="64" t="s">
        <v>49</v>
      </c>
      <c r="F18" s="15"/>
      <c r="G18" s="1">
        <v>46</v>
      </c>
      <c r="H18" s="1">
        <v>1</v>
      </c>
      <c r="I18" s="1">
        <v>1</v>
      </c>
      <c r="J18" s="1" t="s">
        <v>32</v>
      </c>
      <c r="K18" s="1">
        <v>1</v>
      </c>
      <c r="M18" s="1">
        <v>0</v>
      </c>
      <c r="N18" s="2">
        <v>0</v>
      </c>
      <c r="O18" s="2">
        <v>0</v>
      </c>
    </row>
    <row r="19" spans="1:15">
      <c r="A19" s="54">
        <v>0</v>
      </c>
      <c r="B19" s="61" t="s">
        <v>38</v>
      </c>
      <c r="C19" s="60">
        <v>1</v>
      </c>
      <c r="D19" s="16"/>
      <c r="E19" s="64" t="s">
        <v>50</v>
      </c>
      <c r="F19" s="15"/>
      <c r="G19" s="1">
        <v>47</v>
      </c>
      <c r="H19" s="1">
        <v>1</v>
      </c>
      <c r="I19" s="1">
        <v>1</v>
      </c>
      <c r="J19" s="1" t="s">
        <v>32</v>
      </c>
      <c r="K19" s="1">
        <v>1</v>
      </c>
      <c r="M19" s="1">
        <v>0</v>
      </c>
      <c r="N19" s="2">
        <v>0</v>
      </c>
      <c r="O19" s="2">
        <v>0</v>
      </c>
    </row>
    <row r="20" spans="1:15">
      <c r="A20" s="54">
        <v>0</v>
      </c>
      <c r="B20" s="61" t="s">
        <v>38</v>
      </c>
      <c r="C20" s="60">
        <v>1</v>
      </c>
      <c r="D20" s="16"/>
      <c r="E20" s="64" t="s">
        <v>51</v>
      </c>
      <c r="F20" s="15"/>
      <c r="G20" s="1">
        <v>48</v>
      </c>
      <c r="H20" s="1">
        <v>1</v>
      </c>
      <c r="I20" s="1">
        <v>1</v>
      </c>
      <c r="J20" s="1" t="s">
        <v>32</v>
      </c>
      <c r="K20" s="1">
        <v>1</v>
      </c>
      <c r="M20" s="1">
        <v>0</v>
      </c>
      <c r="N20" s="2">
        <v>0</v>
      </c>
      <c r="O20" s="2">
        <v>0</v>
      </c>
    </row>
    <row r="21" spans="1:15">
      <c r="A21" s="54">
        <v>0</v>
      </c>
      <c r="B21" s="61" t="s">
        <v>38</v>
      </c>
      <c r="C21" s="60">
        <v>1</v>
      </c>
      <c r="D21" s="16"/>
      <c r="E21" s="64" t="s">
        <v>52</v>
      </c>
      <c r="F21" s="15"/>
      <c r="G21" s="1">
        <v>49</v>
      </c>
      <c r="H21" s="1">
        <v>1</v>
      </c>
      <c r="I21" s="1">
        <v>1</v>
      </c>
      <c r="J21" s="1" t="s">
        <v>32</v>
      </c>
      <c r="K21" s="1">
        <v>1</v>
      </c>
      <c r="M21" s="1">
        <v>0</v>
      </c>
      <c r="N21" s="2">
        <v>0</v>
      </c>
      <c r="O21" s="2">
        <v>0</v>
      </c>
    </row>
    <row r="22" spans="1:15">
      <c r="A22" s="54">
        <v>0</v>
      </c>
      <c r="B22" s="61" t="s">
        <v>38</v>
      </c>
      <c r="C22" s="60">
        <v>1</v>
      </c>
      <c r="D22" s="16"/>
      <c r="E22" s="64" t="s">
        <v>53</v>
      </c>
      <c r="F22" s="15"/>
      <c r="G22" s="1">
        <v>50</v>
      </c>
      <c r="H22" s="1">
        <v>1</v>
      </c>
      <c r="I22" s="1">
        <v>1</v>
      </c>
      <c r="J22" s="1" t="s">
        <v>32</v>
      </c>
      <c r="K22" s="1">
        <v>1</v>
      </c>
      <c r="M22" s="1">
        <v>0</v>
      </c>
      <c r="N22" s="2">
        <v>0</v>
      </c>
      <c r="O22" s="2">
        <v>0</v>
      </c>
    </row>
    <row r="23" spans="1:15">
      <c r="A23" s="54">
        <v>0</v>
      </c>
      <c r="B23" s="61" t="s">
        <v>38</v>
      </c>
      <c r="C23" s="60">
        <v>1</v>
      </c>
      <c r="D23" s="16"/>
      <c r="E23" s="64" t="s">
        <v>54</v>
      </c>
      <c r="F23" s="15"/>
      <c r="G23" s="1">
        <v>51</v>
      </c>
      <c r="H23" s="1">
        <v>1</v>
      </c>
      <c r="I23" s="1">
        <v>1</v>
      </c>
      <c r="J23" s="1" t="s">
        <v>32</v>
      </c>
      <c r="K23" s="1">
        <v>1</v>
      </c>
      <c r="M23" s="1">
        <v>0</v>
      </c>
      <c r="N23" s="2">
        <v>0</v>
      </c>
      <c r="O23" s="2">
        <v>0</v>
      </c>
    </row>
    <row r="24" spans="1:15">
      <c r="A24" s="54">
        <v>0</v>
      </c>
      <c r="B24" s="61" t="s">
        <v>38</v>
      </c>
      <c r="C24" s="60">
        <v>1</v>
      </c>
      <c r="D24" s="16"/>
      <c r="E24" s="64" t="s">
        <v>55</v>
      </c>
      <c r="F24" s="15"/>
      <c r="G24" s="1">
        <v>52</v>
      </c>
      <c r="H24" s="1">
        <v>1</v>
      </c>
      <c r="I24" s="1">
        <v>1</v>
      </c>
      <c r="J24" s="1" t="s">
        <v>32</v>
      </c>
      <c r="K24" s="1">
        <v>1</v>
      </c>
      <c r="M24" s="1">
        <v>0</v>
      </c>
      <c r="N24" s="2">
        <v>0</v>
      </c>
      <c r="O24" s="2">
        <v>0</v>
      </c>
    </row>
    <row r="25" spans="1:15">
      <c r="A25" s="54">
        <v>0</v>
      </c>
      <c r="B25" s="61" t="s">
        <v>38</v>
      </c>
      <c r="C25" s="60">
        <v>1</v>
      </c>
      <c r="D25" s="16"/>
      <c r="E25" s="64" t="s">
        <v>56</v>
      </c>
      <c r="F25" s="15"/>
      <c r="G25" s="1">
        <v>53</v>
      </c>
      <c r="H25" s="1">
        <v>1</v>
      </c>
      <c r="I25" s="1">
        <v>1</v>
      </c>
      <c r="J25" s="1" t="s">
        <v>32</v>
      </c>
      <c r="K25" s="1">
        <v>1</v>
      </c>
      <c r="M25" s="1">
        <v>0</v>
      </c>
      <c r="N25" s="2">
        <v>0</v>
      </c>
      <c r="O25" s="2">
        <v>0</v>
      </c>
    </row>
    <row r="26" spans="1:15">
      <c r="A26" s="54">
        <v>0</v>
      </c>
      <c r="B26" s="61" t="s">
        <v>38</v>
      </c>
      <c r="C26" s="60">
        <v>1</v>
      </c>
      <c r="D26" s="16"/>
      <c r="E26" s="64" t="s">
        <v>57</v>
      </c>
      <c r="F26" s="15"/>
      <c r="G26" s="1">
        <v>54</v>
      </c>
      <c r="H26" s="1">
        <v>1</v>
      </c>
      <c r="I26" s="1">
        <v>1</v>
      </c>
      <c r="J26" s="1" t="s">
        <v>32</v>
      </c>
      <c r="K26" s="1">
        <v>1</v>
      </c>
      <c r="M26" s="1">
        <v>0</v>
      </c>
      <c r="N26" s="2">
        <v>0</v>
      </c>
      <c r="O26" s="2">
        <v>0</v>
      </c>
    </row>
    <row r="27" spans="1:15">
      <c r="A27" s="54">
        <v>0</v>
      </c>
      <c r="B27" s="61" t="s">
        <v>38</v>
      </c>
      <c r="C27" s="60">
        <v>1</v>
      </c>
      <c r="D27" s="16"/>
      <c r="E27" s="64" t="s">
        <v>58</v>
      </c>
      <c r="F27" s="15"/>
      <c r="G27" s="1">
        <v>55</v>
      </c>
      <c r="H27" s="1">
        <v>1</v>
      </c>
      <c r="I27" s="1">
        <v>1</v>
      </c>
      <c r="J27" s="1" t="s">
        <v>32</v>
      </c>
      <c r="K27" s="1">
        <v>1</v>
      </c>
      <c r="M27" s="1">
        <v>0</v>
      </c>
      <c r="N27" s="2">
        <v>0</v>
      </c>
      <c r="O27" s="2">
        <v>0</v>
      </c>
    </row>
    <row r="28" spans="1:15">
      <c r="A28" s="54">
        <v>1</v>
      </c>
      <c r="B28" s="61" t="s">
        <v>38</v>
      </c>
      <c r="C28" s="60">
        <v>1</v>
      </c>
      <c r="D28" s="16"/>
      <c r="E28" s="64" t="s">
        <v>59</v>
      </c>
      <c r="F28" s="15"/>
      <c r="G28" s="1">
        <v>56</v>
      </c>
      <c r="H28" s="1">
        <v>1</v>
      </c>
      <c r="I28" s="1">
        <v>1</v>
      </c>
      <c r="J28" s="1" t="s">
        <v>32</v>
      </c>
      <c r="K28" s="1">
        <v>1</v>
      </c>
      <c r="M28" s="1">
        <v>0</v>
      </c>
      <c r="N28" s="2">
        <v>0</v>
      </c>
      <c r="O28" s="2">
        <v>0</v>
      </c>
    </row>
    <row r="29" spans="1:15">
      <c r="A29" s="54">
        <v>1</v>
      </c>
      <c r="B29" s="61" t="s">
        <v>38</v>
      </c>
      <c r="C29" s="60">
        <v>1</v>
      </c>
      <c r="D29" s="16"/>
      <c r="E29" s="64" t="s">
        <v>60</v>
      </c>
      <c r="F29" s="15"/>
      <c r="G29" s="1">
        <v>57</v>
      </c>
      <c r="H29" s="1">
        <v>1</v>
      </c>
      <c r="I29" s="1">
        <v>1</v>
      </c>
      <c r="J29" s="1" t="s">
        <v>32</v>
      </c>
      <c r="K29" s="1">
        <v>1</v>
      </c>
      <c r="M29" s="1">
        <v>0</v>
      </c>
      <c r="N29" s="2">
        <v>0</v>
      </c>
      <c r="O29" s="2">
        <v>0</v>
      </c>
    </row>
    <row r="30" spans="1:16">
      <c r="A30" s="54">
        <v>1</v>
      </c>
      <c r="B30" s="61"/>
      <c r="C30" s="60">
        <v>1</v>
      </c>
      <c r="D30" s="16"/>
      <c r="E30" s="64"/>
      <c r="F30" s="15"/>
      <c r="G30" s="1">
        <v>58</v>
      </c>
      <c r="H30" s="1">
        <v>1</v>
      </c>
      <c r="I30" s="1">
        <v>1</v>
      </c>
      <c r="J30" s="1" t="s">
        <v>32</v>
      </c>
      <c r="K30" s="1">
        <v>1</v>
      </c>
      <c r="M30" s="1">
        <v>0</v>
      </c>
      <c r="N30" s="2">
        <v>0</v>
      </c>
      <c r="O30" s="2">
        <v>0</v>
      </c>
      <c r="P30" s="1" t="s">
        <v>42</v>
      </c>
    </row>
    <row r="31" spans="1:15">
      <c r="A31" s="54">
        <v>1</v>
      </c>
      <c r="B31" s="61" t="s">
        <v>38</v>
      </c>
      <c r="C31" s="60">
        <v>1</v>
      </c>
      <c r="D31" s="16"/>
      <c r="E31" s="64" t="s">
        <v>61</v>
      </c>
      <c r="F31" s="15"/>
      <c r="G31" s="1">
        <v>59</v>
      </c>
      <c r="H31" s="1">
        <v>1</v>
      </c>
      <c r="I31" s="1">
        <v>1</v>
      </c>
      <c r="J31" s="1" t="s">
        <v>32</v>
      </c>
      <c r="K31" s="1">
        <v>1</v>
      </c>
      <c r="M31" s="1">
        <v>0</v>
      </c>
      <c r="N31" s="2">
        <v>0</v>
      </c>
      <c r="O31" s="2">
        <v>0</v>
      </c>
    </row>
    <row r="32" spans="1:16">
      <c r="A32" s="54">
        <v>1</v>
      </c>
      <c r="B32" s="61"/>
      <c r="C32" s="60">
        <v>1</v>
      </c>
      <c r="D32" s="16"/>
      <c r="E32" s="64"/>
      <c r="F32" s="15"/>
      <c r="G32" s="1">
        <v>60</v>
      </c>
      <c r="H32" s="1">
        <v>1</v>
      </c>
      <c r="I32" s="1">
        <v>1</v>
      </c>
      <c r="J32" s="1" t="s">
        <v>32</v>
      </c>
      <c r="K32" s="1">
        <v>1</v>
      </c>
      <c r="M32" s="1">
        <v>0</v>
      </c>
      <c r="N32" s="2">
        <v>0</v>
      </c>
      <c r="O32" s="2">
        <v>0</v>
      </c>
      <c r="P32" s="1" t="s">
        <v>42</v>
      </c>
    </row>
    <row r="33" spans="1:15">
      <c r="A33" s="54">
        <v>1</v>
      </c>
      <c r="B33" s="61" t="s">
        <v>38</v>
      </c>
      <c r="C33" s="60">
        <v>1</v>
      </c>
      <c r="D33" s="16"/>
      <c r="E33" s="64" t="s">
        <v>62</v>
      </c>
      <c r="F33" s="15"/>
      <c r="G33" s="1">
        <v>61</v>
      </c>
      <c r="H33" s="1">
        <v>1</v>
      </c>
      <c r="I33" s="1">
        <v>1</v>
      </c>
      <c r="J33" s="1" t="s">
        <v>32</v>
      </c>
      <c r="K33" s="1">
        <v>1</v>
      </c>
      <c r="M33" s="1">
        <v>0</v>
      </c>
      <c r="N33" s="2">
        <v>0</v>
      </c>
      <c r="O33" s="2">
        <v>0</v>
      </c>
    </row>
    <row r="34" spans="1:15">
      <c r="A34" s="54">
        <v>1</v>
      </c>
      <c r="B34" s="61" t="s">
        <v>38</v>
      </c>
      <c r="C34" s="60">
        <v>1</v>
      </c>
      <c r="D34" s="16"/>
      <c r="E34" s="64" t="s">
        <v>63</v>
      </c>
      <c r="F34" s="15"/>
      <c r="G34" s="1">
        <v>62</v>
      </c>
      <c r="H34" s="1">
        <v>1</v>
      </c>
      <c r="I34" s="1">
        <v>1</v>
      </c>
      <c r="J34" s="1" t="s">
        <v>32</v>
      </c>
      <c r="K34" s="1">
        <v>1</v>
      </c>
      <c r="M34" s="1">
        <v>0</v>
      </c>
      <c r="N34" s="2">
        <v>0</v>
      </c>
      <c r="O34" s="2">
        <v>0</v>
      </c>
    </row>
    <row r="35" spans="1:16">
      <c r="A35" s="54">
        <v>1</v>
      </c>
      <c r="B35" s="61"/>
      <c r="C35" s="60">
        <v>1</v>
      </c>
      <c r="D35" s="16"/>
      <c r="E35" s="64"/>
      <c r="F35" s="15"/>
      <c r="G35" s="1">
        <v>63</v>
      </c>
      <c r="H35" s="1">
        <v>1</v>
      </c>
      <c r="I35" s="1">
        <v>1</v>
      </c>
      <c r="J35" s="1" t="s">
        <v>32</v>
      </c>
      <c r="K35" s="1">
        <v>1</v>
      </c>
      <c r="M35" s="1">
        <v>0</v>
      </c>
      <c r="N35" s="2">
        <v>0</v>
      </c>
      <c r="O35" s="2">
        <v>0</v>
      </c>
      <c r="P35" s="1" t="s">
        <v>42</v>
      </c>
    </row>
    <row r="36" spans="1:15">
      <c r="A36" s="54">
        <v>1</v>
      </c>
      <c r="B36" s="61" t="s">
        <v>38</v>
      </c>
      <c r="C36" s="60">
        <v>1</v>
      </c>
      <c r="D36" s="16"/>
      <c r="E36" s="64" t="s">
        <v>64</v>
      </c>
      <c r="F36" s="15"/>
      <c r="G36" s="1">
        <v>64</v>
      </c>
      <c r="H36" s="1">
        <v>1</v>
      </c>
      <c r="I36" s="1">
        <v>1</v>
      </c>
      <c r="J36" s="1" t="s">
        <v>32</v>
      </c>
      <c r="K36" s="1">
        <v>1</v>
      </c>
      <c r="M36" s="1">
        <v>0</v>
      </c>
      <c r="N36" s="2">
        <v>0</v>
      </c>
      <c r="O36" s="2">
        <v>0</v>
      </c>
    </row>
    <row r="37" spans="1:15">
      <c r="A37" s="54">
        <v>1</v>
      </c>
      <c r="B37" s="61" t="s">
        <v>38</v>
      </c>
      <c r="C37" s="60">
        <v>1</v>
      </c>
      <c r="D37" s="16"/>
      <c r="E37" s="64" t="s">
        <v>65</v>
      </c>
      <c r="F37" s="15"/>
      <c r="G37" s="1">
        <v>65</v>
      </c>
      <c r="H37" s="1">
        <v>1</v>
      </c>
      <c r="I37" s="1">
        <v>1</v>
      </c>
      <c r="J37" s="1" t="s">
        <v>32</v>
      </c>
      <c r="K37" s="1">
        <v>1</v>
      </c>
      <c r="M37" s="1">
        <v>0</v>
      </c>
      <c r="N37" s="2">
        <v>0</v>
      </c>
      <c r="O37" s="2">
        <v>0</v>
      </c>
    </row>
    <row r="38" spans="1:16">
      <c r="A38" s="54">
        <v>1</v>
      </c>
      <c r="B38" s="61"/>
      <c r="C38" s="60">
        <v>1</v>
      </c>
      <c r="D38" s="16"/>
      <c r="E38" s="64"/>
      <c r="F38" s="15"/>
      <c r="G38" s="1">
        <v>66</v>
      </c>
      <c r="H38" s="1">
        <v>1</v>
      </c>
      <c r="I38" s="1">
        <v>1</v>
      </c>
      <c r="J38" s="1" t="s">
        <v>32</v>
      </c>
      <c r="K38" s="1">
        <v>1</v>
      </c>
      <c r="M38" s="1">
        <v>0</v>
      </c>
      <c r="N38" s="2">
        <v>0</v>
      </c>
      <c r="O38" s="2">
        <v>0</v>
      </c>
      <c r="P38" s="1" t="s">
        <v>42</v>
      </c>
    </row>
    <row r="39" spans="1:15">
      <c r="A39" s="54">
        <v>1</v>
      </c>
      <c r="B39" s="61" t="s">
        <v>38</v>
      </c>
      <c r="C39" s="60">
        <v>1</v>
      </c>
      <c r="D39" s="16"/>
      <c r="E39" s="64" t="s">
        <v>66</v>
      </c>
      <c r="F39" s="15"/>
      <c r="G39" s="1">
        <v>67</v>
      </c>
      <c r="H39" s="1">
        <v>1</v>
      </c>
      <c r="I39" s="1">
        <v>1</v>
      </c>
      <c r="J39" s="1" t="s">
        <v>32</v>
      </c>
      <c r="K39" s="1">
        <v>1</v>
      </c>
      <c r="M39" s="1">
        <v>0</v>
      </c>
      <c r="N39" s="2">
        <v>0</v>
      </c>
      <c r="O39" s="2">
        <v>0</v>
      </c>
    </row>
    <row r="40" spans="1:16">
      <c r="A40" s="54">
        <v>1</v>
      </c>
      <c r="B40" s="61"/>
      <c r="C40" s="60">
        <v>1</v>
      </c>
      <c r="D40" s="16"/>
      <c r="E40" s="64"/>
      <c r="F40" s="15"/>
      <c r="G40" s="1">
        <v>68</v>
      </c>
      <c r="H40" s="1">
        <v>1</v>
      </c>
      <c r="I40" s="1">
        <v>1</v>
      </c>
      <c r="J40" s="1" t="s">
        <v>32</v>
      </c>
      <c r="K40" s="1">
        <v>1</v>
      </c>
      <c r="M40" s="1">
        <v>0</v>
      </c>
      <c r="N40" s="2">
        <v>0</v>
      </c>
      <c r="O40" s="2">
        <v>0</v>
      </c>
      <c r="P40" s="1" t="s">
        <v>42</v>
      </c>
    </row>
    <row r="41" spans="1:15">
      <c r="A41" s="54">
        <v>1</v>
      </c>
      <c r="B41" s="61" t="s">
        <v>38</v>
      </c>
      <c r="C41" s="60">
        <v>1</v>
      </c>
      <c r="D41" s="16"/>
      <c r="E41" s="64" t="s">
        <v>67</v>
      </c>
      <c r="F41" s="15"/>
      <c r="G41" s="1">
        <v>69</v>
      </c>
      <c r="H41" s="1">
        <v>1</v>
      </c>
      <c r="I41" s="1">
        <v>1</v>
      </c>
      <c r="J41" s="1" t="s">
        <v>32</v>
      </c>
      <c r="K41" s="1">
        <v>1</v>
      </c>
      <c r="M41" s="1">
        <v>0</v>
      </c>
      <c r="N41" s="2">
        <v>0</v>
      </c>
      <c r="O41" s="2">
        <v>0</v>
      </c>
    </row>
    <row r="42" spans="1:15">
      <c r="A42" s="54">
        <v>1</v>
      </c>
      <c r="B42" s="61" t="s">
        <v>38</v>
      </c>
      <c r="C42" s="60">
        <v>1</v>
      </c>
      <c r="D42" s="16"/>
      <c r="E42" s="64" t="s">
        <v>68</v>
      </c>
      <c r="F42" s="15"/>
      <c r="G42" s="1">
        <v>70</v>
      </c>
      <c r="H42" s="1">
        <v>1</v>
      </c>
      <c r="I42" s="1">
        <v>1</v>
      </c>
      <c r="J42" s="1" t="s">
        <v>32</v>
      </c>
      <c r="K42" s="1">
        <v>1</v>
      </c>
      <c r="M42" s="1">
        <v>0</v>
      </c>
      <c r="N42" s="2">
        <v>0</v>
      </c>
      <c r="O42" s="2">
        <v>0</v>
      </c>
    </row>
    <row r="43" spans="1:16">
      <c r="A43" s="54">
        <v>1</v>
      </c>
      <c r="C43" s="60">
        <v>1</v>
      </c>
      <c r="D43" s="16"/>
      <c r="E43" s="64"/>
      <c r="F43" s="15"/>
      <c r="G43" s="1">
        <v>71</v>
      </c>
      <c r="H43" s="1">
        <v>1</v>
      </c>
      <c r="I43" s="1">
        <v>1</v>
      </c>
      <c r="J43" s="1" t="s">
        <v>32</v>
      </c>
      <c r="K43" s="1">
        <v>1</v>
      </c>
      <c r="M43" s="1">
        <v>0</v>
      </c>
      <c r="N43" s="2">
        <v>0</v>
      </c>
      <c r="O43" s="2">
        <v>0</v>
      </c>
      <c r="P43" s="1" t="s">
        <v>42</v>
      </c>
    </row>
    <row r="44" spans="1:16">
      <c r="A44" s="54">
        <v>2</v>
      </c>
      <c r="B44" s="1"/>
      <c r="C44" s="60">
        <v>2</v>
      </c>
      <c r="D44" s="16"/>
      <c r="E44" s="64" t="s">
        <v>69</v>
      </c>
      <c r="F44" s="15"/>
      <c r="G44" s="1">
        <v>31</v>
      </c>
      <c r="H44" s="1">
        <v>16</v>
      </c>
      <c r="I44" s="1">
        <v>0</v>
      </c>
      <c r="J44" s="1" t="s">
        <v>32</v>
      </c>
      <c r="K44" s="1">
        <v>1</v>
      </c>
      <c r="M44" s="1">
        <v>0</v>
      </c>
      <c r="N44" s="2">
        <v>0</v>
      </c>
      <c r="O44" s="2">
        <v>0</v>
      </c>
      <c r="P44" s="1" t="s">
        <v>70</v>
      </c>
    </row>
    <row r="45" spans="1:15">
      <c r="A45" s="54">
        <v>3</v>
      </c>
      <c r="B45" s="1"/>
      <c r="C45" s="60">
        <v>3</v>
      </c>
      <c r="D45" s="16"/>
      <c r="E45" s="64" t="s">
        <v>71</v>
      </c>
      <c r="F45" s="15"/>
      <c r="G45" s="1">
        <v>24</v>
      </c>
      <c r="H45" s="1">
        <v>1</v>
      </c>
      <c r="I45" s="1">
        <v>1</v>
      </c>
      <c r="J45" s="1" t="s">
        <v>32</v>
      </c>
      <c r="K45" s="1">
        <v>1</v>
      </c>
      <c r="M45" s="1">
        <v>0</v>
      </c>
      <c r="N45" s="2">
        <v>0</v>
      </c>
      <c r="O45" s="2">
        <v>0</v>
      </c>
    </row>
    <row r="46" spans="1:15">
      <c r="A46" s="54">
        <v>3</v>
      </c>
      <c r="B46" s="1"/>
      <c r="C46" s="60">
        <v>3</v>
      </c>
      <c r="D46" s="16"/>
      <c r="E46" s="64" t="s">
        <v>72</v>
      </c>
      <c r="F46" s="15"/>
      <c r="G46" s="1">
        <v>25</v>
      </c>
      <c r="H46" s="1">
        <v>1</v>
      </c>
      <c r="I46" s="1">
        <v>1</v>
      </c>
      <c r="J46" s="1" t="s">
        <v>32</v>
      </c>
      <c r="K46" s="1">
        <v>1</v>
      </c>
      <c r="M46" s="1">
        <v>0</v>
      </c>
      <c r="N46" s="2">
        <v>0</v>
      </c>
      <c r="O46" s="2">
        <v>0</v>
      </c>
    </row>
    <row r="47" spans="1:15">
      <c r="A47" s="54">
        <v>3</v>
      </c>
      <c r="B47" s="1"/>
      <c r="C47" s="60">
        <v>3</v>
      </c>
      <c r="D47" s="16"/>
      <c r="E47" s="64" t="s">
        <v>73</v>
      </c>
      <c r="F47" s="15"/>
      <c r="G47" s="1">
        <v>26</v>
      </c>
      <c r="H47" s="1">
        <v>1</v>
      </c>
      <c r="I47" s="1">
        <v>1</v>
      </c>
      <c r="J47" s="1" t="s">
        <v>32</v>
      </c>
      <c r="K47" s="1">
        <v>1</v>
      </c>
      <c r="M47" s="1">
        <v>0</v>
      </c>
      <c r="N47" s="2">
        <v>0</v>
      </c>
      <c r="O47" s="2">
        <v>0</v>
      </c>
    </row>
    <row r="48" spans="1:15">
      <c r="A48" s="54">
        <v>3</v>
      </c>
      <c r="B48" s="1"/>
      <c r="C48" s="60">
        <v>3</v>
      </c>
      <c r="D48" s="16"/>
      <c r="E48" s="64" t="s">
        <v>74</v>
      </c>
      <c r="F48" s="15"/>
      <c r="G48" s="1">
        <v>27</v>
      </c>
      <c r="H48" s="1">
        <v>1</v>
      </c>
      <c r="I48" s="1">
        <v>1</v>
      </c>
      <c r="J48" s="1" t="s">
        <v>32</v>
      </c>
      <c r="K48" s="1">
        <v>1</v>
      </c>
      <c r="M48" s="1">
        <v>0</v>
      </c>
      <c r="N48" s="2">
        <v>0</v>
      </c>
      <c r="O48" s="2">
        <v>0</v>
      </c>
    </row>
    <row r="49" spans="1:15">
      <c r="A49" s="54">
        <v>3</v>
      </c>
      <c r="B49" s="1"/>
      <c r="C49" s="60">
        <v>3</v>
      </c>
      <c r="D49" s="16"/>
      <c r="E49" s="64" t="s">
        <v>75</v>
      </c>
      <c r="F49" s="15"/>
      <c r="G49" s="1">
        <v>28</v>
      </c>
      <c r="H49" s="1">
        <v>1</v>
      </c>
      <c r="I49" s="1">
        <v>1</v>
      </c>
      <c r="J49" s="1" t="s">
        <v>32</v>
      </c>
      <c r="K49" s="1">
        <v>1</v>
      </c>
      <c r="M49" s="1">
        <v>0</v>
      </c>
      <c r="N49" s="2">
        <v>0</v>
      </c>
      <c r="O49" s="2">
        <v>0</v>
      </c>
    </row>
    <row r="50" spans="1:15">
      <c r="A50" s="54">
        <v>3</v>
      </c>
      <c r="B50" s="1"/>
      <c r="C50" s="60">
        <v>3</v>
      </c>
      <c r="D50" s="16"/>
      <c r="E50" s="64" t="s">
        <v>76</v>
      </c>
      <c r="F50" s="15"/>
      <c r="G50" s="1">
        <v>29</v>
      </c>
      <c r="H50" s="1">
        <v>1</v>
      </c>
      <c r="I50" s="1">
        <v>1</v>
      </c>
      <c r="J50" s="1" t="s">
        <v>32</v>
      </c>
      <c r="K50" s="1">
        <v>1</v>
      </c>
      <c r="M50" s="1">
        <v>0</v>
      </c>
      <c r="N50" s="2">
        <v>0</v>
      </c>
      <c r="O50" s="2">
        <v>0</v>
      </c>
    </row>
    <row r="51" spans="1:15">
      <c r="A51" s="54">
        <v>3</v>
      </c>
      <c r="B51" s="1"/>
      <c r="C51" s="60">
        <v>3</v>
      </c>
      <c r="D51" s="16"/>
      <c r="E51" s="64" t="s">
        <v>77</v>
      </c>
      <c r="F51" s="15"/>
      <c r="G51" s="1">
        <v>30</v>
      </c>
      <c r="H51" s="1">
        <v>1</v>
      </c>
      <c r="I51" s="1">
        <v>1</v>
      </c>
      <c r="J51" s="1" t="s">
        <v>32</v>
      </c>
      <c r="K51" s="1">
        <v>1</v>
      </c>
      <c r="M51" s="1">
        <v>0</v>
      </c>
      <c r="N51" s="2">
        <v>0</v>
      </c>
      <c r="O51" s="2">
        <v>0</v>
      </c>
    </row>
    <row r="52" spans="1:15">
      <c r="A52" s="54">
        <v>3</v>
      </c>
      <c r="B52" s="1"/>
      <c r="C52" s="60">
        <v>3</v>
      </c>
      <c r="D52" s="16"/>
      <c r="E52" s="64" t="s">
        <v>78</v>
      </c>
      <c r="F52" s="15"/>
      <c r="G52" s="1">
        <v>31</v>
      </c>
      <c r="H52" s="1">
        <v>1</v>
      </c>
      <c r="I52" s="1">
        <v>1</v>
      </c>
      <c r="J52" s="1" t="s">
        <v>32</v>
      </c>
      <c r="K52" s="1">
        <v>1</v>
      </c>
      <c r="M52" s="1">
        <v>0</v>
      </c>
      <c r="N52" s="2">
        <v>0</v>
      </c>
      <c r="O52" s="2">
        <v>0</v>
      </c>
    </row>
    <row r="53" spans="1:15">
      <c r="A53" s="54">
        <v>3</v>
      </c>
      <c r="B53" s="1"/>
      <c r="C53" s="60">
        <v>3</v>
      </c>
      <c r="D53" s="16"/>
      <c r="E53" s="64" t="s">
        <v>79</v>
      </c>
      <c r="F53" s="15"/>
      <c r="G53" s="1">
        <v>32</v>
      </c>
      <c r="H53" s="1">
        <v>1</v>
      </c>
      <c r="I53" s="1">
        <v>1</v>
      </c>
      <c r="J53" s="1" t="s">
        <v>32</v>
      </c>
      <c r="K53" s="1">
        <v>1</v>
      </c>
      <c r="M53" s="1">
        <v>0</v>
      </c>
      <c r="N53" s="2">
        <v>0</v>
      </c>
      <c r="O53" s="2">
        <v>0</v>
      </c>
    </row>
    <row r="54" spans="1:15">
      <c r="A54" s="54">
        <v>3</v>
      </c>
      <c r="B54" s="1"/>
      <c r="C54" s="60">
        <v>3</v>
      </c>
      <c r="D54" s="16"/>
      <c r="E54" s="64" t="s">
        <v>80</v>
      </c>
      <c r="F54" s="15"/>
      <c r="G54" s="1">
        <v>33</v>
      </c>
      <c r="H54" s="1">
        <v>1</v>
      </c>
      <c r="I54" s="1">
        <v>1</v>
      </c>
      <c r="J54" s="1" t="s">
        <v>32</v>
      </c>
      <c r="K54" s="1">
        <v>1</v>
      </c>
      <c r="M54" s="1">
        <v>0</v>
      </c>
      <c r="N54" s="2">
        <v>0</v>
      </c>
      <c r="O54" s="2">
        <v>0</v>
      </c>
    </row>
    <row r="55" spans="1:15">
      <c r="A55" s="54">
        <v>3</v>
      </c>
      <c r="B55" s="1"/>
      <c r="C55" s="60">
        <v>3</v>
      </c>
      <c r="D55" s="16"/>
      <c r="E55" s="64" t="s">
        <v>81</v>
      </c>
      <c r="F55" s="15"/>
      <c r="G55" s="1">
        <v>34</v>
      </c>
      <c r="H55" s="1">
        <v>1</v>
      </c>
      <c r="I55" s="1">
        <v>1</v>
      </c>
      <c r="J55" s="1" t="s">
        <v>32</v>
      </c>
      <c r="K55" s="1">
        <v>1</v>
      </c>
      <c r="M55" s="1">
        <v>0</v>
      </c>
      <c r="N55" s="2">
        <v>0</v>
      </c>
      <c r="O55" s="2">
        <v>0</v>
      </c>
    </row>
    <row r="56" spans="1:15">
      <c r="A56" s="54">
        <v>3</v>
      </c>
      <c r="B56" s="1"/>
      <c r="C56" s="60">
        <v>3</v>
      </c>
      <c r="D56" s="16"/>
      <c r="E56" s="64" t="s">
        <v>82</v>
      </c>
      <c r="F56" s="15"/>
      <c r="G56" s="1">
        <v>35</v>
      </c>
      <c r="H56" s="1">
        <v>1</v>
      </c>
      <c r="I56" s="1">
        <v>1</v>
      </c>
      <c r="J56" s="1" t="s">
        <v>32</v>
      </c>
      <c r="K56" s="1">
        <v>1</v>
      </c>
      <c r="M56" s="1">
        <v>0</v>
      </c>
      <c r="N56" s="2">
        <v>0</v>
      </c>
      <c r="O56" s="2">
        <v>0</v>
      </c>
    </row>
    <row r="57" spans="1:15">
      <c r="A57" s="54">
        <v>3</v>
      </c>
      <c r="B57" s="1"/>
      <c r="C57" s="60">
        <v>3</v>
      </c>
      <c r="D57" s="16"/>
      <c r="E57" s="64" t="s">
        <v>83</v>
      </c>
      <c r="F57" s="15"/>
      <c r="G57" s="1">
        <v>36</v>
      </c>
      <c r="H57" s="1">
        <v>1</v>
      </c>
      <c r="I57" s="1">
        <v>1</v>
      </c>
      <c r="J57" s="1" t="s">
        <v>32</v>
      </c>
      <c r="K57" s="1">
        <v>1</v>
      </c>
      <c r="M57" s="1">
        <v>0</v>
      </c>
      <c r="N57" s="2">
        <v>0</v>
      </c>
      <c r="O57" s="2">
        <v>0</v>
      </c>
    </row>
    <row r="58" spans="1:15">
      <c r="A58" s="54">
        <v>3</v>
      </c>
      <c r="B58" s="1"/>
      <c r="C58" s="60">
        <v>3</v>
      </c>
      <c r="D58" s="16"/>
      <c r="E58" s="64" t="s">
        <v>84</v>
      </c>
      <c r="F58" s="15"/>
      <c r="G58" s="1">
        <v>37</v>
      </c>
      <c r="H58" s="1">
        <v>1</v>
      </c>
      <c r="I58" s="1">
        <v>1</v>
      </c>
      <c r="J58" s="1" t="s">
        <v>32</v>
      </c>
      <c r="K58" s="1">
        <v>1</v>
      </c>
      <c r="M58" s="1">
        <v>0</v>
      </c>
      <c r="N58" s="2">
        <v>0</v>
      </c>
      <c r="O58" s="2">
        <v>0</v>
      </c>
    </row>
    <row r="59" spans="1:15">
      <c r="A59" s="54">
        <v>3</v>
      </c>
      <c r="B59" s="1"/>
      <c r="C59" s="60">
        <v>3</v>
      </c>
      <c r="D59" s="16"/>
      <c r="E59" s="64" t="s">
        <v>85</v>
      </c>
      <c r="F59" s="15"/>
      <c r="G59" s="1">
        <v>38</v>
      </c>
      <c r="H59" s="1">
        <v>1</v>
      </c>
      <c r="I59" s="1">
        <v>1</v>
      </c>
      <c r="J59" s="1" t="s">
        <v>32</v>
      </c>
      <c r="K59" s="1">
        <v>1</v>
      </c>
      <c r="M59" s="1">
        <v>0</v>
      </c>
      <c r="N59" s="2">
        <v>0</v>
      </c>
      <c r="O59" s="2">
        <v>0</v>
      </c>
    </row>
    <row r="60" spans="1:15">
      <c r="A60" s="54">
        <v>3</v>
      </c>
      <c r="B60" s="1"/>
      <c r="C60" s="60">
        <v>3</v>
      </c>
      <c r="D60" s="16"/>
      <c r="E60" s="64" t="s">
        <v>86</v>
      </c>
      <c r="F60" s="15"/>
      <c r="G60" s="1">
        <v>39</v>
      </c>
      <c r="H60" s="1">
        <v>1</v>
      </c>
      <c r="I60" s="1">
        <v>1</v>
      </c>
      <c r="J60" s="1" t="s">
        <v>32</v>
      </c>
      <c r="K60" s="1">
        <v>1</v>
      </c>
      <c r="M60" s="1">
        <v>0</v>
      </c>
      <c r="N60" s="2">
        <v>0</v>
      </c>
      <c r="O60" s="2">
        <v>0</v>
      </c>
    </row>
    <row r="61" spans="1:15">
      <c r="A61" s="54">
        <v>4</v>
      </c>
      <c r="B61" s="1"/>
      <c r="C61" s="60">
        <v>4</v>
      </c>
      <c r="D61" s="16"/>
      <c r="E61" s="64" t="s">
        <v>87</v>
      </c>
      <c r="F61" s="15"/>
      <c r="G61" s="1">
        <v>24</v>
      </c>
      <c r="H61" s="1">
        <v>8</v>
      </c>
      <c r="I61" s="1">
        <v>1</v>
      </c>
      <c r="J61" s="1" t="s">
        <v>32</v>
      </c>
      <c r="K61" s="1">
        <v>0.3921569</v>
      </c>
      <c r="L61" s="1" t="s">
        <v>88</v>
      </c>
      <c r="M61" s="1">
        <v>0</v>
      </c>
      <c r="N61" s="2">
        <v>0</v>
      </c>
      <c r="O61" s="2">
        <v>100</v>
      </c>
    </row>
    <row r="62" spans="1:15">
      <c r="A62" s="54">
        <v>5</v>
      </c>
      <c r="B62" s="1"/>
      <c r="C62" s="60">
        <v>5</v>
      </c>
      <c r="D62" s="16"/>
      <c r="E62" s="64" t="s">
        <v>89</v>
      </c>
      <c r="F62" s="15"/>
      <c r="G62" s="1">
        <v>24</v>
      </c>
      <c r="H62" s="1">
        <v>8</v>
      </c>
      <c r="I62" s="1">
        <v>1</v>
      </c>
      <c r="J62" s="1" t="s">
        <v>32</v>
      </c>
      <c r="K62" s="1">
        <v>1</v>
      </c>
      <c r="L62" s="1" t="s">
        <v>90</v>
      </c>
      <c r="M62" s="1">
        <v>-40</v>
      </c>
      <c r="N62" s="2">
        <v>-40</v>
      </c>
      <c r="O62" s="2">
        <v>215</v>
      </c>
    </row>
    <row r="63" spans="1:16">
      <c r="A63" s="62">
        <v>6</v>
      </c>
      <c r="B63" s="63"/>
      <c r="C63" s="60">
        <v>6</v>
      </c>
      <c r="D63" s="16" t="s">
        <v>91</v>
      </c>
      <c r="E63" s="64" t="s">
        <v>92</v>
      </c>
      <c r="F63" s="15"/>
      <c r="G63" s="63">
        <v>24</v>
      </c>
      <c r="H63" s="63">
        <v>8</v>
      </c>
      <c r="I63" s="1">
        <v>1</v>
      </c>
      <c r="J63" s="1" t="s">
        <v>32</v>
      </c>
      <c r="K63" s="63">
        <v>0.78125</v>
      </c>
      <c r="L63" s="63" t="s">
        <v>88</v>
      </c>
      <c r="M63" s="63">
        <v>-100</v>
      </c>
      <c r="N63" s="2">
        <v>-100</v>
      </c>
      <c r="O63" s="2">
        <v>99.21875</v>
      </c>
      <c r="P63" s="63"/>
    </row>
    <row r="64" spans="1:16">
      <c r="A64" s="62">
        <v>6</v>
      </c>
      <c r="B64" s="63"/>
      <c r="C64" s="60">
        <v>6</v>
      </c>
      <c r="D64" s="16" t="s">
        <v>93</v>
      </c>
      <c r="E64" s="64" t="s">
        <v>94</v>
      </c>
      <c r="F64" s="15"/>
      <c r="G64" s="63">
        <v>32</v>
      </c>
      <c r="H64" s="63">
        <v>8</v>
      </c>
      <c r="I64" s="1">
        <v>1</v>
      </c>
      <c r="J64" s="1" t="s">
        <v>32</v>
      </c>
      <c r="K64" s="63">
        <v>0.78125</v>
      </c>
      <c r="L64" s="63" t="s">
        <v>88</v>
      </c>
      <c r="M64" s="63">
        <v>-100</v>
      </c>
      <c r="N64" s="2">
        <v>-100</v>
      </c>
      <c r="O64" s="2">
        <v>99.21875</v>
      </c>
      <c r="P64" s="63"/>
    </row>
    <row r="65" spans="1:16">
      <c r="A65" s="62">
        <v>7</v>
      </c>
      <c r="B65" s="63"/>
      <c r="C65" s="60">
        <v>7</v>
      </c>
      <c r="D65" s="16"/>
      <c r="E65" s="64" t="s">
        <v>95</v>
      </c>
      <c r="F65" s="15"/>
      <c r="G65" s="63">
        <v>24</v>
      </c>
      <c r="H65" s="63">
        <v>8</v>
      </c>
      <c r="I65" s="1">
        <v>1</v>
      </c>
      <c r="J65" s="1" t="s">
        <v>32</v>
      </c>
      <c r="K65" s="63">
        <v>0.78125</v>
      </c>
      <c r="L65" s="63" t="s">
        <v>88</v>
      </c>
      <c r="M65" s="63">
        <v>-100</v>
      </c>
      <c r="N65" s="2">
        <v>-100</v>
      </c>
      <c r="O65" s="2">
        <v>99.21875</v>
      </c>
      <c r="P65" s="63"/>
    </row>
    <row r="66" spans="1:16">
      <c r="A66" s="62">
        <v>7</v>
      </c>
      <c r="B66" s="63"/>
      <c r="C66" s="60">
        <v>7</v>
      </c>
      <c r="D66" s="16"/>
      <c r="E66" s="64" t="s">
        <v>96</v>
      </c>
      <c r="F66" s="15"/>
      <c r="G66" s="63">
        <v>32</v>
      </c>
      <c r="H66" s="63">
        <v>8</v>
      </c>
      <c r="I66" s="1">
        <v>1</v>
      </c>
      <c r="J66" s="1" t="s">
        <v>32</v>
      </c>
      <c r="K66" s="63">
        <v>0.78125</v>
      </c>
      <c r="L66" s="63" t="s">
        <v>88</v>
      </c>
      <c r="M66" s="63">
        <v>-100</v>
      </c>
      <c r="N66" s="2">
        <v>-100</v>
      </c>
      <c r="O66" s="2">
        <v>99.21875</v>
      </c>
      <c r="P66" s="63"/>
    </row>
    <row r="67" spans="1:16">
      <c r="A67" s="62">
        <v>8</v>
      </c>
      <c r="B67" s="63"/>
      <c r="C67" s="60">
        <v>8</v>
      </c>
      <c r="D67" s="16" t="s">
        <v>97</v>
      </c>
      <c r="E67" s="64" t="s">
        <v>98</v>
      </c>
      <c r="F67" s="15"/>
      <c r="G67" s="63">
        <v>24</v>
      </c>
      <c r="H67" s="63">
        <v>8</v>
      </c>
      <c r="I67" s="1">
        <v>1</v>
      </c>
      <c r="J67" s="1" t="s">
        <v>32</v>
      </c>
      <c r="K67" s="63">
        <v>0.78125</v>
      </c>
      <c r="L67" s="63" t="s">
        <v>88</v>
      </c>
      <c r="M67" s="63">
        <v>-100</v>
      </c>
      <c r="N67" s="2">
        <v>-100</v>
      </c>
      <c r="O67" s="2">
        <v>99.21875</v>
      </c>
      <c r="P67" s="63"/>
    </row>
    <row r="68" spans="1:16">
      <c r="A68" s="62">
        <v>8</v>
      </c>
      <c r="B68" s="63"/>
      <c r="C68" s="60">
        <v>8</v>
      </c>
      <c r="D68" s="16" t="s">
        <v>99</v>
      </c>
      <c r="E68" s="64" t="s">
        <v>100</v>
      </c>
      <c r="F68" s="15"/>
      <c r="G68" s="63">
        <v>32</v>
      </c>
      <c r="H68" s="63">
        <v>8</v>
      </c>
      <c r="I68" s="1">
        <v>1</v>
      </c>
      <c r="J68" s="1" t="s">
        <v>32</v>
      </c>
      <c r="K68" s="63">
        <v>0.78125</v>
      </c>
      <c r="L68" s="63" t="s">
        <v>88</v>
      </c>
      <c r="M68" s="63">
        <v>-100</v>
      </c>
      <c r="N68" s="2">
        <v>-100</v>
      </c>
      <c r="O68" s="2">
        <v>99.21875</v>
      </c>
      <c r="P68" s="63"/>
    </row>
    <row r="69" spans="1:16">
      <c r="A69" s="62">
        <v>9</v>
      </c>
      <c r="B69" s="63"/>
      <c r="C69" s="60">
        <v>9</v>
      </c>
      <c r="D69" s="16"/>
      <c r="E69" s="64" t="s">
        <v>101</v>
      </c>
      <c r="F69" s="15"/>
      <c r="G69" s="63">
        <v>24</v>
      </c>
      <c r="H69" s="63">
        <v>8</v>
      </c>
      <c r="I69" s="1">
        <v>1</v>
      </c>
      <c r="J69" s="1" t="s">
        <v>32</v>
      </c>
      <c r="K69" s="63">
        <v>0.78125</v>
      </c>
      <c r="L69" s="63" t="s">
        <v>88</v>
      </c>
      <c r="M69" s="63">
        <v>-100</v>
      </c>
      <c r="N69" s="2">
        <v>-100</v>
      </c>
      <c r="O69" s="2">
        <v>99.21875</v>
      </c>
      <c r="P69" s="63"/>
    </row>
    <row r="70" spans="1:16">
      <c r="A70" s="62">
        <v>9</v>
      </c>
      <c r="B70" s="63"/>
      <c r="C70" s="60">
        <v>9</v>
      </c>
      <c r="D70" s="16"/>
      <c r="E70" s="64" t="s">
        <v>102</v>
      </c>
      <c r="F70" s="15"/>
      <c r="G70" s="63">
        <v>32</v>
      </c>
      <c r="H70" s="63">
        <v>8</v>
      </c>
      <c r="I70" s="1">
        <v>1</v>
      </c>
      <c r="J70" s="1" t="s">
        <v>32</v>
      </c>
      <c r="K70" s="63">
        <v>0.78125</v>
      </c>
      <c r="L70" s="63" t="s">
        <v>88</v>
      </c>
      <c r="M70" s="63">
        <v>-100</v>
      </c>
      <c r="N70" s="2">
        <v>-100</v>
      </c>
      <c r="O70" s="2">
        <v>99.21875</v>
      </c>
      <c r="P70" s="63"/>
    </row>
    <row r="71" spans="1:16">
      <c r="A71" s="65">
        <v>10</v>
      </c>
      <c r="B71" s="39"/>
      <c r="C71" s="60" t="s">
        <v>5</v>
      </c>
      <c r="D71" s="16" t="s">
        <v>103</v>
      </c>
      <c r="E71" s="64" t="s">
        <v>104</v>
      </c>
      <c r="F71" s="15"/>
      <c r="G71" s="39">
        <v>24</v>
      </c>
      <c r="H71" s="39">
        <v>8</v>
      </c>
      <c r="I71" s="39">
        <v>1</v>
      </c>
      <c r="J71" s="39" t="s">
        <v>32</v>
      </c>
      <c r="K71" s="39">
        <v>3</v>
      </c>
      <c r="L71" s="39" t="s">
        <v>105</v>
      </c>
      <c r="M71" s="39">
        <v>0</v>
      </c>
      <c r="N71" s="39">
        <v>0</v>
      </c>
      <c r="O71" s="39">
        <v>0</v>
      </c>
      <c r="P71" s="39"/>
    </row>
    <row r="72" spans="1:16">
      <c r="A72" s="65">
        <v>11</v>
      </c>
      <c r="B72" s="39"/>
      <c r="C72" s="60" t="s">
        <v>4</v>
      </c>
      <c r="D72" s="16" t="s">
        <v>106</v>
      </c>
      <c r="E72" s="64" t="s">
        <v>107</v>
      </c>
      <c r="F72" s="15"/>
      <c r="G72" s="39">
        <v>24</v>
      </c>
      <c r="H72" s="39">
        <v>8</v>
      </c>
      <c r="I72" s="39">
        <v>1</v>
      </c>
      <c r="J72" s="39" t="s">
        <v>32</v>
      </c>
      <c r="K72" s="39">
        <v>1</v>
      </c>
      <c r="L72" s="39" t="s">
        <v>105</v>
      </c>
      <c r="M72" s="39">
        <v>0</v>
      </c>
      <c r="N72" s="39">
        <v>0</v>
      </c>
      <c r="O72" s="39">
        <v>0</v>
      </c>
      <c r="P72" s="39"/>
    </row>
    <row r="73" spans="1:16">
      <c r="A73" s="65">
        <v>12</v>
      </c>
      <c r="B73" s="39"/>
      <c r="C73" s="60" t="s">
        <v>3</v>
      </c>
      <c r="D73" s="16" t="s">
        <v>108</v>
      </c>
      <c r="E73" s="64" t="s">
        <v>109</v>
      </c>
      <c r="F73" s="15"/>
      <c r="G73" s="39">
        <v>31</v>
      </c>
      <c r="H73" s="39">
        <v>16</v>
      </c>
      <c r="I73" s="39">
        <v>0</v>
      </c>
      <c r="J73" s="39" t="s">
        <v>32</v>
      </c>
      <c r="K73" s="39">
        <v>0.25</v>
      </c>
      <c r="L73" s="39" t="s">
        <v>110</v>
      </c>
      <c r="M73" s="39">
        <v>0</v>
      </c>
      <c r="N73" s="39">
        <v>0</v>
      </c>
      <c r="O73" s="39">
        <v>0</v>
      </c>
      <c r="P73" s="39" t="s">
        <v>70</v>
      </c>
    </row>
    <row r="74" spans="1:16">
      <c r="A74" s="65">
        <v>13</v>
      </c>
      <c r="B74" s="39"/>
      <c r="C74" s="60" t="s">
        <v>2</v>
      </c>
      <c r="D74" s="16" t="s">
        <v>111</v>
      </c>
      <c r="E74" s="64" t="s">
        <v>112</v>
      </c>
      <c r="F74" s="15"/>
      <c r="G74" s="39">
        <v>24</v>
      </c>
      <c r="H74" s="39">
        <v>8</v>
      </c>
      <c r="I74" s="39">
        <v>1</v>
      </c>
      <c r="J74" s="39" t="s">
        <v>32</v>
      </c>
      <c r="K74" s="39">
        <v>1</v>
      </c>
      <c r="L74" s="39" t="s">
        <v>113</v>
      </c>
      <c r="M74" s="39">
        <v>0</v>
      </c>
      <c r="N74" s="39">
        <v>0</v>
      </c>
      <c r="O74" s="39">
        <v>0</v>
      </c>
      <c r="P74" s="39"/>
    </row>
    <row r="75" spans="1:16">
      <c r="A75" s="65">
        <v>14</v>
      </c>
      <c r="B75" s="39"/>
      <c r="C75" s="60" t="s">
        <v>1</v>
      </c>
      <c r="D75" s="16" t="s">
        <v>114</v>
      </c>
      <c r="E75" s="64" t="s">
        <v>115</v>
      </c>
      <c r="F75" s="15"/>
      <c r="G75" s="39">
        <v>24</v>
      </c>
      <c r="H75" s="39">
        <v>8</v>
      </c>
      <c r="I75" s="39">
        <v>1</v>
      </c>
      <c r="J75" s="39" t="s">
        <v>32</v>
      </c>
      <c r="K75" s="39">
        <v>0.5</v>
      </c>
      <c r="L75" s="39" t="s">
        <v>116</v>
      </c>
      <c r="M75" s="39">
        <v>64</v>
      </c>
      <c r="N75" s="39">
        <v>0</v>
      </c>
      <c r="O75" s="39">
        <v>0</v>
      </c>
      <c r="P75" s="39" t="s">
        <v>117</v>
      </c>
    </row>
    <row r="76" spans="1:15">
      <c r="A76" s="54">
        <v>15</v>
      </c>
      <c r="B76" s="39"/>
      <c r="C76" s="60" t="s">
        <v>118</v>
      </c>
      <c r="D76" s="16" t="s">
        <v>119</v>
      </c>
      <c r="E76" s="64" t="s">
        <v>120</v>
      </c>
      <c r="F76" s="15"/>
      <c r="G76" s="1">
        <v>24</v>
      </c>
      <c r="H76" s="1">
        <v>8</v>
      </c>
      <c r="I76" s="1">
        <v>1</v>
      </c>
      <c r="J76" s="1" t="s">
        <v>32</v>
      </c>
      <c r="K76" s="1">
        <v>1</v>
      </c>
      <c r="L76" s="1" t="s">
        <v>90</v>
      </c>
      <c r="M76" s="1">
        <v>-40</v>
      </c>
      <c r="N76" s="2">
        <v>0</v>
      </c>
      <c r="O76" s="2">
        <v>0</v>
      </c>
    </row>
    <row r="77" spans="1:15">
      <c r="A77" s="54">
        <v>16</v>
      </c>
      <c r="B77" s="39"/>
      <c r="C77" s="60">
        <v>10</v>
      </c>
      <c r="D77" s="16" t="s">
        <v>121</v>
      </c>
      <c r="E77" s="64" t="s">
        <v>122</v>
      </c>
      <c r="F77" s="15"/>
      <c r="G77" s="1">
        <v>31</v>
      </c>
      <c r="H77" s="1">
        <v>16</v>
      </c>
      <c r="I77" s="1">
        <v>0</v>
      </c>
      <c r="J77" s="1" t="s">
        <v>32</v>
      </c>
      <c r="K77" s="1">
        <v>0.01</v>
      </c>
      <c r="L77" s="1" t="s">
        <v>123</v>
      </c>
      <c r="M77" s="1">
        <v>0</v>
      </c>
      <c r="N77" s="2">
        <v>0</v>
      </c>
      <c r="O77" s="2">
        <v>0</v>
      </c>
    </row>
    <row r="78" spans="1:15">
      <c r="A78" s="54">
        <v>17</v>
      </c>
      <c r="B78" s="39"/>
      <c r="C78" s="60">
        <v>11</v>
      </c>
      <c r="D78" s="16" t="s">
        <v>124</v>
      </c>
      <c r="E78" s="64" t="s">
        <v>125</v>
      </c>
      <c r="F78" s="15"/>
      <c r="G78" s="1">
        <v>24</v>
      </c>
      <c r="H78" s="1">
        <v>8</v>
      </c>
      <c r="I78" s="1">
        <v>1</v>
      </c>
      <c r="J78" s="1" t="s">
        <v>32</v>
      </c>
      <c r="K78" s="1">
        <v>0.3921569</v>
      </c>
      <c r="L78" s="1" t="s">
        <v>88</v>
      </c>
      <c r="M78" s="1">
        <v>0</v>
      </c>
      <c r="N78" s="2">
        <v>0</v>
      </c>
      <c r="O78" s="2">
        <v>0</v>
      </c>
    </row>
    <row r="79" spans="1:15">
      <c r="A79" s="54">
        <v>18</v>
      </c>
      <c r="B79" s="39"/>
      <c r="C79" s="60">
        <v>12</v>
      </c>
      <c r="D79" s="16" t="s">
        <v>126</v>
      </c>
      <c r="E79" s="64" t="s">
        <v>127</v>
      </c>
      <c r="F79" s="15"/>
      <c r="G79" s="1">
        <v>24</v>
      </c>
      <c r="H79" s="1">
        <v>1</v>
      </c>
      <c r="I79" s="1">
        <v>1</v>
      </c>
      <c r="J79" s="1" t="s">
        <v>32</v>
      </c>
      <c r="K79" s="1">
        <v>1</v>
      </c>
      <c r="M79" s="1">
        <v>0</v>
      </c>
      <c r="N79" s="2">
        <v>0</v>
      </c>
      <c r="O79" s="2">
        <v>0</v>
      </c>
    </row>
    <row r="80" spans="1:15">
      <c r="A80" s="54">
        <v>18</v>
      </c>
      <c r="B80" s="39"/>
      <c r="C80" s="60">
        <v>12</v>
      </c>
      <c r="D80" s="16" t="s">
        <v>128</v>
      </c>
      <c r="E80" s="64" t="s">
        <v>129</v>
      </c>
      <c r="F80" s="15"/>
      <c r="G80" s="1">
        <v>25</v>
      </c>
      <c r="H80" s="1">
        <v>1</v>
      </c>
      <c r="I80" s="1">
        <v>1</v>
      </c>
      <c r="J80" s="1" t="s">
        <v>32</v>
      </c>
      <c r="K80" s="1">
        <v>1</v>
      </c>
      <c r="M80" s="1">
        <v>0</v>
      </c>
      <c r="N80" s="2">
        <v>0</v>
      </c>
      <c r="O80" s="2">
        <v>0</v>
      </c>
    </row>
    <row r="81" spans="1:15">
      <c r="A81" s="54">
        <v>18</v>
      </c>
      <c r="B81" s="39"/>
      <c r="C81" s="60">
        <v>12</v>
      </c>
      <c r="D81" s="16" t="s">
        <v>130</v>
      </c>
      <c r="E81" s="64" t="s">
        <v>131</v>
      </c>
      <c r="F81" s="15"/>
      <c r="G81" s="1">
        <v>26</v>
      </c>
      <c r="H81" s="1">
        <v>1</v>
      </c>
      <c r="I81" s="1">
        <v>1</v>
      </c>
      <c r="J81" s="1" t="s">
        <v>32</v>
      </c>
      <c r="K81" s="1">
        <v>1</v>
      </c>
      <c r="M81" s="1">
        <v>0</v>
      </c>
      <c r="N81" s="2">
        <v>0</v>
      </c>
      <c r="O81" s="2">
        <v>0</v>
      </c>
    </row>
    <row r="82" spans="1:15">
      <c r="A82" s="54">
        <v>18</v>
      </c>
      <c r="B82" s="39"/>
      <c r="C82" s="60">
        <v>12</v>
      </c>
      <c r="D82" s="16" t="s">
        <v>132</v>
      </c>
      <c r="E82" s="64" t="s">
        <v>133</v>
      </c>
      <c r="F82" s="15"/>
      <c r="G82" s="1">
        <v>27</v>
      </c>
      <c r="H82" s="1">
        <v>1</v>
      </c>
      <c r="I82" s="1">
        <v>1</v>
      </c>
      <c r="J82" s="1" t="s">
        <v>32</v>
      </c>
      <c r="K82" s="1">
        <v>1</v>
      </c>
      <c r="M82" s="1">
        <v>0</v>
      </c>
      <c r="N82" s="2">
        <v>0</v>
      </c>
      <c r="O82" s="2">
        <v>0</v>
      </c>
    </row>
    <row r="83" spans="1:15">
      <c r="A83" s="54">
        <v>19</v>
      </c>
      <c r="B83" s="39"/>
      <c r="C83" s="60">
        <v>13</v>
      </c>
      <c r="D83" s="16" t="s">
        <v>134</v>
      </c>
      <c r="E83" s="64" t="s">
        <v>135</v>
      </c>
      <c r="F83" s="15"/>
      <c r="G83" s="1">
        <v>24</v>
      </c>
      <c r="H83" s="1">
        <v>1</v>
      </c>
      <c r="I83" s="1">
        <v>1</v>
      </c>
      <c r="J83" s="1" t="s">
        <v>32</v>
      </c>
      <c r="K83" s="1">
        <v>1</v>
      </c>
      <c r="M83" s="1">
        <v>0</v>
      </c>
      <c r="N83" s="2">
        <v>0</v>
      </c>
      <c r="O83" s="2">
        <v>0</v>
      </c>
    </row>
    <row r="84" spans="1:15">
      <c r="A84" s="54">
        <v>19</v>
      </c>
      <c r="B84" s="39"/>
      <c r="C84" s="60">
        <v>13</v>
      </c>
      <c r="D84" s="16" t="s">
        <v>136</v>
      </c>
      <c r="E84" s="64" t="s">
        <v>137</v>
      </c>
      <c r="F84" s="15"/>
      <c r="G84" s="1">
        <v>25</v>
      </c>
      <c r="H84" s="1">
        <v>1</v>
      </c>
      <c r="I84" s="1">
        <v>1</v>
      </c>
      <c r="J84" s="1" t="s">
        <v>32</v>
      </c>
      <c r="K84" s="1">
        <v>1</v>
      </c>
      <c r="M84" s="1">
        <v>0</v>
      </c>
      <c r="N84" s="2">
        <v>0</v>
      </c>
      <c r="O84" s="2">
        <v>0</v>
      </c>
    </row>
    <row r="85" spans="1:15">
      <c r="A85" s="54">
        <v>19</v>
      </c>
      <c r="B85" s="39"/>
      <c r="C85" s="60">
        <v>13</v>
      </c>
      <c r="D85" s="16" t="s">
        <v>138</v>
      </c>
      <c r="E85" s="64" t="s">
        <v>139</v>
      </c>
      <c r="F85" s="15"/>
      <c r="G85" s="1">
        <v>26</v>
      </c>
      <c r="H85" s="1">
        <v>1</v>
      </c>
      <c r="I85" s="1">
        <v>1</v>
      </c>
      <c r="J85" s="1" t="s">
        <v>32</v>
      </c>
      <c r="K85" s="1">
        <v>1</v>
      </c>
      <c r="M85" s="1">
        <v>0</v>
      </c>
      <c r="N85" s="2">
        <v>0</v>
      </c>
      <c r="O85" s="2">
        <v>0</v>
      </c>
    </row>
    <row r="86" spans="1:15">
      <c r="A86" s="54">
        <v>19</v>
      </c>
      <c r="B86" s="39"/>
      <c r="C86" s="60">
        <v>13</v>
      </c>
      <c r="D86" s="16" t="s">
        <v>140</v>
      </c>
      <c r="E86" s="64" t="s">
        <v>141</v>
      </c>
      <c r="F86" s="15"/>
      <c r="G86" s="1">
        <v>27</v>
      </c>
      <c r="H86" s="1">
        <v>1</v>
      </c>
      <c r="I86" s="1">
        <v>1</v>
      </c>
      <c r="J86" s="1" t="s">
        <v>32</v>
      </c>
      <c r="K86" s="1">
        <v>1</v>
      </c>
      <c r="M86" s="1">
        <v>0</v>
      </c>
      <c r="N86" s="2">
        <v>0</v>
      </c>
      <c r="O86" s="2">
        <v>0</v>
      </c>
    </row>
    <row r="87" spans="1:15">
      <c r="A87" s="54">
        <v>19</v>
      </c>
      <c r="B87" s="39"/>
      <c r="C87" s="60">
        <v>13</v>
      </c>
      <c r="D87" s="16" t="s">
        <v>142</v>
      </c>
      <c r="E87" s="64" t="s">
        <v>143</v>
      </c>
      <c r="F87" s="15"/>
      <c r="G87" s="1">
        <v>28</v>
      </c>
      <c r="H87" s="1">
        <v>1</v>
      </c>
      <c r="I87" s="1">
        <v>1</v>
      </c>
      <c r="J87" s="1" t="s">
        <v>32</v>
      </c>
      <c r="K87" s="1">
        <v>1</v>
      </c>
      <c r="M87" s="1">
        <v>0</v>
      </c>
      <c r="N87" s="2">
        <v>0</v>
      </c>
      <c r="O87" s="2">
        <v>0</v>
      </c>
    </row>
    <row r="88" spans="1:15">
      <c r="A88" s="54">
        <v>19</v>
      </c>
      <c r="B88" s="39"/>
      <c r="C88" s="60">
        <v>13</v>
      </c>
      <c r="D88" s="16" t="s">
        <v>144</v>
      </c>
      <c r="E88" s="64" t="s">
        <v>145</v>
      </c>
      <c r="F88" s="15"/>
      <c r="G88" s="1">
        <v>29</v>
      </c>
      <c r="H88" s="1">
        <v>1</v>
      </c>
      <c r="I88" s="1">
        <v>1</v>
      </c>
      <c r="J88" s="1" t="s">
        <v>32</v>
      </c>
      <c r="K88" s="1">
        <v>1</v>
      </c>
      <c r="M88" s="1">
        <v>0</v>
      </c>
      <c r="N88" s="2">
        <v>0</v>
      </c>
      <c r="O88" s="2">
        <v>0</v>
      </c>
    </row>
    <row r="89" spans="1:15">
      <c r="A89" s="54">
        <v>19</v>
      </c>
      <c r="B89" s="39"/>
      <c r="C89" s="60">
        <v>13</v>
      </c>
      <c r="D89" s="16" t="s">
        <v>146</v>
      </c>
      <c r="E89" s="64" t="s">
        <v>147</v>
      </c>
      <c r="F89" s="15"/>
      <c r="G89" s="1">
        <v>30</v>
      </c>
      <c r="H89" s="1">
        <v>1</v>
      </c>
      <c r="I89" s="1">
        <v>1</v>
      </c>
      <c r="J89" s="1" t="s">
        <v>32</v>
      </c>
      <c r="K89" s="1">
        <v>1</v>
      </c>
      <c r="M89" s="1">
        <v>0</v>
      </c>
      <c r="N89" s="2">
        <v>0</v>
      </c>
      <c r="O89" s="2">
        <v>0</v>
      </c>
    </row>
    <row r="90" spans="1:15">
      <c r="A90" s="54">
        <v>19</v>
      </c>
      <c r="B90" s="39"/>
      <c r="C90" s="60">
        <v>13</v>
      </c>
      <c r="D90" s="16" t="s">
        <v>148</v>
      </c>
      <c r="E90" s="64" t="s">
        <v>149</v>
      </c>
      <c r="F90" s="15"/>
      <c r="G90" s="1">
        <v>31</v>
      </c>
      <c r="H90" s="1">
        <v>1</v>
      </c>
      <c r="I90" s="1">
        <v>1</v>
      </c>
      <c r="J90" s="1" t="s">
        <v>32</v>
      </c>
      <c r="K90" s="1">
        <v>1</v>
      </c>
      <c r="M90" s="1">
        <v>0</v>
      </c>
      <c r="N90" s="2">
        <v>0</v>
      </c>
      <c r="O90" s="2">
        <v>0</v>
      </c>
    </row>
    <row r="91" spans="1:15">
      <c r="A91" s="54">
        <f>HEX2DEC(SUBSTITUTE(C91,"0x",""))</f>
        <v>20</v>
      </c>
      <c r="B91" s="39"/>
      <c r="C91" s="60" t="s">
        <v>150</v>
      </c>
      <c r="D91" s="16" t="s">
        <v>151</v>
      </c>
      <c r="E91" s="64" t="s">
        <v>152</v>
      </c>
      <c r="F91" s="15"/>
      <c r="G91" s="1">
        <v>24</v>
      </c>
      <c r="H91" s="1">
        <v>8</v>
      </c>
      <c r="I91" s="1">
        <v>1</v>
      </c>
      <c r="J91" s="1" t="s">
        <v>32</v>
      </c>
      <c r="K91" s="1">
        <v>0.005</v>
      </c>
      <c r="L91" s="1" t="s">
        <v>153</v>
      </c>
      <c r="M91" s="1">
        <v>0</v>
      </c>
      <c r="N91" s="2">
        <v>0</v>
      </c>
      <c r="O91" s="2">
        <v>0</v>
      </c>
    </row>
    <row r="92" spans="1:15">
      <c r="A92" s="54">
        <f t="shared" ref="A92:A106" si="0">HEX2DEC(SUBSTITUTE(C92,"0x",""))</f>
        <v>20</v>
      </c>
      <c r="B92" s="39"/>
      <c r="C92" s="60" t="s">
        <v>150</v>
      </c>
      <c r="D92" s="16" t="s">
        <v>151</v>
      </c>
      <c r="E92" s="64" t="s">
        <v>154</v>
      </c>
      <c r="F92" s="15"/>
      <c r="G92" s="1">
        <v>32</v>
      </c>
      <c r="H92" s="1">
        <v>8</v>
      </c>
      <c r="I92" s="1">
        <v>1</v>
      </c>
      <c r="J92" s="1" t="s">
        <v>32</v>
      </c>
      <c r="K92" s="1">
        <f t="shared" ref="K92:K96" si="1">100/128</f>
        <v>0.78125</v>
      </c>
      <c r="L92" s="1" t="s">
        <v>88</v>
      </c>
      <c r="M92" s="1">
        <v>-100</v>
      </c>
      <c r="N92" s="2">
        <v>0</v>
      </c>
      <c r="O92" s="2">
        <v>0</v>
      </c>
    </row>
    <row r="93" spans="1:15">
      <c r="A93" s="54">
        <f t="shared" si="0"/>
        <v>21</v>
      </c>
      <c r="B93" s="39"/>
      <c r="C93" s="60" t="s">
        <v>155</v>
      </c>
      <c r="D93" s="16" t="s">
        <v>156</v>
      </c>
      <c r="E93" s="64" t="s">
        <v>157</v>
      </c>
      <c r="F93" s="15"/>
      <c r="G93" s="1">
        <v>24</v>
      </c>
      <c r="H93" s="1">
        <v>8</v>
      </c>
      <c r="I93" s="1">
        <v>1</v>
      </c>
      <c r="J93" s="1" t="s">
        <v>32</v>
      </c>
      <c r="K93" s="1">
        <v>0.005</v>
      </c>
      <c r="L93" s="1" t="s">
        <v>153</v>
      </c>
      <c r="M93" s="1">
        <v>0</v>
      </c>
      <c r="N93" s="2">
        <v>0</v>
      </c>
      <c r="O93" s="2">
        <v>0</v>
      </c>
    </row>
    <row r="94" spans="1:15">
      <c r="A94" s="54">
        <f t="shared" si="0"/>
        <v>21</v>
      </c>
      <c r="B94" s="39"/>
      <c r="C94" s="60" t="s">
        <v>155</v>
      </c>
      <c r="D94" s="16" t="s">
        <v>156</v>
      </c>
      <c r="E94" s="64" t="s">
        <v>158</v>
      </c>
      <c r="F94" s="15"/>
      <c r="G94" s="1">
        <v>32</v>
      </c>
      <c r="H94" s="1">
        <v>8</v>
      </c>
      <c r="I94" s="1">
        <v>1</v>
      </c>
      <c r="J94" s="1" t="s">
        <v>32</v>
      </c>
      <c r="K94" s="1">
        <f t="shared" si="1"/>
        <v>0.78125</v>
      </c>
      <c r="L94" s="1" t="s">
        <v>88</v>
      </c>
      <c r="M94" s="1">
        <v>-100</v>
      </c>
      <c r="N94" s="2">
        <v>0</v>
      </c>
      <c r="O94" s="2">
        <v>0</v>
      </c>
    </row>
    <row r="95" spans="1:15">
      <c r="A95" s="54">
        <f t="shared" si="0"/>
        <v>22</v>
      </c>
      <c r="B95" s="39"/>
      <c r="C95" s="60" t="s">
        <v>159</v>
      </c>
      <c r="D95" s="16" t="s">
        <v>160</v>
      </c>
      <c r="E95" s="64" t="s">
        <v>161</v>
      </c>
      <c r="F95" s="15"/>
      <c r="G95" s="1">
        <v>24</v>
      </c>
      <c r="H95" s="1">
        <v>8</v>
      </c>
      <c r="I95" s="1">
        <v>1</v>
      </c>
      <c r="J95" s="1" t="s">
        <v>32</v>
      </c>
      <c r="K95" s="1">
        <v>0.005</v>
      </c>
      <c r="L95" s="1" t="s">
        <v>153</v>
      </c>
      <c r="M95" s="1">
        <v>0</v>
      </c>
      <c r="N95" s="2">
        <v>0</v>
      </c>
      <c r="O95" s="2">
        <v>0</v>
      </c>
    </row>
    <row r="96" spans="1:15">
      <c r="A96" s="54">
        <f t="shared" si="0"/>
        <v>22</v>
      </c>
      <c r="B96" s="39"/>
      <c r="C96" s="60" t="s">
        <v>159</v>
      </c>
      <c r="D96" s="16" t="s">
        <v>160</v>
      </c>
      <c r="E96" s="64" t="s">
        <v>162</v>
      </c>
      <c r="F96" s="15"/>
      <c r="G96" s="1">
        <v>32</v>
      </c>
      <c r="H96" s="1">
        <v>8</v>
      </c>
      <c r="I96" s="1">
        <v>1</v>
      </c>
      <c r="J96" s="1" t="s">
        <v>32</v>
      </c>
      <c r="K96" s="1">
        <f t="shared" si="1"/>
        <v>0.78125</v>
      </c>
      <c r="L96" s="1" t="s">
        <v>88</v>
      </c>
      <c r="M96" s="1">
        <v>-100</v>
      </c>
      <c r="N96" s="2">
        <v>0</v>
      </c>
      <c r="O96" s="2">
        <v>0</v>
      </c>
    </row>
    <row r="97" spans="1:15">
      <c r="A97" s="54">
        <f t="shared" si="0"/>
        <v>23</v>
      </c>
      <c r="B97" s="39"/>
      <c r="C97" s="60" t="s">
        <v>163</v>
      </c>
      <c r="D97" s="16" t="s">
        <v>164</v>
      </c>
      <c r="E97" s="64" t="s">
        <v>165</v>
      </c>
      <c r="F97" s="15"/>
      <c r="G97" s="1">
        <v>24</v>
      </c>
      <c r="H97" s="1">
        <v>8</v>
      </c>
      <c r="I97" s="1">
        <v>1</v>
      </c>
      <c r="J97" s="1" t="s">
        <v>32</v>
      </c>
      <c r="K97" s="1">
        <v>0.005</v>
      </c>
      <c r="L97" s="1" t="s">
        <v>153</v>
      </c>
      <c r="M97" s="1">
        <v>0</v>
      </c>
      <c r="N97" s="2">
        <v>0</v>
      </c>
      <c r="O97" s="2">
        <v>0</v>
      </c>
    </row>
    <row r="98" spans="1:15">
      <c r="A98" s="54">
        <f t="shared" si="0"/>
        <v>23</v>
      </c>
      <c r="B98" s="39"/>
      <c r="C98" s="60" t="s">
        <v>163</v>
      </c>
      <c r="D98" s="16" t="s">
        <v>164</v>
      </c>
      <c r="E98" s="64" t="s">
        <v>166</v>
      </c>
      <c r="F98" s="15"/>
      <c r="G98" s="1">
        <v>32</v>
      </c>
      <c r="H98" s="1">
        <v>8</v>
      </c>
      <c r="I98" s="1">
        <v>1</v>
      </c>
      <c r="J98" s="1" t="s">
        <v>32</v>
      </c>
      <c r="K98" s="1">
        <f t="shared" ref="K98:K102" si="2">100/128</f>
        <v>0.78125</v>
      </c>
      <c r="L98" s="1" t="s">
        <v>88</v>
      </c>
      <c r="M98" s="1">
        <v>-100</v>
      </c>
      <c r="N98" s="2">
        <v>0</v>
      </c>
      <c r="O98" s="2">
        <v>0</v>
      </c>
    </row>
    <row r="99" spans="1:15">
      <c r="A99" s="54">
        <f t="shared" si="0"/>
        <v>24</v>
      </c>
      <c r="B99" s="39"/>
      <c r="C99" s="60" t="s">
        <v>167</v>
      </c>
      <c r="D99" s="16" t="s">
        <v>168</v>
      </c>
      <c r="E99" s="64" t="s">
        <v>169</v>
      </c>
      <c r="F99" s="15"/>
      <c r="G99" s="1">
        <v>24</v>
      </c>
      <c r="H99" s="1">
        <v>8</v>
      </c>
      <c r="I99" s="1">
        <v>1</v>
      </c>
      <c r="J99" s="1" t="s">
        <v>32</v>
      </c>
      <c r="K99" s="1">
        <v>0.005</v>
      </c>
      <c r="L99" s="1" t="s">
        <v>153</v>
      </c>
      <c r="M99" s="1">
        <v>0</v>
      </c>
      <c r="N99" s="2">
        <v>0</v>
      </c>
      <c r="O99" s="2">
        <v>0</v>
      </c>
    </row>
    <row r="100" spans="1:15">
      <c r="A100" s="54">
        <f t="shared" si="0"/>
        <v>24</v>
      </c>
      <c r="B100" s="39"/>
      <c r="C100" s="60" t="s">
        <v>167</v>
      </c>
      <c r="D100" s="16" t="s">
        <v>168</v>
      </c>
      <c r="E100" s="64" t="s">
        <v>170</v>
      </c>
      <c r="F100" s="15"/>
      <c r="G100" s="1">
        <v>32</v>
      </c>
      <c r="H100" s="1">
        <v>8</v>
      </c>
      <c r="I100" s="1">
        <v>1</v>
      </c>
      <c r="J100" s="1" t="s">
        <v>32</v>
      </c>
      <c r="K100" s="1">
        <f t="shared" si="2"/>
        <v>0.78125</v>
      </c>
      <c r="L100" s="1" t="s">
        <v>88</v>
      </c>
      <c r="M100" s="1">
        <v>-100</v>
      </c>
      <c r="N100" s="2">
        <v>0</v>
      </c>
      <c r="O100" s="2">
        <v>0</v>
      </c>
    </row>
    <row r="101" spans="1:15">
      <c r="A101" s="54">
        <f t="shared" si="0"/>
        <v>25</v>
      </c>
      <c r="B101" s="39"/>
      <c r="C101" s="60" t="s">
        <v>171</v>
      </c>
      <c r="D101" s="16" t="s">
        <v>172</v>
      </c>
      <c r="E101" s="64" t="s">
        <v>173</v>
      </c>
      <c r="F101" s="15"/>
      <c r="G101" s="1">
        <v>24</v>
      </c>
      <c r="H101" s="1">
        <v>8</v>
      </c>
      <c r="I101" s="1">
        <v>1</v>
      </c>
      <c r="J101" s="1" t="s">
        <v>32</v>
      </c>
      <c r="K101" s="1">
        <v>0.005</v>
      </c>
      <c r="L101" s="1" t="s">
        <v>153</v>
      </c>
      <c r="M101" s="1">
        <v>0</v>
      </c>
      <c r="N101" s="2">
        <v>0</v>
      </c>
      <c r="O101" s="2">
        <v>0</v>
      </c>
    </row>
    <row r="102" spans="1:15">
      <c r="A102" s="54">
        <f t="shared" si="0"/>
        <v>25</v>
      </c>
      <c r="B102" s="39"/>
      <c r="C102" s="60" t="s">
        <v>171</v>
      </c>
      <c r="D102" s="16" t="s">
        <v>172</v>
      </c>
      <c r="E102" s="64" t="s">
        <v>174</v>
      </c>
      <c r="F102" s="15"/>
      <c r="G102" s="1">
        <v>32</v>
      </c>
      <c r="H102" s="1">
        <v>8</v>
      </c>
      <c r="I102" s="1">
        <v>1</v>
      </c>
      <c r="J102" s="1" t="s">
        <v>32</v>
      </c>
      <c r="K102" s="1">
        <f t="shared" si="2"/>
        <v>0.78125</v>
      </c>
      <c r="L102" s="1" t="s">
        <v>88</v>
      </c>
      <c r="M102" s="1">
        <v>-100</v>
      </c>
      <c r="N102" s="2">
        <v>0</v>
      </c>
      <c r="O102" s="2">
        <v>0</v>
      </c>
    </row>
    <row r="103" spans="1:15">
      <c r="A103" s="54">
        <f t="shared" si="0"/>
        <v>26</v>
      </c>
      <c r="B103" s="39"/>
      <c r="C103" s="60" t="s">
        <v>175</v>
      </c>
      <c r="D103" s="16" t="s">
        <v>176</v>
      </c>
      <c r="E103" s="64" t="s">
        <v>177</v>
      </c>
      <c r="F103" s="15"/>
      <c r="G103" s="1">
        <v>24</v>
      </c>
      <c r="H103" s="1">
        <v>8</v>
      </c>
      <c r="I103" s="1">
        <v>1</v>
      </c>
      <c r="J103" s="1" t="s">
        <v>32</v>
      </c>
      <c r="K103" s="1">
        <v>0.005</v>
      </c>
      <c r="L103" s="1" t="s">
        <v>153</v>
      </c>
      <c r="M103" s="1">
        <v>0</v>
      </c>
      <c r="N103" s="2">
        <v>0</v>
      </c>
      <c r="O103" s="2">
        <v>0</v>
      </c>
    </row>
    <row r="104" spans="1:15">
      <c r="A104" s="54">
        <f t="shared" si="0"/>
        <v>26</v>
      </c>
      <c r="B104" s="39"/>
      <c r="C104" s="60" t="s">
        <v>175</v>
      </c>
      <c r="D104" s="16" t="s">
        <v>176</v>
      </c>
      <c r="E104" s="64" t="s">
        <v>178</v>
      </c>
      <c r="F104" s="15"/>
      <c r="G104" s="1">
        <v>32</v>
      </c>
      <c r="H104" s="1">
        <v>8</v>
      </c>
      <c r="I104" s="1">
        <v>1</v>
      </c>
      <c r="J104" s="1" t="s">
        <v>32</v>
      </c>
      <c r="K104" s="1">
        <f>100/128</f>
        <v>0.78125</v>
      </c>
      <c r="L104" s="1" t="s">
        <v>88</v>
      </c>
      <c r="M104" s="1">
        <v>-100</v>
      </c>
      <c r="N104" s="2">
        <v>0</v>
      </c>
      <c r="O104" s="2">
        <v>0</v>
      </c>
    </row>
    <row r="105" spans="1:15">
      <c r="A105" s="54">
        <f t="shared" si="0"/>
        <v>27</v>
      </c>
      <c r="B105" s="39"/>
      <c r="C105" s="60" t="s">
        <v>179</v>
      </c>
      <c r="D105" s="16" t="s">
        <v>180</v>
      </c>
      <c r="E105" s="64" t="s">
        <v>181</v>
      </c>
      <c r="F105" s="15"/>
      <c r="G105" s="1">
        <v>24</v>
      </c>
      <c r="H105" s="1">
        <v>8</v>
      </c>
      <c r="I105" s="1">
        <v>1</v>
      </c>
      <c r="J105" s="1" t="s">
        <v>32</v>
      </c>
      <c r="K105" s="1">
        <v>0.005</v>
      </c>
      <c r="L105" s="1" t="s">
        <v>153</v>
      </c>
      <c r="M105" s="1">
        <v>0</v>
      </c>
      <c r="N105" s="2">
        <v>0</v>
      </c>
      <c r="O105" s="2">
        <v>0</v>
      </c>
    </row>
    <row r="106" spans="1:15">
      <c r="A106" s="54">
        <f t="shared" si="0"/>
        <v>27</v>
      </c>
      <c r="B106" s="39"/>
      <c r="C106" s="60" t="s">
        <v>179</v>
      </c>
      <c r="D106" s="16" t="s">
        <v>180</v>
      </c>
      <c r="E106" s="64" t="s">
        <v>182</v>
      </c>
      <c r="F106" s="15"/>
      <c r="G106" s="1">
        <v>32</v>
      </c>
      <c r="H106" s="1">
        <v>8</v>
      </c>
      <c r="I106" s="1">
        <v>1</v>
      </c>
      <c r="J106" s="1" t="s">
        <v>32</v>
      </c>
      <c r="K106" s="1">
        <f>100/128</f>
        <v>0.78125</v>
      </c>
      <c r="L106" s="1" t="s">
        <v>88</v>
      </c>
      <c r="M106" s="1">
        <v>-100</v>
      </c>
      <c r="N106" s="2">
        <v>0</v>
      </c>
      <c r="O106" s="2">
        <v>0</v>
      </c>
    </row>
    <row r="107" spans="1:15">
      <c r="A107" s="54">
        <f>HEX2DEC(SUBSTITUTE(C107,"0x",""))</f>
        <v>28</v>
      </c>
      <c r="B107" s="39"/>
      <c r="C107" s="60" t="s">
        <v>183</v>
      </c>
      <c r="D107" s="16" t="s">
        <v>184</v>
      </c>
      <c r="E107" s="64" t="s">
        <v>185</v>
      </c>
      <c r="F107" s="15"/>
      <c r="G107" s="1">
        <v>24</v>
      </c>
      <c r="H107" s="1">
        <v>8</v>
      </c>
      <c r="I107" s="1">
        <v>1</v>
      </c>
      <c r="J107" s="1" t="s">
        <v>32</v>
      </c>
      <c r="K107" s="1">
        <v>1</v>
      </c>
      <c r="M107" s="1">
        <v>0</v>
      </c>
      <c r="N107" s="2">
        <v>0</v>
      </c>
      <c r="O107" s="2">
        <v>0</v>
      </c>
    </row>
    <row r="108" spans="1:15">
      <c r="A108" s="54">
        <f t="shared" ref="A108:A115" si="3">HEX2DEC(SUBSTITUTE(C108,"0x",""))</f>
        <v>29</v>
      </c>
      <c r="B108" s="39"/>
      <c r="C108" s="60" t="s">
        <v>186</v>
      </c>
      <c r="D108" s="16" t="s">
        <v>134</v>
      </c>
      <c r="E108" s="64" t="s">
        <v>187</v>
      </c>
      <c r="F108" s="15"/>
      <c r="G108" s="1">
        <v>24</v>
      </c>
      <c r="H108" s="1">
        <v>1</v>
      </c>
      <c r="I108" s="1">
        <v>1</v>
      </c>
      <c r="J108" s="1" t="s">
        <v>32</v>
      </c>
      <c r="K108" s="1">
        <v>1</v>
      </c>
      <c r="M108" s="1">
        <v>0</v>
      </c>
      <c r="N108" s="2">
        <v>0</v>
      </c>
      <c r="O108" s="2">
        <v>0</v>
      </c>
    </row>
    <row r="109" spans="1:15">
      <c r="A109" s="54">
        <f t="shared" si="3"/>
        <v>29</v>
      </c>
      <c r="B109" s="39"/>
      <c r="C109" s="60" t="s">
        <v>186</v>
      </c>
      <c r="D109" s="16" t="s">
        <v>136</v>
      </c>
      <c r="E109" s="64" t="s">
        <v>188</v>
      </c>
      <c r="F109" s="15"/>
      <c r="G109" s="1">
        <v>25</v>
      </c>
      <c r="H109" s="1">
        <v>1</v>
      </c>
      <c r="I109" s="1">
        <v>1</v>
      </c>
      <c r="J109" s="1" t="s">
        <v>32</v>
      </c>
      <c r="K109" s="1">
        <v>1</v>
      </c>
      <c r="M109" s="1">
        <v>0</v>
      </c>
      <c r="N109" s="2">
        <v>0</v>
      </c>
      <c r="O109" s="2">
        <v>0</v>
      </c>
    </row>
    <row r="110" spans="1:15">
      <c r="A110" s="54">
        <f t="shared" si="3"/>
        <v>29</v>
      </c>
      <c r="B110" s="39"/>
      <c r="C110" s="60" t="s">
        <v>186</v>
      </c>
      <c r="D110" s="16" t="s">
        <v>142</v>
      </c>
      <c r="E110" s="64" t="s">
        <v>189</v>
      </c>
      <c r="F110" s="15"/>
      <c r="G110" s="1">
        <v>26</v>
      </c>
      <c r="H110" s="1">
        <v>1</v>
      </c>
      <c r="I110" s="1">
        <v>1</v>
      </c>
      <c r="J110" s="1" t="s">
        <v>32</v>
      </c>
      <c r="K110" s="1">
        <v>1</v>
      </c>
      <c r="M110" s="1">
        <v>0</v>
      </c>
      <c r="N110" s="2">
        <v>0</v>
      </c>
      <c r="O110" s="2">
        <v>0</v>
      </c>
    </row>
    <row r="111" spans="1:15">
      <c r="A111" s="54">
        <f t="shared" si="3"/>
        <v>29</v>
      </c>
      <c r="B111" s="39"/>
      <c r="C111" s="60" t="s">
        <v>186</v>
      </c>
      <c r="D111" s="16" t="s">
        <v>144</v>
      </c>
      <c r="E111" s="64" t="s">
        <v>190</v>
      </c>
      <c r="F111" s="15"/>
      <c r="G111" s="1">
        <v>27</v>
      </c>
      <c r="H111" s="1">
        <v>1</v>
      </c>
      <c r="I111" s="1">
        <v>1</v>
      </c>
      <c r="J111" s="1" t="s">
        <v>32</v>
      </c>
      <c r="K111" s="1">
        <v>1</v>
      </c>
      <c r="M111" s="1">
        <v>0</v>
      </c>
      <c r="N111" s="2">
        <v>0</v>
      </c>
      <c r="O111" s="2">
        <v>0</v>
      </c>
    </row>
    <row r="112" spans="1:15">
      <c r="A112" s="54">
        <f t="shared" si="3"/>
        <v>29</v>
      </c>
      <c r="B112" s="39"/>
      <c r="C112" s="60" t="s">
        <v>186</v>
      </c>
      <c r="D112" s="16" t="s">
        <v>191</v>
      </c>
      <c r="E112" s="64" t="s">
        <v>192</v>
      </c>
      <c r="F112" s="15"/>
      <c r="G112" s="1">
        <v>28</v>
      </c>
      <c r="H112" s="1">
        <v>1</v>
      </c>
      <c r="I112" s="1">
        <v>1</v>
      </c>
      <c r="J112" s="1" t="s">
        <v>32</v>
      </c>
      <c r="K112" s="1">
        <v>1</v>
      </c>
      <c r="M112" s="1">
        <v>0</v>
      </c>
      <c r="N112" s="2">
        <v>0</v>
      </c>
      <c r="O112" s="2">
        <v>0</v>
      </c>
    </row>
    <row r="113" spans="1:15">
      <c r="A113" s="54">
        <f t="shared" si="3"/>
        <v>29</v>
      </c>
      <c r="B113" s="39"/>
      <c r="C113" s="60" t="s">
        <v>186</v>
      </c>
      <c r="D113" s="16" t="s">
        <v>193</v>
      </c>
      <c r="E113" s="64" t="s">
        <v>194</v>
      </c>
      <c r="F113" s="15"/>
      <c r="G113" s="1">
        <v>29</v>
      </c>
      <c r="H113" s="1">
        <v>1</v>
      </c>
      <c r="I113" s="1">
        <v>1</v>
      </c>
      <c r="J113" s="1" t="s">
        <v>32</v>
      </c>
      <c r="K113" s="1">
        <v>1</v>
      </c>
      <c r="M113" s="1">
        <v>0</v>
      </c>
      <c r="N113" s="2">
        <v>0</v>
      </c>
      <c r="O113" s="2">
        <v>0</v>
      </c>
    </row>
    <row r="114" spans="1:15">
      <c r="A114" s="54">
        <f t="shared" si="3"/>
        <v>29</v>
      </c>
      <c r="B114" s="39"/>
      <c r="C114" s="60" t="s">
        <v>186</v>
      </c>
      <c r="D114" s="16" t="s">
        <v>195</v>
      </c>
      <c r="E114" s="64" t="s">
        <v>196</v>
      </c>
      <c r="F114" s="15"/>
      <c r="G114" s="1">
        <v>30</v>
      </c>
      <c r="H114" s="1">
        <v>1</v>
      </c>
      <c r="I114" s="1">
        <v>1</v>
      </c>
      <c r="J114" s="1" t="s">
        <v>32</v>
      </c>
      <c r="K114" s="1">
        <v>1</v>
      </c>
      <c r="M114" s="1">
        <v>0</v>
      </c>
      <c r="N114" s="2">
        <v>0</v>
      </c>
      <c r="O114" s="2">
        <v>0</v>
      </c>
    </row>
    <row r="115" spans="1:15">
      <c r="A115" s="54">
        <f t="shared" si="3"/>
        <v>29</v>
      </c>
      <c r="B115" s="39"/>
      <c r="C115" s="60" t="s">
        <v>186</v>
      </c>
      <c r="D115" s="16" t="s">
        <v>197</v>
      </c>
      <c r="E115" s="64" t="s">
        <v>198</v>
      </c>
      <c r="F115" s="15"/>
      <c r="G115" s="1">
        <v>31</v>
      </c>
      <c r="H115" s="1">
        <v>1</v>
      </c>
      <c r="I115" s="1">
        <v>1</v>
      </c>
      <c r="J115" s="1" t="s">
        <v>32</v>
      </c>
      <c r="K115" s="1">
        <v>1</v>
      </c>
      <c r="M115" s="1">
        <v>0</v>
      </c>
      <c r="N115" s="2">
        <v>0</v>
      </c>
      <c r="O115" s="2">
        <v>0</v>
      </c>
    </row>
    <row r="116" spans="1:15">
      <c r="A116" s="54">
        <f>HEX2DEC(SUBSTITUTE(C116,"0x",""))</f>
        <v>30</v>
      </c>
      <c r="B116" s="39"/>
      <c r="C116" s="60" t="s">
        <v>199</v>
      </c>
      <c r="D116" s="16" t="s">
        <v>200</v>
      </c>
      <c r="E116" s="64" t="s">
        <v>201</v>
      </c>
      <c r="F116" s="15"/>
      <c r="G116" s="1">
        <v>24</v>
      </c>
      <c r="H116" s="1">
        <v>1</v>
      </c>
      <c r="I116" s="1">
        <v>1</v>
      </c>
      <c r="J116" s="1" t="s">
        <v>32</v>
      </c>
      <c r="K116" s="1">
        <v>1</v>
      </c>
      <c r="M116" s="1">
        <v>0</v>
      </c>
      <c r="N116" s="2">
        <v>0</v>
      </c>
      <c r="O116" s="2">
        <v>0</v>
      </c>
    </row>
    <row r="117" spans="1:15">
      <c r="A117" s="54">
        <f t="shared" ref="A117:A131" si="4">HEX2DEC(SUBSTITUTE(C117,"0x",""))</f>
        <v>31</v>
      </c>
      <c r="B117" s="39"/>
      <c r="C117" s="60" t="s">
        <v>202</v>
      </c>
      <c r="D117" s="16" t="s">
        <v>203</v>
      </c>
      <c r="E117" s="64" t="s">
        <v>204</v>
      </c>
      <c r="F117" s="15"/>
      <c r="G117" s="1">
        <v>31</v>
      </c>
      <c r="H117" s="1">
        <v>16</v>
      </c>
      <c r="I117" s="1">
        <v>0</v>
      </c>
      <c r="J117" s="1" t="s">
        <v>32</v>
      </c>
      <c r="K117" s="1">
        <v>1</v>
      </c>
      <c r="L117" s="1" t="s">
        <v>205</v>
      </c>
      <c r="M117" s="1">
        <v>0</v>
      </c>
      <c r="N117" s="2">
        <v>0</v>
      </c>
      <c r="O117" s="2">
        <v>0</v>
      </c>
    </row>
    <row r="118" spans="1:15">
      <c r="A118" s="54">
        <f t="shared" si="4"/>
        <v>33</v>
      </c>
      <c r="B118" s="39"/>
      <c r="C118" s="60" t="s">
        <v>206</v>
      </c>
      <c r="D118" s="16" t="s">
        <v>207</v>
      </c>
      <c r="E118" s="64" t="s">
        <v>208</v>
      </c>
      <c r="F118" s="15"/>
      <c r="G118" s="1">
        <v>31</v>
      </c>
      <c r="H118" s="1">
        <v>16</v>
      </c>
      <c r="I118" s="1">
        <v>0</v>
      </c>
      <c r="J118" s="1" t="s">
        <v>32</v>
      </c>
      <c r="K118" s="1">
        <v>1</v>
      </c>
      <c r="L118" s="1" t="s">
        <v>209</v>
      </c>
      <c r="M118" s="1">
        <v>0</v>
      </c>
      <c r="N118" s="2">
        <v>0</v>
      </c>
      <c r="O118" s="2">
        <v>0</v>
      </c>
    </row>
    <row r="119" spans="1:15">
      <c r="A119" s="54">
        <f t="shared" si="4"/>
        <v>34</v>
      </c>
      <c r="B119" s="39"/>
      <c r="C119" s="60" t="s">
        <v>210</v>
      </c>
      <c r="D119" s="16" t="s">
        <v>211</v>
      </c>
      <c r="E119" s="64" t="s">
        <v>212</v>
      </c>
      <c r="F119" s="15"/>
      <c r="G119" s="1">
        <v>31</v>
      </c>
      <c r="H119" s="1">
        <v>16</v>
      </c>
      <c r="I119" s="1">
        <v>0</v>
      </c>
      <c r="J119" s="1" t="s">
        <v>32</v>
      </c>
      <c r="K119" s="1">
        <v>0.079</v>
      </c>
      <c r="L119" s="1" t="s">
        <v>105</v>
      </c>
      <c r="M119" s="1">
        <v>0</v>
      </c>
      <c r="N119" s="2">
        <v>0</v>
      </c>
      <c r="O119" s="2">
        <v>0</v>
      </c>
    </row>
    <row r="120" spans="1:15">
      <c r="A120" s="54">
        <f t="shared" si="4"/>
        <v>35</v>
      </c>
      <c r="B120" s="39"/>
      <c r="C120" s="60" t="s">
        <v>213</v>
      </c>
      <c r="D120" s="16" t="s">
        <v>214</v>
      </c>
      <c r="E120" s="64" t="s">
        <v>215</v>
      </c>
      <c r="F120" s="15"/>
      <c r="G120" s="1">
        <v>31</v>
      </c>
      <c r="H120" s="1">
        <v>16</v>
      </c>
      <c r="I120" s="1">
        <v>0</v>
      </c>
      <c r="J120" s="1" t="s">
        <v>32</v>
      </c>
      <c r="K120" s="1">
        <v>10</v>
      </c>
      <c r="L120" s="1" t="s">
        <v>105</v>
      </c>
      <c r="M120" s="1">
        <v>0</v>
      </c>
      <c r="N120" s="2">
        <v>0</v>
      </c>
      <c r="O120" s="2">
        <v>0</v>
      </c>
    </row>
    <row r="121" spans="1:15">
      <c r="A121" s="54">
        <f t="shared" si="4"/>
        <v>36</v>
      </c>
      <c r="B121" s="39"/>
      <c r="C121" s="60" t="s">
        <v>216</v>
      </c>
      <c r="D121" s="16" t="s">
        <v>217</v>
      </c>
      <c r="E121" s="64" t="s">
        <v>218</v>
      </c>
      <c r="F121" s="15"/>
      <c r="G121" s="1">
        <v>31</v>
      </c>
      <c r="H121" s="1">
        <v>16</v>
      </c>
      <c r="I121" s="1">
        <v>0</v>
      </c>
      <c r="J121" s="1" t="s">
        <v>32</v>
      </c>
      <c r="K121" s="1">
        <v>3.05e-5</v>
      </c>
      <c r="M121" s="1">
        <v>0</v>
      </c>
      <c r="N121" s="2">
        <v>0</v>
      </c>
      <c r="O121" s="2">
        <v>0</v>
      </c>
    </row>
    <row r="122" spans="1:15">
      <c r="A122" s="54">
        <f t="shared" si="4"/>
        <v>36</v>
      </c>
      <c r="B122" s="39"/>
      <c r="C122" s="60" t="s">
        <v>216</v>
      </c>
      <c r="D122" s="16" t="s">
        <v>219</v>
      </c>
      <c r="E122" s="64" t="s">
        <v>220</v>
      </c>
      <c r="F122" s="15"/>
      <c r="G122" s="1">
        <v>47</v>
      </c>
      <c r="H122" s="1">
        <v>16</v>
      </c>
      <c r="I122" s="1">
        <v>0</v>
      </c>
      <c r="J122" s="1" t="s">
        <v>32</v>
      </c>
      <c r="K122" s="1">
        <v>0.000122</v>
      </c>
      <c r="L122" s="1" t="s">
        <v>153</v>
      </c>
      <c r="M122" s="1">
        <v>0</v>
      </c>
      <c r="N122" s="2">
        <v>0</v>
      </c>
      <c r="O122" s="2">
        <v>0</v>
      </c>
    </row>
    <row r="123" spans="1:15">
      <c r="A123" s="54">
        <f t="shared" si="4"/>
        <v>37</v>
      </c>
      <c r="B123" s="39"/>
      <c r="C123" s="60" t="s">
        <v>221</v>
      </c>
      <c r="D123" s="16" t="s">
        <v>222</v>
      </c>
      <c r="E123" s="64" t="s">
        <v>223</v>
      </c>
      <c r="F123" s="15"/>
      <c r="G123" s="1">
        <v>31</v>
      </c>
      <c r="H123" s="1">
        <v>16</v>
      </c>
      <c r="I123" s="1">
        <v>0</v>
      </c>
      <c r="J123" s="1" t="s">
        <v>32</v>
      </c>
      <c r="K123" s="1">
        <v>3.05e-5</v>
      </c>
      <c r="M123" s="1">
        <v>0</v>
      </c>
      <c r="N123" s="2">
        <v>0</v>
      </c>
      <c r="O123" s="2">
        <v>0</v>
      </c>
    </row>
    <row r="124" spans="1:15">
      <c r="A124" s="54">
        <f t="shared" si="4"/>
        <v>37</v>
      </c>
      <c r="B124" s="39"/>
      <c r="C124" s="60" t="s">
        <v>221</v>
      </c>
      <c r="D124" s="16" t="s">
        <v>224</v>
      </c>
      <c r="E124" s="64" t="s">
        <v>225</v>
      </c>
      <c r="F124" s="15"/>
      <c r="G124" s="1">
        <v>47</v>
      </c>
      <c r="H124" s="1">
        <v>16</v>
      </c>
      <c r="I124" s="1">
        <v>0</v>
      </c>
      <c r="J124" s="1" t="s">
        <v>32</v>
      </c>
      <c r="K124" s="1">
        <v>0.000122</v>
      </c>
      <c r="L124" s="1" t="s">
        <v>153</v>
      </c>
      <c r="M124" s="1">
        <v>0</v>
      </c>
      <c r="N124" s="2">
        <v>0</v>
      </c>
      <c r="O124" s="2">
        <v>0</v>
      </c>
    </row>
    <row r="125" spans="1:15">
      <c r="A125" s="54">
        <f t="shared" si="4"/>
        <v>38</v>
      </c>
      <c r="B125" s="39"/>
      <c r="C125" s="60" t="s">
        <v>226</v>
      </c>
      <c r="D125" s="16" t="s">
        <v>227</v>
      </c>
      <c r="E125" s="64" t="s">
        <v>228</v>
      </c>
      <c r="F125" s="15"/>
      <c r="G125" s="1">
        <v>31</v>
      </c>
      <c r="H125" s="1">
        <v>16</v>
      </c>
      <c r="I125" s="1">
        <v>0</v>
      </c>
      <c r="J125" s="1" t="s">
        <v>32</v>
      </c>
      <c r="K125" s="1">
        <v>3.05e-5</v>
      </c>
      <c r="M125" s="1">
        <v>0</v>
      </c>
      <c r="N125" s="2">
        <v>0</v>
      </c>
      <c r="O125" s="2">
        <v>0</v>
      </c>
    </row>
    <row r="126" spans="1:15">
      <c r="A126" s="54">
        <f t="shared" si="4"/>
        <v>38</v>
      </c>
      <c r="B126" s="39"/>
      <c r="C126" s="60" t="s">
        <v>226</v>
      </c>
      <c r="D126" s="16" t="s">
        <v>229</v>
      </c>
      <c r="E126" s="64" t="s">
        <v>230</v>
      </c>
      <c r="F126" s="15"/>
      <c r="G126" s="1">
        <v>47</v>
      </c>
      <c r="H126" s="1">
        <v>16</v>
      </c>
      <c r="I126" s="1">
        <v>0</v>
      </c>
      <c r="J126" s="1" t="s">
        <v>32</v>
      </c>
      <c r="K126" s="1">
        <v>0.000122</v>
      </c>
      <c r="L126" s="1" t="s">
        <v>153</v>
      </c>
      <c r="M126" s="1">
        <v>0</v>
      </c>
      <c r="N126" s="2">
        <v>0</v>
      </c>
      <c r="O126" s="2">
        <v>0</v>
      </c>
    </row>
    <row r="127" spans="1:15">
      <c r="A127" s="54">
        <f t="shared" si="4"/>
        <v>39</v>
      </c>
      <c r="B127" s="39"/>
      <c r="C127" s="60" t="s">
        <v>231</v>
      </c>
      <c r="D127" s="16" t="s">
        <v>232</v>
      </c>
      <c r="E127" s="64" t="s">
        <v>233</v>
      </c>
      <c r="F127" s="15"/>
      <c r="G127" s="1">
        <v>31</v>
      </c>
      <c r="H127" s="1">
        <v>16</v>
      </c>
      <c r="I127" s="1">
        <v>0</v>
      </c>
      <c r="J127" s="1" t="s">
        <v>32</v>
      </c>
      <c r="K127" s="1">
        <v>3.05e-5</v>
      </c>
      <c r="M127" s="1">
        <v>0</v>
      </c>
      <c r="N127" s="2">
        <v>0</v>
      </c>
      <c r="O127" s="2">
        <v>0</v>
      </c>
    </row>
    <row r="128" spans="1:15">
      <c r="A128" s="54">
        <f t="shared" si="4"/>
        <v>39</v>
      </c>
      <c r="B128" s="39"/>
      <c r="C128" s="60" t="s">
        <v>231</v>
      </c>
      <c r="D128" s="16" t="s">
        <v>234</v>
      </c>
      <c r="E128" s="64" t="s">
        <v>235</v>
      </c>
      <c r="F128" s="15"/>
      <c r="G128" s="1">
        <v>47</v>
      </c>
      <c r="H128" s="1">
        <v>16</v>
      </c>
      <c r="I128" s="1">
        <v>0</v>
      </c>
      <c r="J128" s="1" t="s">
        <v>32</v>
      </c>
      <c r="K128" s="1">
        <v>0.000122</v>
      </c>
      <c r="L128" s="1" t="s">
        <v>153</v>
      </c>
      <c r="M128" s="1">
        <v>0</v>
      </c>
      <c r="N128" s="2">
        <v>0</v>
      </c>
      <c r="O128" s="2">
        <v>0</v>
      </c>
    </row>
    <row r="129" spans="1:15">
      <c r="A129" s="54">
        <f t="shared" si="4"/>
        <v>40</v>
      </c>
      <c r="B129" s="39"/>
      <c r="C129" s="60" t="s">
        <v>236</v>
      </c>
      <c r="D129" s="16" t="s">
        <v>237</v>
      </c>
      <c r="E129" s="64" t="s">
        <v>238</v>
      </c>
      <c r="F129" s="15"/>
      <c r="G129" s="1">
        <v>31</v>
      </c>
      <c r="H129" s="1">
        <v>16</v>
      </c>
      <c r="I129" s="1">
        <v>0</v>
      </c>
      <c r="J129" s="1" t="s">
        <v>32</v>
      </c>
      <c r="K129" s="1">
        <v>3.05e-5</v>
      </c>
      <c r="M129" s="1">
        <v>0</v>
      </c>
      <c r="N129" s="2">
        <v>0</v>
      </c>
      <c r="O129" s="2">
        <v>0</v>
      </c>
    </row>
    <row r="130" spans="1:15">
      <c r="A130" s="54">
        <f t="shared" si="4"/>
        <v>40</v>
      </c>
      <c r="B130" s="39"/>
      <c r="C130" s="60" t="s">
        <v>236</v>
      </c>
      <c r="D130" s="16" t="s">
        <v>239</v>
      </c>
      <c r="E130" s="64" t="s">
        <v>240</v>
      </c>
      <c r="F130" s="15"/>
      <c r="G130" s="1">
        <v>47</v>
      </c>
      <c r="H130" s="1">
        <v>16</v>
      </c>
      <c r="I130" s="1">
        <v>0</v>
      </c>
      <c r="J130" s="1" t="s">
        <v>32</v>
      </c>
      <c r="K130" s="1">
        <v>0.000122</v>
      </c>
      <c r="L130" s="1" t="s">
        <v>153</v>
      </c>
      <c r="M130" s="1">
        <v>0</v>
      </c>
      <c r="N130" s="2">
        <v>0</v>
      </c>
      <c r="O130" s="2">
        <v>0</v>
      </c>
    </row>
    <row r="131" spans="1:15">
      <c r="A131" s="54">
        <f t="shared" si="4"/>
        <v>41</v>
      </c>
      <c r="B131" s="39"/>
      <c r="C131" s="60" t="s">
        <v>241</v>
      </c>
      <c r="D131" s="16" t="s">
        <v>242</v>
      </c>
      <c r="E131" s="64" t="s">
        <v>243</v>
      </c>
      <c r="F131" s="15"/>
      <c r="G131" s="1">
        <v>31</v>
      </c>
      <c r="H131" s="1">
        <v>16</v>
      </c>
      <c r="I131" s="1">
        <v>0</v>
      </c>
      <c r="J131" s="1" t="s">
        <v>32</v>
      </c>
      <c r="K131" s="1">
        <v>3.05e-5</v>
      </c>
      <c r="M131" s="1">
        <v>0</v>
      </c>
      <c r="N131" s="2">
        <v>0</v>
      </c>
      <c r="O131" s="2">
        <v>0</v>
      </c>
    </row>
    <row r="132" spans="1:15">
      <c r="A132" s="54">
        <f>HEX2DEC(SUBSTITUTE(C132,"0x",""))</f>
        <v>41</v>
      </c>
      <c r="B132" s="39"/>
      <c r="C132" s="60" t="s">
        <v>241</v>
      </c>
      <c r="D132" s="16" t="s">
        <v>244</v>
      </c>
      <c r="E132" s="64" t="s">
        <v>245</v>
      </c>
      <c r="F132" s="15"/>
      <c r="G132" s="1">
        <v>47</v>
      </c>
      <c r="H132" s="1">
        <v>16</v>
      </c>
      <c r="I132" s="1">
        <v>0</v>
      </c>
      <c r="J132" s="1" t="s">
        <v>32</v>
      </c>
      <c r="K132" s="1">
        <v>0.000122</v>
      </c>
      <c r="L132" s="1" t="s">
        <v>153</v>
      </c>
      <c r="M132" s="1">
        <v>0</v>
      </c>
      <c r="N132" s="2">
        <v>0</v>
      </c>
      <c r="O132" s="2">
        <v>0</v>
      </c>
    </row>
    <row r="133" spans="1:15">
      <c r="A133" s="54">
        <f>HEX2DEC(SUBSTITUTE(C133,"0x",""))</f>
        <v>42</v>
      </c>
      <c r="B133" s="39"/>
      <c r="C133" s="60" t="s">
        <v>246</v>
      </c>
      <c r="D133" s="16" t="s">
        <v>247</v>
      </c>
      <c r="E133" s="64" t="s">
        <v>248</v>
      </c>
      <c r="F133" s="15"/>
      <c r="G133" s="1">
        <v>31</v>
      </c>
      <c r="H133" s="1">
        <v>16</v>
      </c>
      <c r="I133" s="1">
        <v>0</v>
      </c>
      <c r="J133" s="1" t="s">
        <v>32</v>
      </c>
      <c r="K133" s="1">
        <v>3.05e-5</v>
      </c>
      <c r="M133" s="1">
        <v>0</v>
      </c>
      <c r="N133" s="2">
        <v>0</v>
      </c>
      <c r="O133" s="2">
        <v>0</v>
      </c>
    </row>
    <row r="134" spans="1:15">
      <c r="A134" s="54">
        <f>HEX2DEC(SUBSTITUTE(C134,"0x",""))</f>
        <v>42</v>
      </c>
      <c r="B134" s="39"/>
      <c r="C134" s="60" t="s">
        <v>246</v>
      </c>
      <c r="D134" s="16" t="s">
        <v>249</v>
      </c>
      <c r="E134" s="64" t="s">
        <v>250</v>
      </c>
      <c r="F134" s="15"/>
      <c r="G134" s="1">
        <v>47</v>
      </c>
      <c r="H134" s="1">
        <v>16</v>
      </c>
      <c r="I134" s="1">
        <v>0</v>
      </c>
      <c r="J134" s="1" t="s">
        <v>32</v>
      </c>
      <c r="K134" s="1">
        <v>0.000122</v>
      </c>
      <c r="L134" s="1" t="s">
        <v>153</v>
      </c>
      <c r="M134" s="1">
        <v>0</v>
      </c>
      <c r="N134" s="2">
        <v>0</v>
      </c>
      <c r="O134" s="2">
        <v>0</v>
      </c>
    </row>
    <row r="135" spans="1:15">
      <c r="A135" s="54">
        <f>HEX2DEC(SUBSTITUTE(C135,"0x",""))</f>
        <v>43</v>
      </c>
      <c r="B135" s="39"/>
      <c r="C135" s="60" t="s">
        <v>251</v>
      </c>
      <c r="D135" s="16" t="s">
        <v>252</v>
      </c>
      <c r="E135" s="64" t="s">
        <v>253</v>
      </c>
      <c r="F135" s="15"/>
      <c r="G135" s="1">
        <v>31</v>
      </c>
      <c r="H135" s="1">
        <v>16</v>
      </c>
      <c r="I135" s="1">
        <v>0</v>
      </c>
      <c r="J135" s="1" t="s">
        <v>32</v>
      </c>
      <c r="K135" s="1">
        <v>3.05e-5</v>
      </c>
      <c r="M135" s="1">
        <v>0</v>
      </c>
      <c r="N135" s="2">
        <v>0</v>
      </c>
      <c r="O135" s="2">
        <v>0</v>
      </c>
    </row>
    <row r="136" spans="1:15">
      <c r="A136" s="54">
        <f>HEX2DEC(SUBSTITUTE(C136,"0x",""))</f>
        <v>43</v>
      </c>
      <c r="B136" s="39"/>
      <c r="C136" s="60" t="s">
        <v>251</v>
      </c>
      <c r="D136" s="16" t="s">
        <v>254</v>
      </c>
      <c r="E136" s="64" t="s">
        <v>255</v>
      </c>
      <c r="F136" s="15"/>
      <c r="G136" s="1">
        <v>47</v>
      </c>
      <c r="H136" s="1">
        <v>16</v>
      </c>
      <c r="I136" s="1">
        <v>0</v>
      </c>
      <c r="J136" s="1" t="s">
        <v>32</v>
      </c>
      <c r="K136" s="1">
        <v>0.000122</v>
      </c>
      <c r="L136" s="1" t="s">
        <v>153</v>
      </c>
      <c r="M136" s="1">
        <v>0</v>
      </c>
      <c r="N136" s="2">
        <v>0</v>
      </c>
      <c r="O136" s="2">
        <v>0</v>
      </c>
    </row>
    <row r="137" spans="1:15">
      <c r="A137" s="54">
        <f>HEX2DEC(SUBSTITUTE(C137,"0x",""))</f>
        <v>44</v>
      </c>
      <c r="B137" s="39"/>
      <c r="C137" s="60" t="s">
        <v>256</v>
      </c>
      <c r="D137" s="16" t="s">
        <v>257</v>
      </c>
      <c r="E137" s="64" t="s">
        <v>258</v>
      </c>
      <c r="F137" s="15"/>
      <c r="G137" s="1">
        <v>24</v>
      </c>
      <c r="H137" s="1">
        <v>8</v>
      </c>
      <c r="I137" s="1">
        <v>1</v>
      </c>
      <c r="J137" s="1" t="s">
        <v>32</v>
      </c>
      <c r="K137" s="1">
        <f>100/255</f>
        <v>0.392156862745098</v>
      </c>
      <c r="L137" s="1" t="s">
        <v>88</v>
      </c>
      <c r="M137" s="1">
        <v>0</v>
      </c>
      <c r="N137" s="2">
        <v>0</v>
      </c>
      <c r="O137" s="2">
        <v>0</v>
      </c>
    </row>
    <row r="138" spans="1:15">
      <c r="A138" s="54">
        <f>HEX2DEC(SUBSTITUTE(C138,"0x",""))</f>
        <v>45</v>
      </c>
      <c r="B138" s="39"/>
      <c r="C138" s="60" t="s">
        <v>259</v>
      </c>
      <c r="D138" s="16" t="s">
        <v>260</v>
      </c>
      <c r="E138" s="64" t="s">
        <v>261</v>
      </c>
      <c r="F138" s="15"/>
      <c r="G138" s="1">
        <v>24</v>
      </c>
      <c r="H138" s="1">
        <v>8</v>
      </c>
      <c r="I138" s="1">
        <v>1</v>
      </c>
      <c r="J138" s="1" t="s">
        <v>32</v>
      </c>
      <c r="K138" s="1">
        <f>100/128</f>
        <v>0.78125</v>
      </c>
      <c r="L138" s="1" t="s">
        <v>88</v>
      </c>
      <c r="M138" s="1">
        <v>-100</v>
      </c>
      <c r="N138" s="2">
        <v>0</v>
      </c>
      <c r="O138" s="2">
        <v>0</v>
      </c>
    </row>
    <row r="139" spans="1:15">
      <c r="A139" s="54">
        <f>HEX2DEC(SUBSTITUTE(C139,"0x",""))</f>
        <v>46</v>
      </c>
      <c r="B139" s="39"/>
      <c r="C139" s="60" t="s">
        <v>262</v>
      </c>
      <c r="D139" s="16" t="s">
        <v>263</v>
      </c>
      <c r="E139" s="64" t="s">
        <v>264</v>
      </c>
      <c r="F139" s="15"/>
      <c r="G139" s="1">
        <v>24</v>
      </c>
      <c r="H139" s="1">
        <v>8</v>
      </c>
      <c r="I139" s="1">
        <v>1</v>
      </c>
      <c r="J139" s="1" t="s">
        <v>32</v>
      </c>
      <c r="K139" s="1">
        <f>100/255</f>
        <v>0.392156862745098</v>
      </c>
      <c r="L139" s="1" t="s">
        <v>88</v>
      </c>
      <c r="M139" s="1">
        <v>0</v>
      </c>
      <c r="N139" s="2">
        <v>0</v>
      </c>
      <c r="O139" s="2">
        <v>0</v>
      </c>
    </row>
    <row r="140" spans="1:15">
      <c r="A140" s="54">
        <f>HEX2DEC(SUBSTITUTE(C140,"0x",""))</f>
        <v>47</v>
      </c>
      <c r="B140" s="39"/>
      <c r="C140" s="60" t="s">
        <v>265</v>
      </c>
      <c r="D140" s="16" t="s">
        <v>266</v>
      </c>
      <c r="E140" s="64" t="s">
        <v>267</v>
      </c>
      <c r="F140" s="15"/>
      <c r="G140" s="1">
        <v>24</v>
      </c>
      <c r="H140" s="1">
        <v>8</v>
      </c>
      <c r="I140" s="1">
        <v>1</v>
      </c>
      <c r="J140" s="1" t="s">
        <v>32</v>
      </c>
      <c r="K140" s="1">
        <f>100/255</f>
        <v>0.392156862745098</v>
      </c>
      <c r="L140" s="1" t="s">
        <v>88</v>
      </c>
      <c r="M140" s="1">
        <v>0</v>
      </c>
      <c r="N140" s="2">
        <v>0</v>
      </c>
      <c r="O140" s="2">
        <v>0</v>
      </c>
    </row>
    <row r="141" spans="1:15">
      <c r="A141" s="54">
        <f t="shared" ref="A141:A181" si="5">HEX2DEC(SUBSTITUTE(C141,"0x",""))</f>
        <v>48</v>
      </c>
      <c r="B141" s="39"/>
      <c r="C141" s="60" t="s">
        <v>268</v>
      </c>
      <c r="D141" s="16" t="s">
        <v>269</v>
      </c>
      <c r="E141" s="64" t="s">
        <v>270</v>
      </c>
      <c r="F141" s="15"/>
      <c r="G141" s="1">
        <v>24</v>
      </c>
      <c r="H141" s="1">
        <v>8</v>
      </c>
      <c r="I141" s="1">
        <v>1</v>
      </c>
      <c r="J141" s="1" t="s">
        <v>32</v>
      </c>
      <c r="K141" s="1">
        <v>1</v>
      </c>
      <c r="M141" s="1">
        <v>0</v>
      </c>
      <c r="N141" s="2">
        <v>0</v>
      </c>
      <c r="O141" s="2">
        <v>0</v>
      </c>
    </row>
    <row r="142" spans="1:15">
      <c r="A142" s="54">
        <f t="shared" si="5"/>
        <v>49</v>
      </c>
      <c r="B142" s="39"/>
      <c r="C142" s="60" t="s">
        <v>271</v>
      </c>
      <c r="D142" s="16" t="s">
        <v>272</v>
      </c>
      <c r="E142" s="64" t="s">
        <v>273</v>
      </c>
      <c r="F142" s="15"/>
      <c r="G142" s="1">
        <v>31</v>
      </c>
      <c r="H142" s="1">
        <v>16</v>
      </c>
      <c r="I142" s="1">
        <v>0</v>
      </c>
      <c r="J142" s="1" t="s">
        <v>32</v>
      </c>
      <c r="K142" s="1">
        <v>1</v>
      </c>
      <c r="M142" s="1">
        <v>0</v>
      </c>
      <c r="N142" s="2">
        <v>0</v>
      </c>
      <c r="O142" s="2">
        <v>0</v>
      </c>
    </row>
    <row r="143" spans="1:15">
      <c r="A143" s="54">
        <f t="shared" si="5"/>
        <v>50</v>
      </c>
      <c r="B143" s="39"/>
      <c r="C143" s="60" t="s">
        <v>274</v>
      </c>
      <c r="D143" s="16" t="s">
        <v>275</v>
      </c>
      <c r="E143" s="64" t="s">
        <v>276</v>
      </c>
      <c r="F143" s="15"/>
      <c r="G143" s="1">
        <v>31</v>
      </c>
      <c r="H143" s="1">
        <v>16</v>
      </c>
      <c r="I143" s="1">
        <v>0</v>
      </c>
      <c r="J143" s="1" t="s">
        <v>277</v>
      </c>
      <c r="K143" s="1">
        <v>0.25</v>
      </c>
      <c r="L143" s="1" t="s">
        <v>278</v>
      </c>
      <c r="M143" s="1">
        <v>0</v>
      </c>
      <c r="N143" s="2">
        <v>0</v>
      </c>
      <c r="O143" s="2">
        <v>0</v>
      </c>
    </row>
    <row r="144" spans="1:15">
      <c r="A144" s="54">
        <f t="shared" si="5"/>
        <v>51</v>
      </c>
      <c r="B144" s="39"/>
      <c r="C144" s="60" t="s">
        <v>279</v>
      </c>
      <c r="D144" s="16" t="s">
        <v>280</v>
      </c>
      <c r="E144" s="64" t="s">
        <v>281</v>
      </c>
      <c r="F144" s="15"/>
      <c r="G144" s="1">
        <v>24</v>
      </c>
      <c r="H144" s="1">
        <v>8</v>
      </c>
      <c r="I144" s="1">
        <v>1</v>
      </c>
      <c r="J144" s="1" t="s">
        <v>32</v>
      </c>
      <c r="K144" s="1">
        <v>1</v>
      </c>
      <c r="L144" s="1" t="s">
        <v>105</v>
      </c>
      <c r="M144" s="1">
        <v>0</v>
      </c>
      <c r="N144" s="2">
        <v>0</v>
      </c>
      <c r="O144" s="2">
        <v>0</v>
      </c>
    </row>
    <row r="145" spans="1:15">
      <c r="A145" s="54">
        <f t="shared" si="5"/>
        <v>52</v>
      </c>
      <c r="B145" s="39"/>
      <c r="C145" s="60" t="s">
        <v>282</v>
      </c>
      <c r="D145" s="16" t="s">
        <v>217</v>
      </c>
      <c r="E145" s="64" t="s">
        <v>283</v>
      </c>
      <c r="F145" s="15"/>
      <c r="G145" s="1">
        <v>31</v>
      </c>
      <c r="H145" s="1">
        <v>16</v>
      </c>
      <c r="I145" s="1">
        <v>0</v>
      </c>
      <c r="J145" s="1" t="s">
        <v>32</v>
      </c>
      <c r="K145" s="1">
        <v>3.05e-5</v>
      </c>
      <c r="M145" s="1">
        <v>0</v>
      </c>
      <c r="N145" s="2">
        <v>0</v>
      </c>
      <c r="O145" s="2">
        <v>0</v>
      </c>
    </row>
    <row r="146" spans="1:15">
      <c r="A146" s="54">
        <f t="shared" si="5"/>
        <v>52</v>
      </c>
      <c r="B146" s="39"/>
      <c r="C146" s="60" t="s">
        <v>282</v>
      </c>
      <c r="D146" s="16" t="s">
        <v>284</v>
      </c>
      <c r="E146" s="64" t="s">
        <v>285</v>
      </c>
      <c r="F146" s="15"/>
      <c r="G146" s="1">
        <v>47</v>
      </c>
      <c r="H146" s="1">
        <v>16</v>
      </c>
      <c r="I146" s="1">
        <v>0</v>
      </c>
      <c r="J146" s="1" t="s">
        <v>32</v>
      </c>
      <c r="K146" s="1">
        <v>0.00390625</v>
      </c>
      <c r="L146" s="1" t="s">
        <v>286</v>
      </c>
      <c r="M146" s="1">
        <v>0</v>
      </c>
      <c r="N146" s="2">
        <v>0</v>
      </c>
      <c r="O146" s="2">
        <v>0</v>
      </c>
    </row>
    <row r="147" spans="1:15">
      <c r="A147" s="54">
        <f t="shared" si="5"/>
        <v>53</v>
      </c>
      <c r="B147" s="39"/>
      <c r="C147" s="60" t="s">
        <v>287</v>
      </c>
      <c r="D147" s="16" t="s">
        <v>222</v>
      </c>
      <c r="E147" s="64" t="s">
        <v>288</v>
      </c>
      <c r="F147" s="15"/>
      <c r="G147" s="1">
        <v>31</v>
      </c>
      <c r="H147" s="1">
        <v>16</v>
      </c>
      <c r="I147" s="1">
        <v>0</v>
      </c>
      <c r="J147" s="1" t="s">
        <v>32</v>
      </c>
      <c r="K147" s="1">
        <v>3.05e-5</v>
      </c>
      <c r="M147" s="1">
        <v>0</v>
      </c>
      <c r="N147" s="2">
        <v>0</v>
      </c>
      <c r="O147" s="2">
        <v>0</v>
      </c>
    </row>
    <row r="148" spans="1:15">
      <c r="A148" s="54">
        <f t="shared" si="5"/>
        <v>53</v>
      </c>
      <c r="B148" s="39"/>
      <c r="C148" s="60" t="s">
        <v>287</v>
      </c>
      <c r="D148" s="16" t="s">
        <v>289</v>
      </c>
      <c r="E148" s="64" t="s">
        <v>290</v>
      </c>
      <c r="F148" s="15"/>
      <c r="G148" s="1">
        <v>47</v>
      </c>
      <c r="H148" s="1">
        <v>16</v>
      </c>
      <c r="I148" s="1">
        <v>0</v>
      </c>
      <c r="J148" s="1" t="s">
        <v>32</v>
      </c>
      <c r="K148" s="1">
        <v>0.00390625</v>
      </c>
      <c r="L148" s="1" t="s">
        <v>286</v>
      </c>
      <c r="M148" s="1">
        <v>0</v>
      </c>
      <c r="N148" s="2">
        <v>0</v>
      </c>
      <c r="O148" s="2">
        <v>0</v>
      </c>
    </row>
    <row r="149" spans="1:15">
      <c r="A149" s="54">
        <f t="shared" si="5"/>
        <v>54</v>
      </c>
      <c r="B149" s="39"/>
      <c r="C149" s="60" t="s">
        <v>291</v>
      </c>
      <c r="D149" s="16" t="s">
        <v>227</v>
      </c>
      <c r="E149" s="64" t="s">
        <v>292</v>
      </c>
      <c r="F149" s="15"/>
      <c r="G149" s="1">
        <v>31</v>
      </c>
      <c r="H149" s="1">
        <v>16</v>
      </c>
      <c r="I149" s="1">
        <v>0</v>
      </c>
      <c r="J149" s="1" t="s">
        <v>32</v>
      </c>
      <c r="K149" s="1">
        <v>3.05e-5</v>
      </c>
      <c r="M149" s="1">
        <v>0</v>
      </c>
      <c r="N149" s="2">
        <v>0</v>
      </c>
      <c r="O149" s="2">
        <v>0</v>
      </c>
    </row>
    <row r="150" spans="1:15">
      <c r="A150" s="54">
        <f t="shared" si="5"/>
        <v>54</v>
      </c>
      <c r="B150" s="39"/>
      <c r="C150" s="60" t="s">
        <v>291</v>
      </c>
      <c r="D150" s="16" t="s">
        <v>293</v>
      </c>
      <c r="E150" s="64" t="s">
        <v>294</v>
      </c>
      <c r="F150" s="15"/>
      <c r="G150" s="1">
        <v>47</v>
      </c>
      <c r="H150" s="1">
        <v>16</v>
      </c>
      <c r="I150" s="1">
        <v>0</v>
      </c>
      <c r="J150" s="1" t="s">
        <v>32</v>
      </c>
      <c r="K150" s="1">
        <v>0.00390625</v>
      </c>
      <c r="L150" s="1" t="s">
        <v>286</v>
      </c>
      <c r="M150" s="1">
        <v>0</v>
      </c>
      <c r="N150" s="2">
        <v>0</v>
      </c>
      <c r="O150" s="2">
        <v>0</v>
      </c>
    </row>
    <row r="151" spans="1:15">
      <c r="A151" s="54">
        <f t="shared" si="5"/>
        <v>55</v>
      </c>
      <c r="B151" s="39"/>
      <c r="C151" s="60" t="s">
        <v>295</v>
      </c>
      <c r="D151" s="16" t="s">
        <v>232</v>
      </c>
      <c r="E151" s="64" t="s">
        <v>296</v>
      </c>
      <c r="F151" s="15"/>
      <c r="G151" s="1">
        <v>31</v>
      </c>
      <c r="H151" s="1">
        <v>16</v>
      </c>
      <c r="I151" s="1">
        <v>0</v>
      </c>
      <c r="J151" s="1" t="s">
        <v>32</v>
      </c>
      <c r="K151" s="1">
        <v>3.05e-5</v>
      </c>
      <c r="M151" s="1">
        <v>0</v>
      </c>
      <c r="N151" s="2">
        <v>0</v>
      </c>
      <c r="O151" s="2">
        <v>0</v>
      </c>
    </row>
    <row r="152" spans="1:15">
      <c r="A152" s="54">
        <f t="shared" si="5"/>
        <v>55</v>
      </c>
      <c r="B152" s="39"/>
      <c r="C152" s="60" t="s">
        <v>295</v>
      </c>
      <c r="D152" s="16" t="s">
        <v>297</v>
      </c>
      <c r="E152" s="64" t="s">
        <v>298</v>
      </c>
      <c r="F152" s="15"/>
      <c r="G152" s="1">
        <v>47</v>
      </c>
      <c r="H152" s="1">
        <v>16</v>
      </c>
      <c r="I152" s="1">
        <v>0</v>
      </c>
      <c r="J152" s="1" t="s">
        <v>32</v>
      </c>
      <c r="K152" s="1">
        <v>0.00390625</v>
      </c>
      <c r="L152" s="1" t="s">
        <v>286</v>
      </c>
      <c r="M152" s="1">
        <v>0</v>
      </c>
      <c r="N152" s="2">
        <v>0</v>
      </c>
      <c r="O152" s="2">
        <v>0</v>
      </c>
    </row>
    <row r="153" spans="1:15">
      <c r="A153" s="54">
        <f t="shared" si="5"/>
        <v>56</v>
      </c>
      <c r="B153" s="39"/>
      <c r="C153" s="60" t="s">
        <v>299</v>
      </c>
      <c r="D153" s="16" t="s">
        <v>237</v>
      </c>
      <c r="E153" s="64" t="s">
        <v>300</v>
      </c>
      <c r="F153" s="15"/>
      <c r="G153" s="1">
        <v>31</v>
      </c>
      <c r="H153" s="1">
        <v>16</v>
      </c>
      <c r="I153" s="1">
        <v>0</v>
      </c>
      <c r="J153" s="1" t="s">
        <v>32</v>
      </c>
      <c r="K153" s="1">
        <v>3.05e-5</v>
      </c>
      <c r="M153" s="1">
        <v>0</v>
      </c>
      <c r="N153" s="2">
        <v>0</v>
      </c>
      <c r="O153" s="2">
        <v>0</v>
      </c>
    </row>
    <row r="154" spans="1:15">
      <c r="A154" s="54">
        <f t="shared" si="5"/>
        <v>56</v>
      </c>
      <c r="B154" s="39"/>
      <c r="C154" s="60" t="s">
        <v>299</v>
      </c>
      <c r="D154" s="16" t="s">
        <v>301</v>
      </c>
      <c r="E154" s="64" t="s">
        <v>302</v>
      </c>
      <c r="F154" s="15"/>
      <c r="G154" s="1">
        <v>47</v>
      </c>
      <c r="H154" s="1">
        <v>16</v>
      </c>
      <c r="I154" s="1">
        <v>0</v>
      </c>
      <c r="J154" s="1" t="s">
        <v>32</v>
      </c>
      <c r="K154" s="1">
        <v>0.00390625</v>
      </c>
      <c r="L154" s="1" t="s">
        <v>286</v>
      </c>
      <c r="M154" s="1">
        <v>0</v>
      </c>
      <c r="N154" s="2">
        <v>0</v>
      </c>
      <c r="O154" s="2">
        <v>0</v>
      </c>
    </row>
    <row r="155" spans="1:15">
      <c r="A155" s="54">
        <f t="shared" si="5"/>
        <v>57</v>
      </c>
      <c r="B155" s="39"/>
      <c r="C155" s="60" t="s">
        <v>303</v>
      </c>
      <c r="D155" s="16" t="s">
        <v>242</v>
      </c>
      <c r="E155" s="64" t="s">
        <v>304</v>
      </c>
      <c r="F155" s="15"/>
      <c r="G155" s="1">
        <v>31</v>
      </c>
      <c r="H155" s="1">
        <v>16</v>
      </c>
      <c r="I155" s="1">
        <v>0</v>
      </c>
      <c r="J155" s="1" t="s">
        <v>32</v>
      </c>
      <c r="K155" s="1">
        <v>3.05e-5</v>
      </c>
      <c r="M155" s="1">
        <v>0</v>
      </c>
      <c r="N155" s="2">
        <v>0</v>
      </c>
      <c r="O155" s="2">
        <v>0</v>
      </c>
    </row>
    <row r="156" spans="1:15">
      <c r="A156" s="54">
        <f t="shared" si="5"/>
        <v>57</v>
      </c>
      <c r="B156" s="39"/>
      <c r="C156" s="60" t="s">
        <v>303</v>
      </c>
      <c r="D156" s="16" t="s">
        <v>305</v>
      </c>
      <c r="E156" s="64" t="s">
        <v>306</v>
      </c>
      <c r="F156" s="15"/>
      <c r="G156" s="1">
        <v>47</v>
      </c>
      <c r="H156" s="1">
        <v>16</v>
      </c>
      <c r="I156" s="1">
        <v>0</v>
      </c>
      <c r="J156" s="1" t="s">
        <v>32</v>
      </c>
      <c r="K156" s="1">
        <v>0.00390625</v>
      </c>
      <c r="L156" s="1" t="s">
        <v>286</v>
      </c>
      <c r="M156" s="1">
        <v>0</v>
      </c>
      <c r="N156" s="2">
        <v>0</v>
      </c>
      <c r="O156" s="2">
        <v>0</v>
      </c>
    </row>
    <row r="157" spans="1:15">
      <c r="A157" s="54">
        <f t="shared" si="5"/>
        <v>58</v>
      </c>
      <c r="B157" s="39"/>
      <c r="C157" s="60" t="s">
        <v>307</v>
      </c>
      <c r="D157" s="16" t="s">
        <v>247</v>
      </c>
      <c r="E157" s="64" t="s">
        <v>308</v>
      </c>
      <c r="F157" s="15"/>
      <c r="G157" s="1">
        <v>31</v>
      </c>
      <c r="H157" s="1">
        <v>16</v>
      </c>
      <c r="I157" s="1">
        <v>0</v>
      </c>
      <c r="J157" s="1" t="s">
        <v>32</v>
      </c>
      <c r="K157" s="1">
        <v>3.05e-5</v>
      </c>
      <c r="M157" s="1">
        <v>0</v>
      </c>
      <c r="N157" s="2">
        <v>0</v>
      </c>
      <c r="O157" s="2">
        <v>0</v>
      </c>
    </row>
    <row r="158" spans="1:15">
      <c r="A158" s="54">
        <f t="shared" si="5"/>
        <v>58</v>
      </c>
      <c r="B158" s="39"/>
      <c r="C158" s="60" t="s">
        <v>307</v>
      </c>
      <c r="D158" s="16" t="s">
        <v>309</v>
      </c>
      <c r="E158" s="64" t="s">
        <v>310</v>
      </c>
      <c r="F158" s="15"/>
      <c r="G158" s="1">
        <v>47</v>
      </c>
      <c r="H158" s="1">
        <v>16</v>
      </c>
      <c r="I158" s="1">
        <v>0</v>
      </c>
      <c r="J158" s="1" t="s">
        <v>32</v>
      </c>
      <c r="K158" s="1">
        <v>0.00390625</v>
      </c>
      <c r="L158" s="1" t="s">
        <v>286</v>
      </c>
      <c r="M158" s="1">
        <v>0</v>
      </c>
      <c r="N158" s="2">
        <v>0</v>
      </c>
      <c r="O158" s="2">
        <v>0</v>
      </c>
    </row>
    <row r="159" spans="1:15">
      <c r="A159" s="54">
        <f t="shared" si="5"/>
        <v>59</v>
      </c>
      <c r="B159" s="39"/>
      <c r="C159" s="60" t="s">
        <v>311</v>
      </c>
      <c r="D159" s="16" t="s">
        <v>252</v>
      </c>
      <c r="E159" s="64" t="s">
        <v>312</v>
      </c>
      <c r="F159" s="15"/>
      <c r="G159" s="1">
        <v>31</v>
      </c>
      <c r="H159" s="1">
        <v>16</v>
      </c>
      <c r="I159" s="1">
        <v>0</v>
      </c>
      <c r="J159" s="1" t="s">
        <v>32</v>
      </c>
      <c r="K159" s="1">
        <v>3.05e-5</v>
      </c>
      <c r="M159" s="1">
        <v>0</v>
      </c>
      <c r="N159" s="2">
        <v>0</v>
      </c>
      <c r="O159" s="2">
        <v>0</v>
      </c>
    </row>
    <row r="160" spans="1:15">
      <c r="A160" s="54">
        <f t="shared" si="5"/>
        <v>59</v>
      </c>
      <c r="B160" s="39"/>
      <c r="C160" s="60" t="s">
        <v>311</v>
      </c>
      <c r="D160" s="16" t="s">
        <v>313</v>
      </c>
      <c r="E160" s="64" t="s">
        <v>314</v>
      </c>
      <c r="F160" s="15"/>
      <c r="G160" s="1">
        <v>47</v>
      </c>
      <c r="H160" s="1">
        <v>16</v>
      </c>
      <c r="I160" s="1">
        <v>0</v>
      </c>
      <c r="J160" s="1" t="s">
        <v>32</v>
      </c>
      <c r="K160" s="1">
        <v>0.00390625</v>
      </c>
      <c r="L160" s="1" t="s">
        <v>286</v>
      </c>
      <c r="M160" s="1">
        <v>0</v>
      </c>
      <c r="N160" s="2">
        <v>0</v>
      </c>
      <c r="O160" s="2">
        <v>0</v>
      </c>
    </row>
    <row r="161" spans="1:15">
      <c r="A161" s="54">
        <f t="shared" si="5"/>
        <v>60</v>
      </c>
      <c r="B161" s="39"/>
      <c r="C161" s="60" t="s">
        <v>315</v>
      </c>
      <c r="D161" s="16" t="s">
        <v>316</v>
      </c>
      <c r="E161" s="64" t="s">
        <v>317</v>
      </c>
      <c r="F161" s="15"/>
      <c r="G161" s="1">
        <v>31</v>
      </c>
      <c r="H161" s="1">
        <v>16</v>
      </c>
      <c r="I161" s="1">
        <v>0</v>
      </c>
      <c r="J161" s="1" t="s">
        <v>32</v>
      </c>
      <c r="K161" s="1">
        <v>0.1</v>
      </c>
      <c r="M161" s="1">
        <v>-40</v>
      </c>
      <c r="N161" s="2">
        <v>0</v>
      </c>
      <c r="O161" s="2">
        <v>0</v>
      </c>
    </row>
    <row r="162" spans="1:15">
      <c r="A162" s="54">
        <f t="shared" si="5"/>
        <v>61</v>
      </c>
      <c r="B162" s="39"/>
      <c r="C162" s="60" t="s">
        <v>318</v>
      </c>
      <c r="D162" s="16" t="s">
        <v>319</v>
      </c>
      <c r="E162" s="64" t="s">
        <v>320</v>
      </c>
      <c r="F162" s="15"/>
      <c r="G162" s="1">
        <v>31</v>
      </c>
      <c r="H162" s="1">
        <v>16</v>
      </c>
      <c r="I162" s="1">
        <v>0</v>
      </c>
      <c r="J162" s="1" t="s">
        <v>32</v>
      </c>
      <c r="K162" s="1">
        <v>0.1</v>
      </c>
      <c r="M162" s="1">
        <v>-40</v>
      </c>
      <c r="N162" s="2">
        <v>0</v>
      </c>
      <c r="O162" s="2">
        <v>0</v>
      </c>
    </row>
    <row r="163" spans="1:15">
      <c r="A163" s="54">
        <f t="shared" si="5"/>
        <v>62</v>
      </c>
      <c r="B163" s="39"/>
      <c r="C163" s="60" t="s">
        <v>321</v>
      </c>
      <c r="D163" s="16" t="s">
        <v>322</v>
      </c>
      <c r="E163" s="64" t="s">
        <v>323</v>
      </c>
      <c r="F163" s="15"/>
      <c r="G163" s="1">
        <v>31</v>
      </c>
      <c r="H163" s="1">
        <v>16</v>
      </c>
      <c r="I163" s="1">
        <v>0</v>
      </c>
      <c r="J163" s="1" t="s">
        <v>32</v>
      </c>
      <c r="K163" s="1">
        <v>0.1</v>
      </c>
      <c r="M163" s="1">
        <v>-40</v>
      </c>
      <c r="N163" s="2">
        <v>0</v>
      </c>
      <c r="O163" s="2">
        <v>0</v>
      </c>
    </row>
    <row r="164" spans="1:15">
      <c r="A164" s="54">
        <f t="shared" si="5"/>
        <v>63</v>
      </c>
      <c r="B164" s="39"/>
      <c r="C164" s="60" t="s">
        <v>324</v>
      </c>
      <c r="D164" s="16" t="s">
        <v>325</v>
      </c>
      <c r="E164" s="64" t="s">
        <v>326</v>
      </c>
      <c r="F164" s="15"/>
      <c r="G164" s="1">
        <v>31</v>
      </c>
      <c r="H164" s="1">
        <v>16</v>
      </c>
      <c r="I164" s="1">
        <v>0</v>
      </c>
      <c r="J164" s="1" t="s">
        <v>32</v>
      </c>
      <c r="K164" s="1">
        <v>0.1</v>
      </c>
      <c r="M164" s="1">
        <v>-40</v>
      </c>
      <c r="N164" s="2">
        <v>0</v>
      </c>
      <c r="O164" s="2">
        <v>0</v>
      </c>
    </row>
    <row r="165" spans="1:15">
      <c r="A165" s="54">
        <f t="shared" si="5"/>
        <v>65</v>
      </c>
      <c r="B165" s="39"/>
      <c r="C165" s="60" t="s">
        <v>327</v>
      </c>
      <c r="D165" s="16" t="s">
        <v>328</v>
      </c>
      <c r="E165" s="64" t="s">
        <v>329</v>
      </c>
      <c r="F165" s="15"/>
      <c r="G165" s="15">
        <v>32</v>
      </c>
      <c r="H165" s="1">
        <v>1</v>
      </c>
      <c r="I165" s="1">
        <v>1</v>
      </c>
      <c r="J165" s="1" t="s">
        <v>32</v>
      </c>
      <c r="K165" s="1">
        <v>1</v>
      </c>
      <c r="M165" s="1">
        <v>0</v>
      </c>
      <c r="N165" s="2">
        <v>0</v>
      </c>
      <c r="O165" s="2">
        <v>0</v>
      </c>
    </row>
    <row r="166" spans="1:15">
      <c r="A166" s="54">
        <f t="shared" si="5"/>
        <v>65</v>
      </c>
      <c r="B166" s="39"/>
      <c r="C166" s="60" t="s">
        <v>327</v>
      </c>
      <c r="D166" s="16" t="s">
        <v>330</v>
      </c>
      <c r="E166" s="64" t="s">
        <v>331</v>
      </c>
      <c r="F166" s="15"/>
      <c r="G166" s="15">
        <v>33</v>
      </c>
      <c r="H166" s="1">
        <v>1</v>
      </c>
      <c r="I166" s="1">
        <v>1</v>
      </c>
      <c r="J166" s="1" t="s">
        <v>32</v>
      </c>
      <c r="K166" s="1">
        <v>1</v>
      </c>
      <c r="M166" s="1">
        <v>0</v>
      </c>
      <c r="N166" s="2">
        <v>0</v>
      </c>
      <c r="O166" s="2">
        <v>0</v>
      </c>
    </row>
    <row r="167" spans="1:15">
      <c r="A167" s="54">
        <f t="shared" si="5"/>
        <v>65</v>
      </c>
      <c r="B167" s="39"/>
      <c r="C167" s="60" t="s">
        <v>327</v>
      </c>
      <c r="D167" s="16" t="s">
        <v>332</v>
      </c>
      <c r="E167" s="64" t="s">
        <v>333</v>
      </c>
      <c r="F167" s="15"/>
      <c r="G167" s="15">
        <v>34</v>
      </c>
      <c r="H167" s="1">
        <v>1</v>
      </c>
      <c r="I167" s="1">
        <v>1</v>
      </c>
      <c r="J167" s="1" t="s">
        <v>32</v>
      </c>
      <c r="K167" s="1">
        <v>1</v>
      </c>
      <c r="M167" s="1">
        <v>0</v>
      </c>
      <c r="N167" s="2">
        <v>0</v>
      </c>
      <c r="O167" s="2">
        <v>0</v>
      </c>
    </row>
    <row r="168" spans="1:15">
      <c r="A168" s="54" t="str">
        <f>HEX2DEC(SUBSTITUTE(C168,"0x",""))&amp;"M"</f>
        <v>65M</v>
      </c>
      <c r="B168" s="39"/>
      <c r="C168" s="60" t="s">
        <v>327</v>
      </c>
      <c r="D168" s="16" t="s">
        <v>334</v>
      </c>
      <c r="E168" s="64" t="s">
        <v>335</v>
      </c>
      <c r="F168" s="15"/>
      <c r="G168" s="15">
        <v>35</v>
      </c>
      <c r="H168" s="1">
        <v>1</v>
      </c>
      <c r="I168" s="1">
        <v>1</v>
      </c>
      <c r="J168" s="1" t="s">
        <v>32</v>
      </c>
      <c r="K168" s="1">
        <v>1</v>
      </c>
      <c r="M168" s="1">
        <v>0</v>
      </c>
      <c r="N168" s="2">
        <v>0</v>
      </c>
      <c r="O168" s="2">
        <v>0</v>
      </c>
    </row>
    <row r="169" spans="1:15">
      <c r="A169" s="54">
        <f t="shared" si="5"/>
        <v>65</v>
      </c>
      <c r="B169" s="39"/>
      <c r="C169" s="60" t="s">
        <v>327</v>
      </c>
      <c r="D169" s="16" t="s">
        <v>336</v>
      </c>
      <c r="E169" s="64" t="s">
        <v>337</v>
      </c>
      <c r="F169" s="15"/>
      <c r="G169" s="15">
        <v>36</v>
      </c>
      <c r="H169" s="1">
        <v>1</v>
      </c>
      <c r="I169" s="1">
        <v>1</v>
      </c>
      <c r="J169" s="1" t="s">
        <v>32</v>
      </c>
      <c r="K169" s="1">
        <v>1</v>
      </c>
      <c r="M169" s="1">
        <v>0</v>
      </c>
      <c r="N169" s="2">
        <v>0</v>
      </c>
      <c r="O169" s="2">
        <v>0</v>
      </c>
    </row>
    <row r="170" spans="1:15">
      <c r="A170" s="54">
        <f t="shared" si="5"/>
        <v>65</v>
      </c>
      <c r="B170" s="39"/>
      <c r="C170" s="60" t="s">
        <v>327</v>
      </c>
      <c r="D170" s="16" t="s">
        <v>338</v>
      </c>
      <c r="E170" s="64" t="s">
        <v>339</v>
      </c>
      <c r="F170" s="15"/>
      <c r="G170" s="15">
        <v>37</v>
      </c>
      <c r="H170" s="1">
        <v>1</v>
      </c>
      <c r="I170" s="1">
        <v>1</v>
      </c>
      <c r="J170" s="1" t="s">
        <v>32</v>
      </c>
      <c r="K170" s="1">
        <v>1</v>
      </c>
      <c r="M170" s="1">
        <v>0</v>
      </c>
      <c r="N170" s="2">
        <v>0</v>
      </c>
      <c r="O170" s="2">
        <v>0</v>
      </c>
    </row>
    <row r="171" spans="1:15">
      <c r="A171" s="54">
        <f t="shared" si="5"/>
        <v>65</v>
      </c>
      <c r="B171" s="39"/>
      <c r="C171" s="60" t="s">
        <v>327</v>
      </c>
      <c r="D171" s="16" t="s">
        <v>340</v>
      </c>
      <c r="E171" s="64" t="s">
        <v>341</v>
      </c>
      <c r="F171" s="15"/>
      <c r="G171" s="15">
        <v>38</v>
      </c>
      <c r="H171" s="1">
        <v>1</v>
      </c>
      <c r="I171" s="1">
        <v>1</v>
      </c>
      <c r="J171" s="1" t="s">
        <v>32</v>
      </c>
      <c r="K171" s="1">
        <v>1</v>
      </c>
      <c r="M171" s="1">
        <v>0</v>
      </c>
      <c r="N171" s="2">
        <v>0</v>
      </c>
      <c r="O171" s="2">
        <v>0</v>
      </c>
    </row>
    <row r="172" spans="1:15">
      <c r="A172" s="54">
        <f t="shared" si="5"/>
        <v>65</v>
      </c>
      <c r="B172" s="39"/>
      <c r="C172" s="60" t="s">
        <v>327</v>
      </c>
      <c r="D172" s="16" t="s">
        <v>342</v>
      </c>
      <c r="E172" s="64"/>
      <c r="F172" s="15"/>
      <c r="G172" s="15">
        <v>39</v>
      </c>
      <c r="H172" s="1">
        <v>1</v>
      </c>
      <c r="I172" s="1">
        <v>1</v>
      </c>
      <c r="J172" s="1" t="s">
        <v>32</v>
      </c>
      <c r="K172" s="1">
        <v>1</v>
      </c>
      <c r="M172" s="1">
        <v>0</v>
      </c>
      <c r="N172" s="2">
        <v>0</v>
      </c>
      <c r="O172" s="2">
        <v>0</v>
      </c>
    </row>
    <row r="173" spans="1:15">
      <c r="A173" s="54">
        <v>0</v>
      </c>
      <c r="B173" s="64" t="s">
        <v>335</v>
      </c>
      <c r="C173" s="60" t="s">
        <v>327</v>
      </c>
      <c r="D173" s="16" t="s">
        <v>343</v>
      </c>
      <c r="E173" s="64" t="s">
        <v>344</v>
      </c>
      <c r="F173" s="15"/>
      <c r="G173" s="15">
        <v>40</v>
      </c>
      <c r="H173" s="1">
        <v>1</v>
      </c>
      <c r="I173" s="1">
        <v>1</v>
      </c>
      <c r="J173" s="1" t="s">
        <v>32</v>
      </c>
      <c r="K173" s="1">
        <v>1</v>
      </c>
      <c r="M173" s="1">
        <v>0</v>
      </c>
      <c r="N173" s="2">
        <v>0</v>
      </c>
      <c r="O173" s="2">
        <v>0</v>
      </c>
    </row>
    <row r="174" spans="1:15">
      <c r="A174" s="54">
        <v>0</v>
      </c>
      <c r="B174" s="64" t="s">
        <v>335</v>
      </c>
      <c r="C174" s="60" t="s">
        <v>327</v>
      </c>
      <c r="D174" s="16" t="s">
        <v>345</v>
      </c>
      <c r="E174" s="64" t="s">
        <v>346</v>
      </c>
      <c r="F174" s="15"/>
      <c r="G174" s="15">
        <v>41</v>
      </c>
      <c r="H174" s="1">
        <v>1</v>
      </c>
      <c r="I174" s="1">
        <v>1</v>
      </c>
      <c r="J174" s="1" t="s">
        <v>32</v>
      </c>
      <c r="K174" s="1">
        <v>1</v>
      </c>
      <c r="M174" s="1">
        <v>0</v>
      </c>
      <c r="N174" s="2">
        <v>0</v>
      </c>
      <c r="O174" s="2">
        <v>0</v>
      </c>
    </row>
    <row r="175" spans="1:15">
      <c r="A175" s="54">
        <v>0</v>
      </c>
      <c r="B175" s="64" t="s">
        <v>335</v>
      </c>
      <c r="C175" s="60" t="s">
        <v>327</v>
      </c>
      <c r="D175" s="16" t="s">
        <v>347</v>
      </c>
      <c r="E175" s="64" t="s">
        <v>348</v>
      </c>
      <c r="F175" s="15"/>
      <c r="G175" s="15">
        <v>42</v>
      </c>
      <c r="H175" s="1">
        <v>1</v>
      </c>
      <c r="I175" s="1">
        <v>1</v>
      </c>
      <c r="J175" s="1" t="s">
        <v>32</v>
      </c>
      <c r="K175" s="1">
        <v>1</v>
      </c>
      <c r="M175" s="1">
        <v>0</v>
      </c>
      <c r="N175" s="2">
        <v>0</v>
      </c>
      <c r="O175" s="2">
        <v>0</v>
      </c>
    </row>
    <row r="176" spans="1:15">
      <c r="A176" s="54">
        <v>0</v>
      </c>
      <c r="B176" s="64" t="s">
        <v>335</v>
      </c>
      <c r="C176" s="60" t="s">
        <v>327</v>
      </c>
      <c r="D176" s="16" t="s">
        <v>349</v>
      </c>
      <c r="E176" s="64" t="s">
        <v>350</v>
      </c>
      <c r="F176" s="15"/>
      <c r="G176" s="15">
        <v>43</v>
      </c>
      <c r="H176" s="1">
        <v>1</v>
      </c>
      <c r="I176" s="1">
        <v>1</v>
      </c>
      <c r="J176" s="1" t="s">
        <v>32</v>
      </c>
      <c r="K176" s="1">
        <v>1</v>
      </c>
      <c r="M176" s="1">
        <v>0</v>
      </c>
      <c r="N176" s="2">
        <v>0</v>
      </c>
      <c r="O176" s="2">
        <v>0</v>
      </c>
    </row>
    <row r="177" spans="1:15">
      <c r="A177" s="54">
        <v>0</v>
      </c>
      <c r="B177" s="64" t="s">
        <v>335</v>
      </c>
      <c r="C177" s="60" t="s">
        <v>327</v>
      </c>
      <c r="D177" s="16" t="s">
        <v>351</v>
      </c>
      <c r="E177" s="64" t="s">
        <v>352</v>
      </c>
      <c r="F177" s="15"/>
      <c r="G177" s="15">
        <v>44</v>
      </c>
      <c r="H177" s="1">
        <v>1</v>
      </c>
      <c r="I177" s="1">
        <v>1</v>
      </c>
      <c r="J177" s="1" t="s">
        <v>32</v>
      </c>
      <c r="K177" s="1">
        <v>1</v>
      </c>
      <c r="M177" s="1">
        <v>0</v>
      </c>
      <c r="N177" s="2">
        <v>0</v>
      </c>
      <c r="O177" s="2">
        <v>0</v>
      </c>
    </row>
    <row r="178" spans="1:15">
      <c r="A178" s="54">
        <v>0</v>
      </c>
      <c r="B178" s="64" t="s">
        <v>335</v>
      </c>
      <c r="C178" s="60" t="s">
        <v>327</v>
      </c>
      <c r="D178" s="16" t="s">
        <v>353</v>
      </c>
      <c r="E178" s="64" t="s">
        <v>354</v>
      </c>
      <c r="F178" s="15"/>
      <c r="G178" s="15">
        <v>45</v>
      </c>
      <c r="H178" s="1">
        <v>1</v>
      </c>
      <c r="I178" s="1">
        <v>1</v>
      </c>
      <c r="J178" s="1" t="s">
        <v>32</v>
      </c>
      <c r="K178" s="1">
        <v>1</v>
      </c>
      <c r="M178" s="1">
        <v>0</v>
      </c>
      <c r="N178" s="2">
        <v>0</v>
      </c>
      <c r="O178" s="2">
        <v>0</v>
      </c>
    </row>
    <row r="179" spans="1:15">
      <c r="A179" s="54">
        <v>0</v>
      </c>
      <c r="B179" s="64" t="s">
        <v>335</v>
      </c>
      <c r="C179" s="60" t="s">
        <v>327</v>
      </c>
      <c r="D179" s="16" t="s">
        <v>355</v>
      </c>
      <c r="E179" s="64" t="s">
        <v>356</v>
      </c>
      <c r="F179" s="15"/>
      <c r="G179" s="15">
        <v>46</v>
      </c>
      <c r="H179" s="1">
        <v>1</v>
      </c>
      <c r="I179" s="1">
        <v>1</v>
      </c>
      <c r="J179" s="1" t="s">
        <v>32</v>
      </c>
      <c r="K179" s="1">
        <v>1</v>
      </c>
      <c r="M179" s="1">
        <v>0</v>
      </c>
      <c r="N179" s="2">
        <v>0</v>
      </c>
      <c r="O179" s="2">
        <v>0</v>
      </c>
    </row>
    <row r="180" spans="1:15">
      <c r="A180" s="54">
        <v>0</v>
      </c>
      <c r="B180" s="64" t="s">
        <v>335</v>
      </c>
      <c r="C180" s="60" t="s">
        <v>327</v>
      </c>
      <c r="D180" s="16" t="s">
        <v>357</v>
      </c>
      <c r="E180" s="64" t="s">
        <v>358</v>
      </c>
      <c r="F180" s="15"/>
      <c r="G180" s="15">
        <v>47</v>
      </c>
      <c r="H180" s="1">
        <v>1</v>
      </c>
      <c r="I180" s="1">
        <v>1</v>
      </c>
      <c r="J180" s="1" t="s">
        <v>32</v>
      </c>
      <c r="K180" s="1">
        <v>1</v>
      </c>
      <c r="M180" s="1">
        <v>0</v>
      </c>
      <c r="N180" s="2">
        <v>0</v>
      </c>
      <c r="O180" s="2">
        <v>0</v>
      </c>
    </row>
    <row r="181" spans="1:15">
      <c r="A181" s="54">
        <v>0</v>
      </c>
      <c r="B181" s="64" t="s">
        <v>335</v>
      </c>
      <c r="C181" s="60" t="s">
        <v>327</v>
      </c>
      <c r="D181" s="16" t="s">
        <v>359</v>
      </c>
      <c r="E181" s="64" t="s">
        <v>360</v>
      </c>
      <c r="F181" s="15"/>
      <c r="G181" s="15">
        <v>48</v>
      </c>
      <c r="H181" s="1">
        <v>1</v>
      </c>
      <c r="I181" s="1">
        <v>1</v>
      </c>
      <c r="J181" s="1" t="s">
        <v>32</v>
      </c>
      <c r="K181" s="1">
        <v>1</v>
      </c>
      <c r="M181" s="1">
        <v>0</v>
      </c>
      <c r="N181" s="2">
        <v>0</v>
      </c>
      <c r="O181" s="2">
        <v>0</v>
      </c>
    </row>
    <row r="182" spans="1:15">
      <c r="A182" s="54">
        <v>0</v>
      </c>
      <c r="B182" s="64" t="s">
        <v>335</v>
      </c>
      <c r="C182" s="60" t="s">
        <v>327</v>
      </c>
      <c r="D182" s="16" t="s">
        <v>361</v>
      </c>
      <c r="E182" s="64" t="s">
        <v>362</v>
      </c>
      <c r="F182" s="15"/>
      <c r="G182" s="15">
        <v>49</v>
      </c>
      <c r="H182" s="1">
        <v>1</v>
      </c>
      <c r="I182" s="1">
        <v>1</v>
      </c>
      <c r="J182" s="1" t="s">
        <v>32</v>
      </c>
      <c r="K182" s="1">
        <v>1</v>
      </c>
      <c r="M182" s="1">
        <v>0</v>
      </c>
      <c r="N182" s="2">
        <v>0</v>
      </c>
      <c r="O182" s="2">
        <v>0</v>
      </c>
    </row>
    <row r="183" spans="1:15">
      <c r="A183" s="54">
        <v>0</v>
      </c>
      <c r="B183" s="64" t="s">
        <v>335</v>
      </c>
      <c r="C183" s="60" t="s">
        <v>327</v>
      </c>
      <c r="D183" s="16" t="s">
        <v>363</v>
      </c>
      <c r="E183" s="64" t="s">
        <v>364</v>
      </c>
      <c r="F183" s="15"/>
      <c r="G183" s="15">
        <v>50</v>
      </c>
      <c r="H183" s="1">
        <v>1</v>
      </c>
      <c r="I183" s="1">
        <v>1</v>
      </c>
      <c r="J183" s="1" t="s">
        <v>32</v>
      </c>
      <c r="K183" s="1">
        <v>1</v>
      </c>
      <c r="M183" s="1">
        <v>0</v>
      </c>
      <c r="N183" s="2">
        <v>0</v>
      </c>
      <c r="O183" s="2">
        <v>0</v>
      </c>
    </row>
    <row r="184" spans="1:15">
      <c r="A184" s="54">
        <v>0</v>
      </c>
      <c r="B184" s="64" t="s">
        <v>335</v>
      </c>
      <c r="C184" s="60" t="s">
        <v>327</v>
      </c>
      <c r="D184" s="16" t="s">
        <v>365</v>
      </c>
      <c r="E184" s="64" t="s">
        <v>366</v>
      </c>
      <c r="F184" s="15"/>
      <c r="G184" s="15">
        <v>51</v>
      </c>
      <c r="H184" s="1">
        <v>1</v>
      </c>
      <c r="I184" s="1">
        <v>1</v>
      </c>
      <c r="J184" s="1" t="s">
        <v>32</v>
      </c>
      <c r="K184" s="1">
        <v>1</v>
      </c>
      <c r="M184" s="1">
        <v>0</v>
      </c>
      <c r="N184" s="2">
        <v>0</v>
      </c>
      <c r="O184" s="2">
        <v>0</v>
      </c>
    </row>
    <row r="185" spans="1:15">
      <c r="A185" s="54">
        <v>0</v>
      </c>
      <c r="B185" s="64" t="s">
        <v>335</v>
      </c>
      <c r="C185" s="60" t="s">
        <v>327</v>
      </c>
      <c r="D185" s="16" t="s">
        <v>367</v>
      </c>
      <c r="E185" s="64" t="s">
        <v>368</v>
      </c>
      <c r="F185" s="15"/>
      <c r="G185" s="15">
        <v>52</v>
      </c>
      <c r="H185" s="1">
        <v>1</v>
      </c>
      <c r="I185" s="1">
        <v>1</v>
      </c>
      <c r="J185" s="1" t="s">
        <v>32</v>
      </c>
      <c r="K185" s="1">
        <v>1</v>
      </c>
      <c r="M185" s="1">
        <v>0</v>
      </c>
      <c r="N185" s="2">
        <v>0</v>
      </c>
      <c r="O185" s="2">
        <v>0</v>
      </c>
    </row>
    <row r="186" spans="1:15">
      <c r="A186" s="54">
        <v>0</v>
      </c>
      <c r="B186" s="64" t="s">
        <v>335</v>
      </c>
      <c r="C186" s="60" t="s">
        <v>327</v>
      </c>
      <c r="D186" s="16" t="s">
        <v>369</v>
      </c>
      <c r="E186" s="64" t="s">
        <v>370</v>
      </c>
      <c r="F186" s="15"/>
      <c r="G186" s="15">
        <v>53</v>
      </c>
      <c r="H186" s="1">
        <v>1</v>
      </c>
      <c r="I186" s="1">
        <v>1</v>
      </c>
      <c r="J186" s="1" t="s">
        <v>32</v>
      </c>
      <c r="K186" s="1">
        <v>1</v>
      </c>
      <c r="M186" s="1">
        <v>0</v>
      </c>
      <c r="N186" s="2">
        <v>0</v>
      </c>
      <c r="O186" s="2">
        <v>0</v>
      </c>
    </row>
    <row r="187" spans="1:15">
      <c r="A187" s="54">
        <v>0</v>
      </c>
      <c r="B187" s="64" t="s">
        <v>335</v>
      </c>
      <c r="C187" s="60" t="s">
        <v>327</v>
      </c>
      <c r="D187" s="16" t="s">
        <v>371</v>
      </c>
      <c r="E187" s="64" t="s">
        <v>372</v>
      </c>
      <c r="F187" s="15"/>
      <c r="G187" s="15">
        <v>54</v>
      </c>
      <c r="H187" s="1">
        <v>1</v>
      </c>
      <c r="I187" s="1">
        <v>1</v>
      </c>
      <c r="J187" s="1" t="s">
        <v>32</v>
      </c>
      <c r="K187" s="1">
        <v>1</v>
      </c>
      <c r="M187" s="1">
        <v>0</v>
      </c>
      <c r="N187" s="2">
        <v>0</v>
      </c>
      <c r="O187" s="2">
        <v>0</v>
      </c>
    </row>
    <row r="188" spans="1:15">
      <c r="A188" s="54">
        <v>0</v>
      </c>
      <c r="B188" s="64" t="s">
        <v>335</v>
      </c>
      <c r="C188" s="60" t="s">
        <v>327</v>
      </c>
      <c r="D188" s="16" t="s">
        <v>373</v>
      </c>
      <c r="E188" s="64" t="s">
        <v>374</v>
      </c>
      <c r="F188" s="15"/>
      <c r="G188" s="15">
        <v>55</v>
      </c>
      <c r="H188" s="1">
        <v>1</v>
      </c>
      <c r="I188" s="1">
        <v>1</v>
      </c>
      <c r="J188" s="1" t="s">
        <v>32</v>
      </c>
      <c r="K188" s="1">
        <v>1</v>
      </c>
      <c r="M188" s="1">
        <v>0</v>
      </c>
      <c r="N188" s="2">
        <v>0</v>
      </c>
      <c r="O188" s="2">
        <v>0</v>
      </c>
    </row>
    <row r="189" spans="1:15">
      <c r="A189" s="54">
        <v>1</v>
      </c>
      <c r="B189" s="64" t="s">
        <v>335</v>
      </c>
      <c r="C189" s="60" t="s">
        <v>327</v>
      </c>
      <c r="D189" s="16" t="s">
        <v>375</v>
      </c>
      <c r="E189" s="50" t="s">
        <v>376</v>
      </c>
      <c r="F189" s="15"/>
      <c r="G189" s="15">
        <v>40</v>
      </c>
      <c r="H189" s="1">
        <v>1</v>
      </c>
      <c r="I189" s="1">
        <v>1</v>
      </c>
      <c r="J189" s="1" t="s">
        <v>32</v>
      </c>
      <c r="K189" s="1">
        <v>1</v>
      </c>
      <c r="M189" s="1">
        <v>0</v>
      </c>
      <c r="N189" s="2">
        <v>0</v>
      </c>
      <c r="O189" s="2">
        <v>0</v>
      </c>
    </row>
    <row r="190" spans="1:15">
      <c r="A190" s="54">
        <v>1</v>
      </c>
      <c r="B190" s="64" t="s">
        <v>335</v>
      </c>
      <c r="C190" s="60" t="s">
        <v>327</v>
      </c>
      <c r="D190" s="16" t="s">
        <v>377</v>
      </c>
      <c r="E190" s="50" t="s">
        <v>378</v>
      </c>
      <c r="F190" s="15"/>
      <c r="G190" s="15">
        <v>41</v>
      </c>
      <c r="H190" s="1">
        <v>1</v>
      </c>
      <c r="I190" s="1">
        <v>1</v>
      </c>
      <c r="J190" s="1" t="s">
        <v>32</v>
      </c>
      <c r="K190" s="1">
        <v>1</v>
      </c>
      <c r="M190" s="1">
        <v>0</v>
      </c>
      <c r="N190" s="2">
        <v>0</v>
      </c>
      <c r="O190" s="2">
        <v>0</v>
      </c>
    </row>
    <row r="191" spans="1:15">
      <c r="A191" s="54">
        <v>1</v>
      </c>
      <c r="B191" s="64" t="s">
        <v>335</v>
      </c>
      <c r="C191" s="60" t="s">
        <v>327</v>
      </c>
      <c r="D191" s="16" t="s">
        <v>379</v>
      </c>
      <c r="E191" s="50"/>
      <c r="F191" s="15"/>
      <c r="G191" s="15">
        <v>42</v>
      </c>
      <c r="H191" s="1">
        <v>1</v>
      </c>
      <c r="I191" s="1">
        <v>1</v>
      </c>
      <c r="J191" s="1" t="s">
        <v>32</v>
      </c>
      <c r="K191" s="1">
        <v>1</v>
      </c>
      <c r="M191" s="1">
        <v>0</v>
      </c>
      <c r="N191" s="2">
        <v>0</v>
      </c>
      <c r="O191" s="2">
        <v>0</v>
      </c>
    </row>
    <row r="192" spans="1:15">
      <c r="A192" s="54">
        <v>1</v>
      </c>
      <c r="B192" s="64" t="s">
        <v>335</v>
      </c>
      <c r="C192" s="60" t="s">
        <v>327</v>
      </c>
      <c r="D192" s="16" t="s">
        <v>380</v>
      </c>
      <c r="E192" s="50" t="s">
        <v>381</v>
      </c>
      <c r="F192" s="15"/>
      <c r="G192" s="15">
        <v>43</v>
      </c>
      <c r="H192" s="1">
        <v>1</v>
      </c>
      <c r="I192" s="1">
        <v>1</v>
      </c>
      <c r="J192" s="1" t="s">
        <v>32</v>
      </c>
      <c r="K192" s="1">
        <v>1</v>
      </c>
      <c r="M192" s="1">
        <v>0</v>
      </c>
      <c r="N192" s="2">
        <v>0</v>
      </c>
      <c r="O192" s="2">
        <v>0</v>
      </c>
    </row>
    <row r="193" spans="1:15">
      <c r="A193" s="54">
        <v>1</v>
      </c>
      <c r="B193" s="64" t="s">
        <v>335</v>
      </c>
      <c r="C193" s="60" t="s">
        <v>327</v>
      </c>
      <c r="D193" s="16" t="s">
        <v>382</v>
      </c>
      <c r="E193" s="50"/>
      <c r="F193" s="15"/>
      <c r="G193" s="15">
        <v>44</v>
      </c>
      <c r="H193" s="1">
        <v>1</v>
      </c>
      <c r="I193" s="1">
        <v>1</v>
      </c>
      <c r="J193" s="1" t="s">
        <v>32</v>
      </c>
      <c r="K193" s="1">
        <v>1</v>
      </c>
      <c r="M193" s="1">
        <v>0</v>
      </c>
      <c r="N193" s="2">
        <v>0</v>
      </c>
      <c r="O193" s="2">
        <v>0</v>
      </c>
    </row>
    <row r="194" spans="1:15">
      <c r="A194" s="54">
        <v>1</v>
      </c>
      <c r="B194" s="64" t="s">
        <v>335</v>
      </c>
      <c r="C194" s="60" t="s">
        <v>327</v>
      </c>
      <c r="D194" s="16" t="s">
        <v>383</v>
      </c>
      <c r="E194" s="50" t="s">
        <v>384</v>
      </c>
      <c r="F194" s="15"/>
      <c r="G194" s="15">
        <v>45</v>
      </c>
      <c r="H194" s="1">
        <v>1</v>
      </c>
      <c r="I194" s="1">
        <v>1</v>
      </c>
      <c r="J194" s="1" t="s">
        <v>32</v>
      </c>
      <c r="K194" s="1">
        <v>1</v>
      </c>
      <c r="M194" s="1">
        <v>0</v>
      </c>
      <c r="N194" s="2">
        <v>0</v>
      </c>
      <c r="O194" s="2">
        <v>0</v>
      </c>
    </row>
    <row r="195" spans="1:15">
      <c r="A195" s="54">
        <v>1</v>
      </c>
      <c r="B195" s="64" t="s">
        <v>335</v>
      </c>
      <c r="C195" s="60" t="s">
        <v>327</v>
      </c>
      <c r="D195" s="16" t="s">
        <v>385</v>
      </c>
      <c r="E195" s="50" t="s">
        <v>386</v>
      </c>
      <c r="F195" s="15"/>
      <c r="G195" s="15">
        <v>46</v>
      </c>
      <c r="H195" s="1">
        <v>1</v>
      </c>
      <c r="I195" s="1">
        <v>1</v>
      </c>
      <c r="J195" s="1" t="s">
        <v>32</v>
      </c>
      <c r="K195" s="1">
        <v>1</v>
      </c>
      <c r="M195" s="1">
        <v>0</v>
      </c>
      <c r="N195" s="2">
        <v>0</v>
      </c>
      <c r="O195" s="2">
        <v>0</v>
      </c>
    </row>
    <row r="196" spans="1:15">
      <c r="A196" s="54">
        <v>1</v>
      </c>
      <c r="B196" s="64" t="s">
        <v>335</v>
      </c>
      <c r="C196" s="60" t="s">
        <v>327</v>
      </c>
      <c r="D196" s="16" t="s">
        <v>382</v>
      </c>
      <c r="E196" s="64"/>
      <c r="F196" s="15"/>
      <c r="G196" s="15">
        <v>47</v>
      </c>
      <c r="H196" s="1">
        <v>1</v>
      </c>
      <c r="I196" s="1">
        <v>1</v>
      </c>
      <c r="J196" s="1" t="s">
        <v>32</v>
      </c>
      <c r="K196" s="1">
        <v>1</v>
      </c>
      <c r="M196" s="1">
        <v>0</v>
      </c>
      <c r="N196" s="2">
        <v>0</v>
      </c>
      <c r="O196" s="2">
        <v>0</v>
      </c>
    </row>
    <row r="197" spans="1:15">
      <c r="A197" s="54">
        <v>1</v>
      </c>
      <c r="B197" s="64" t="s">
        <v>335</v>
      </c>
      <c r="C197" s="60" t="s">
        <v>327</v>
      </c>
      <c r="D197" s="16" t="s">
        <v>387</v>
      </c>
      <c r="E197" s="50" t="s">
        <v>388</v>
      </c>
      <c r="F197" s="15"/>
      <c r="G197" s="15">
        <v>48</v>
      </c>
      <c r="H197" s="1">
        <v>1</v>
      </c>
      <c r="I197" s="1">
        <v>1</v>
      </c>
      <c r="J197" s="1" t="s">
        <v>32</v>
      </c>
      <c r="K197" s="1">
        <v>1</v>
      </c>
      <c r="M197" s="1">
        <v>0</v>
      </c>
      <c r="N197" s="2">
        <v>0</v>
      </c>
      <c r="O197" s="2">
        <v>0</v>
      </c>
    </row>
    <row r="198" spans="1:15">
      <c r="A198" s="54">
        <v>1</v>
      </c>
      <c r="B198" s="64" t="s">
        <v>335</v>
      </c>
      <c r="C198" s="60" t="s">
        <v>327</v>
      </c>
      <c r="D198" s="16" t="s">
        <v>389</v>
      </c>
      <c r="E198" s="50" t="s">
        <v>390</v>
      </c>
      <c r="F198" s="15"/>
      <c r="G198" s="15">
        <v>49</v>
      </c>
      <c r="H198" s="1">
        <v>1</v>
      </c>
      <c r="I198" s="1">
        <v>1</v>
      </c>
      <c r="J198" s="1" t="s">
        <v>32</v>
      </c>
      <c r="K198" s="1">
        <v>1</v>
      </c>
      <c r="M198" s="1">
        <v>0</v>
      </c>
      <c r="N198" s="2">
        <v>0</v>
      </c>
      <c r="O198" s="2">
        <v>0</v>
      </c>
    </row>
    <row r="199" spans="1:15">
      <c r="A199" s="54">
        <v>1</v>
      </c>
      <c r="B199" s="64" t="s">
        <v>335</v>
      </c>
      <c r="C199" s="60" t="s">
        <v>327</v>
      </c>
      <c r="D199" s="16" t="s">
        <v>391</v>
      </c>
      <c r="E199" s="50"/>
      <c r="F199" s="15"/>
      <c r="G199" s="15">
        <v>50</v>
      </c>
      <c r="H199" s="1">
        <v>1</v>
      </c>
      <c r="I199" s="1">
        <v>1</v>
      </c>
      <c r="J199" s="1" t="s">
        <v>32</v>
      </c>
      <c r="K199" s="1">
        <v>1</v>
      </c>
      <c r="M199" s="1">
        <v>0</v>
      </c>
      <c r="N199" s="2">
        <v>0</v>
      </c>
      <c r="O199" s="2">
        <v>0</v>
      </c>
    </row>
    <row r="200" spans="1:15">
      <c r="A200" s="54">
        <v>1</v>
      </c>
      <c r="B200" s="64" t="s">
        <v>335</v>
      </c>
      <c r="C200" s="60" t="s">
        <v>327</v>
      </c>
      <c r="D200" s="16" t="s">
        <v>392</v>
      </c>
      <c r="E200" s="50" t="s">
        <v>393</v>
      </c>
      <c r="F200" s="15"/>
      <c r="G200" s="15">
        <v>51</v>
      </c>
      <c r="H200" s="1">
        <v>1</v>
      </c>
      <c r="I200" s="1">
        <v>1</v>
      </c>
      <c r="J200" s="1" t="s">
        <v>32</v>
      </c>
      <c r="K200" s="1">
        <v>1</v>
      </c>
      <c r="M200" s="1">
        <v>0</v>
      </c>
      <c r="N200" s="2">
        <v>0</v>
      </c>
      <c r="O200" s="2">
        <v>0</v>
      </c>
    </row>
    <row r="201" spans="1:15">
      <c r="A201" s="54">
        <v>1</v>
      </c>
      <c r="B201" s="64" t="s">
        <v>335</v>
      </c>
      <c r="C201" s="60" t="s">
        <v>327</v>
      </c>
      <c r="D201" s="16" t="s">
        <v>394</v>
      </c>
      <c r="E201" s="50"/>
      <c r="F201" s="15"/>
      <c r="G201" s="15">
        <v>52</v>
      </c>
      <c r="H201" s="1">
        <v>1</v>
      </c>
      <c r="I201" s="1">
        <v>1</v>
      </c>
      <c r="J201" s="1" t="s">
        <v>32</v>
      </c>
      <c r="K201" s="1">
        <v>1</v>
      </c>
      <c r="M201" s="1">
        <v>0</v>
      </c>
      <c r="N201" s="2">
        <v>0</v>
      </c>
      <c r="O201" s="2">
        <v>0</v>
      </c>
    </row>
    <row r="202" spans="1:15">
      <c r="A202" s="54">
        <v>1</v>
      </c>
      <c r="B202" s="64" t="s">
        <v>335</v>
      </c>
      <c r="C202" s="60" t="s">
        <v>327</v>
      </c>
      <c r="D202" s="16" t="s">
        <v>395</v>
      </c>
      <c r="E202" s="50" t="s">
        <v>396</v>
      </c>
      <c r="F202" s="15"/>
      <c r="G202" s="15">
        <v>53</v>
      </c>
      <c r="H202" s="1">
        <v>1</v>
      </c>
      <c r="I202" s="1">
        <v>1</v>
      </c>
      <c r="J202" s="1" t="s">
        <v>32</v>
      </c>
      <c r="K202" s="1">
        <v>1</v>
      </c>
      <c r="M202" s="1">
        <v>0</v>
      </c>
      <c r="N202" s="2">
        <v>0</v>
      </c>
      <c r="O202" s="2">
        <v>0</v>
      </c>
    </row>
    <row r="203" spans="1:15">
      <c r="A203" s="54">
        <v>1</v>
      </c>
      <c r="B203" s="64" t="s">
        <v>335</v>
      </c>
      <c r="C203" s="60" t="s">
        <v>327</v>
      </c>
      <c r="D203" s="16" t="s">
        <v>397</v>
      </c>
      <c r="E203" s="50" t="s">
        <v>398</v>
      </c>
      <c r="F203" s="15"/>
      <c r="G203" s="15">
        <v>54</v>
      </c>
      <c r="H203" s="1">
        <v>1</v>
      </c>
      <c r="I203" s="1">
        <v>1</v>
      </c>
      <c r="J203" s="1" t="s">
        <v>32</v>
      </c>
      <c r="K203" s="1">
        <v>1</v>
      </c>
      <c r="M203" s="1">
        <v>0</v>
      </c>
      <c r="N203" s="2">
        <v>0</v>
      </c>
      <c r="O203" s="2">
        <v>0</v>
      </c>
    </row>
    <row r="204" spans="1:15">
      <c r="A204" s="54">
        <v>1</v>
      </c>
      <c r="B204" s="64" t="s">
        <v>335</v>
      </c>
      <c r="C204" s="60" t="s">
        <v>327</v>
      </c>
      <c r="D204" s="16" t="s">
        <v>382</v>
      </c>
      <c r="E204" s="50"/>
      <c r="F204" s="15"/>
      <c r="G204" s="15">
        <v>55</v>
      </c>
      <c r="H204" s="1">
        <v>1</v>
      </c>
      <c r="I204" s="1">
        <v>1</v>
      </c>
      <c r="J204" s="1" t="s">
        <v>32</v>
      </c>
      <c r="K204" s="1">
        <v>1</v>
      </c>
      <c r="M204" s="1">
        <v>0</v>
      </c>
      <c r="N204" s="2">
        <v>0</v>
      </c>
      <c r="O204" s="2">
        <v>0</v>
      </c>
    </row>
    <row r="205" spans="1:15">
      <c r="A205" s="54">
        <f>HEX2DEC(SUBSTITUTE(C205,"0x",""))</f>
        <v>66</v>
      </c>
      <c r="B205" s="39"/>
      <c r="C205" s="66" t="s">
        <v>399</v>
      </c>
      <c r="D205" s="16" t="s">
        <v>400</v>
      </c>
      <c r="E205" s="50" t="s">
        <v>401</v>
      </c>
      <c r="F205" s="15"/>
      <c r="G205" s="1">
        <v>31</v>
      </c>
      <c r="H205" s="1">
        <v>16</v>
      </c>
      <c r="I205" s="1">
        <v>0</v>
      </c>
      <c r="J205" s="1" t="s">
        <v>32</v>
      </c>
      <c r="K205" s="1">
        <v>0.001</v>
      </c>
      <c r="L205" s="1" t="s">
        <v>153</v>
      </c>
      <c r="M205" s="1">
        <v>0</v>
      </c>
      <c r="N205" s="2">
        <v>0</v>
      </c>
      <c r="O205" s="2">
        <v>0</v>
      </c>
    </row>
    <row r="206" spans="1:15">
      <c r="A206" s="54">
        <f t="shared" ref="A206:A254" si="6">HEX2DEC(SUBSTITUTE(C206,"0x",""))</f>
        <v>67</v>
      </c>
      <c r="B206" s="39"/>
      <c r="C206" s="66" t="s">
        <v>402</v>
      </c>
      <c r="D206" s="16" t="s">
        <v>403</v>
      </c>
      <c r="E206" s="50" t="s">
        <v>404</v>
      </c>
      <c r="F206" s="15"/>
      <c r="G206" s="1">
        <v>31</v>
      </c>
      <c r="H206" s="1">
        <v>16</v>
      </c>
      <c r="I206" s="1">
        <v>0</v>
      </c>
      <c r="J206" s="1" t="s">
        <v>32</v>
      </c>
      <c r="K206" s="1">
        <f t="shared" ref="K206:K215" si="7">100/255</f>
        <v>0.392156862745098</v>
      </c>
      <c r="L206" s="1" t="s">
        <v>88</v>
      </c>
      <c r="M206" s="1">
        <v>0</v>
      </c>
      <c r="N206" s="2">
        <v>0</v>
      </c>
      <c r="O206" s="2">
        <v>0</v>
      </c>
    </row>
    <row r="207" spans="1:15">
      <c r="A207" s="54">
        <f t="shared" si="6"/>
        <v>68</v>
      </c>
      <c r="B207" s="39"/>
      <c r="C207" s="66" t="s">
        <v>405</v>
      </c>
      <c r="D207" s="16" t="s">
        <v>406</v>
      </c>
      <c r="E207" s="50" t="s">
        <v>407</v>
      </c>
      <c r="F207" s="15"/>
      <c r="G207" s="1">
        <v>31</v>
      </c>
      <c r="H207" s="1">
        <v>16</v>
      </c>
      <c r="I207" s="1">
        <v>0</v>
      </c>
      <c r="J207" s="1" t="s">
        <v>32</v>
      </c>
      <c r="K207" s="16">
        <v>3.05e-5</v>
      </c>
      <c r="M207" s="1">
        <v>0</v>
      </c>
      <c r="N207" s="2">
        <v>0</v>
      </c>
      <c r="O207" s="2">
        <v>0</v>
      </c>
    </row>
    <row r="208" spans="1:15">
      <c r="A208" s="54">
        <f t="shared" si="6"/>
        <v>69</v>
      </c>
      <c r="B208" s="39"/>
      <c r="C208" s="66" t="s">
        <v>408</v>
      </c>
      <c r="D208" s="16" t="s">
        <v>409</v>
      </c>
      <c r="E208" s="50" t="s">
        <v>410</v>
      </c>
      <c r="F208" s="15"/>
      <c r="G208" s="1">
        <v>24</v>
      </c>
      <c r="H208" s="1">
        <v>8</v>
      </c>
      <c r="I208" s="1">
        <v>1</v>
      </c>
      <c r="J208" s="1" t="s">
        <v>32</v>
      </c>
      <c r="K208" s="1">
        <f t="shared" si="7"/>
        <v>0.392156862745098</v>
      </c>
      <c r="L208" s="1" t="s">
        <v>88</v>
      </c>
      <c r="M208" s="1">
        <v>0</v>
      </c>
      <c r="N208" s="2">
        <v>0</v>
      </c>
      <c r="O208" s="2">
        <v>0</v>
      </c>
    </row>
    <row r="209" spans="1:15">
      <c r="A209" s="54">
        <f t="shared" si="6"/>
        <v>70</v>
      </c>
      <c r="B209" s="39"/>
      <c r="C209" s="66" t="s">
        <v>411</v>
      </c>
      <c r="D209" s="16" t="s">
        <v>412</v>
      </c>
      <c r="E209" s="50" t="s">
        <v>413</v>
      </c>
      <c r="F209" s="15"/>
      <c r="G209" s="1">
        <v>24</v>
      </c>
      <c r="H209" s="1">
        <v>8</v>
      </c>
      <c r="I209" s="1">
        <v>1</v>
      </c>
      <c r="J209" s="1" t="s">
        <v>32</v>
      </c>
      <c r="K209" s="1">
        <v>1</v>
      </c>
      <c r="L209" s="1" t="s">
        <v>90</v>
      </c>
      <c r="M209" s="1">
        <v>-40</v>
      </c>
      <c r="N209" s="2">
        <v>0</v>
      </c>
      <c r="O209" s="2">
        <v>0</v>
      </c>
    </row>
    <row r="210" spans="1:15">
      <c r="A210" s="54">
        <f t="shared" si="6"/>
        <v>71</v>
      </c>
      <c r="B210" s="39"/>
      <c r="C210" s="66" t="s">
        <v>414</v>
      </c>
      <c r="D210" s="16" t="s">
        <v>415</v>
      </c>
      <c r="E210" s="50" t="s">
        <v>416</v>
      </c>
      <c r="F210" s="15"/>
      <c r="G210" s="1">
        <v>24</v>
      </c>
      <c r="H210" s="1">
        <v>8</v>
      </c>
      <c r="I210" s="1">
        <v>1</v>
      </c>
      <c r="J210" s="1" t="s">
        <v>32</v>
      </c>
      <c r="K210" s="1">
        <f t="shared" si="7"/>
        <v>0.392156862745098</v>
      </c>
      <c r="L210" s="1" t="s">
        <v>88</v>
      </c>
      <c r="M210" s="1">
        <v>0</v>
      </c>
      <c r="N210" s="2">
        <v>0</v>
      </c>
      <c r="O210" s="2">
        <v>0</v>
      </c>
    </row>
    <row r="211" spans="1:15">
      <c r="A211" s="54">
        <f t="shared" si="6"/>
        <v>72</v>
      </c>
      <c r="B211" s="39"/>
      <c r="C211" s="66" t="s">
        <v>417</v>
      </c>
      <c r="D211" s="16" t="s">
        <v>418</v>
      </c>
      <c r="E211" s="50" t="s">
        <v>419</v>
      </c>
      <c r="F211" s="15"/>
      <c r="G211" s="1">
        <v>24</v>
      </c>
      <c r="H211" s="1">
        <v>8</v>
      </c>
      <c r="I211" s="1">
        <v>1</v>
      </c>
      <c r="J211" s="1" t="s">
        <v>32</v>
      </c>
      <c r="K211" s="1">
        <f t="shared" si="7"/>
        <v>0.392156862745098</v>
      </c>
      <c r="L211" s="1" t="s">
        <v>88</v>
      </c>
      <c r="M211" s="1">
        <v>0</v>
      </c>
      <c r="N211" s="2">
        <v>0</v>
      </c>
      <c r="O211" s="2">
        <v>0</v>
      </c>
    </row>
    <row r="212" spans="1:15">
      <c r="A212" s="54">
        <f t="shared" si="6"/>
        <v>73</v>
      </c>
      <c r="B212" s="39"/>
      <c r="C212" s="66" t="s">
        <v>420</v>
      </c>
      <c r="D212" s="16" t="s">
        <v>421</v>
      </c>
      <c r="E212" s="50" t="s">
        <v>422</v>
      </c>
      <c r="F212" s="15"/>
      <c r="G212" s="1">
        <v>24</v>
      </c>
      <c r="H212" s="1">
        <v>8</v>
      </c>
      <c r="I212" s="1">
        <v>1</v>
      </c>
      <c r="J212" s="1" t="s">
        <v>32</v>
      </c>
      <c r="K212" s="1">
        <f t="shared" si="7"/>
        <v>0.392156862745098</v>
      </c>
      <c r="L212" s="1" t="s">
        <v>88</v>
      </c>
      <c r="M212" s="1">
        <v>0</v>
      </c>
      <c r="N212" s="2">
        <v>0</v>
      </c>
      <c r="O212" s="2">
        <v>0</v>
      </c>
    </row>
    <row r="213" spans="1:15">
      <c r="A213" s="54">
        <f t="shared" si="6"/>
        <v>74</v>
      </c>
      <c r="B213" s="39"/>
      <c r="C213" s="66" t="s">
        <v>423</v>
      </c>
      <c r="D213" s="16" t="s">
        <v>424</v>
      </c>
      <c r="E213" s="64" t="s">
        <v>425</v>
      </c>
      <c r="F213" s="15"/>
      <c r="G213" s="1">
        <v>24</v>
      </c>
      <c r="H213" s="1">
        <v>8</v>
      </c>
      <c r="I213" s="1">
        <v>1</v>
      </c>
      <c r="J213" s="1" t="s">
        <v>32</v>
      </c>
      <c r="K213" s="1">
        <f t="shared" si="7"/>
        <v>0.392156862745098</v>
      </c>
      <c r="L213" s="1" t="s">
        <v>88</v>
      </c>
      <c r="M213" s="1">
        <v>0</v>
      </c>
      <c r="N213" s="2">
        <v>0</v>
      </c>
      <c r="O213" s="2">
        <v>0</v>
      </c>
    </row>
    <row r="214" spans="1:15">
      <c r="A214" s="54">
        <f t="shared" si="6"/>
        <v>75</v>
      </c>
      <c r="B214" s="39"/>
      <c r="C214" s="66" t="s">
        <v>426</v>
      </c>
      <c r="D214" s="16" t="s">
        <v>427</v>
      </c>
      <c r="E214" s="64" t="s">
        <v>428</v>
      </c>
      <c r="F214" s="15"/>
      <c r="G214" s="1">
        <v>24</v>
      </c>
      <c r="H214" s="1">
        <v>8</v>
      </c>
      <c r="I214" s="1">
        <v>1</v>
      </c>
      <c r="J214" s="1" t="s">
        <v>32</v>
      </c>
      <c r="K214" s="1">
        <f t="shared" si="7"/>
        <v>0.392156862745098</v>
      </c>
      <c r="L214" s="1" t="s">
        <v>88</v>
      </c>
      <c r="M214" s="1">
        <v>0</v>
      </c>
      <c r="N214" s="2">
        <v>0</v>
      </c>
      <c r="O214" s="2">
        <v>0</v>
      </c>
    </row>
    <row r="215" spans="1:15">
      <c r="A215" s="54">
        <f t="shared" si="6"/>
        <v>76</v>
      </c>
      <c r="B215" s="39"/>
      <c r="C215" s="66" t="s">
        <v>429</v>
      </c>
      <c r="D215" s="16" t="s">
        <v>430</v>
      </c>
      <c r="E215" s="50" t="s">
        <v>431</v>
      </c>
      <c r="F215" s="15"/>
      <c r="G215" s="1">
        <v>24</v>
      </c>
      <c r="H215" s="1">
        <v>8</v>
      </c>
      <c r="I215" s="1">
        <v>1</v>
      </c>
      <c r="J215" s="1" t="s">
        <v>32</v>
      </c>
      <c r="K215" s="1">
        <f t="shared" si="7"/>
        <v>0.392156862745098</v>
      </c>
      <c r="L215" s="1" t="s">
        <v>88</v>
      </c>
      <c r="M215" s="1">
        <v>0</v>
      </c>
      <c r="N215" s="2">
        <v>0</v>
      </c>
      <c r="O215" s="2">
        <v>0</v>
      </c>
    </row>
    <row r="216" spans="1:15">
      <c r="A216" s="54">
        <f t="shared" si="6"/>
        <v>77</v>
      </c>
      <c r="B216" s="39"/>
      <c r="C216" s="66" t="s">
        <v>432</v>
      </c>
      <c r="D216" s="16" t="s">
        <v>433</v>
      </c>
      <c r="E216" s="50" t="s">
        <v>434</v>
      </c>
      <c r="F216" s="15"/>
      <c r="G216" s="1">
        <v>31</v>
      </c>
      <c r="H216" s="1">
        <v>16</v>
      </c>
      <c r="I216" s="1">
        <v>0</v>
      </c>
      <c r="J216" s="1" t="s">
        <v>32</v>
      </c>
      <c r="K216" s="1">
        <v>1</v>
      </c>
      <c r="L216" s="1" t="s">
        <v>28</v>
      </c>
      <c r="M216" s="1">
        <v>0</v>
      </c>
      <c r="N216" s="2">
        <v>0</v>
      </c>
      <c r="O216" s="2">
        <v>0</v>
      </c>
    </row>
    <row r="217" spans="1:15">
      <c r="A217" s="54">
        <f t="shared" si="6"/>
        <v>78</v>
      </c>
      <c r="B217" s="39"/>
      <c r="C217" s="66" t="s">
        <v>435</v>
      </c>
      <c r="D217" s="16" t="s">
        <v>436</v>
      </c>
      <c r="E217" s="50" t="s">
        <v>437</v>
      </c>
      <c r="F217" s="15"/>
      <c r="G217" s="1">
        <v>31</v>
      </c>
      <c r="H217" s="1">
        <v>16</v>
      </c>
      <c r="I217" s="1">
        <v>0</v>
      </c>
      <c r="J217" s="1" t="s">
        <v>32</v>
      </c>
      <c r="K217" s="1">
        <v>1</v>
      </c>
      <c r="L217" s="1" t="s">
        <v>28</v>
      </c>
      <c r="M217" s="1">
        <v>0</v>
      </c>
      <c r="N217" s="2">
        <v>0</v>
      </c>
      <c r="O217" s="2">
        <v>0</v>
      </c>
    </row>
    <row r="218" spans="1:15">
      <c r="A218" s="54">
        <f t="shared" si="6"/>
        <v>79</v>
      </c>
      <c r="B218" s="39"/>
      <c r="C218" s="66" t="s">
        <v>438</v>
      </c>
      <c r="D218" s="16" t="s">
        <v>439</v>
      </c>
      <c r="E218" s="50" t="s">
        <v>440</v>
      </c>
      <c r="F218" s="15"/>
      <c r="G218" s="1">
        <v>24</v>
      </c>
      <c r="H218" s="1">
        <v>8</v>
      </c>
      <c r="I218" s="1">
        <v>1</v>
      </c>
      <c r="J218" s="1" t="s">
        <v>32</v>
      </c>
      <c r="K218" s="1">
        <v>1</v>
      </c>
      <c r="M218" s="1">
        <v>0</v>
      </c>
      <c r="N218" s="2">
        <v>0</v>
      </c>
      <c r="O218" s="2">
        <v>0</v>
      </c>
    </row>
    <row r="219" spans="1:15">
      <c r="A219" s="54">
        <f t="shared" si="6"/>
        <v>79</v>
      </c>
      <c r="B219" s="39"/>
      <c r="C219" s="66" t="s">
        <v>438</v>
      </c>
      <c r="D219" s="16" t="s">
        <v>441</v>
      </c>
      <c r="E219" s="50" t="s">
        <v>442</v>
      </c>
      <c r="F219" s="15"/>
      <c r="G219" s="1">
        <v>32</v>
      </c>
      <c r="H219" s="1">
        <v>8</v>
      </c>
      <c r="I219" s="1">
        <v>1</v>
      </c>
      <c r="J219" s="1" t="s">
        <v>32</v>
      </c>
      <c r="K219" s="1">
        <v>1</v>
      </c>
      <c r="L219" s="1" t="s">
        <v>153</v>
      </c>
      <c r="M219" s="1">
        <v>0</v>
      </c>
      <c r="N219" s="2">
        <v>0</v>
      </c>
      <c r="O219" s="2">
        <v>0</v>
      </c>
    </row>
    <row r="220" spans="1:15">
      <c r="A220" s="54">
        <f t="shared" si="6"/>
        <v>79</v>
      </c>
      <c r="B220" s="39"/>
      <c r="C220" s="66" t="s">
        <v>438</v>
      </c>
      <c r="D220" s="16" t="s">
        <v>443</v>
      </c>
      <c r="E220" s="50" t="s">
        <v>444</v>
      </c>
      <c r="F220" s="15"/>
      <c r="G220" s="1">
        <v>40</v>
      </c>
      <c r="H220" s="1">
        <v>8</v>
      </c>
      <c r="I220" s="1">
        <v>1</v>
      </c>
      <c r="J220" s="1" t="s">
        <v>32</v>
      </c>
      <c r="K220" s="1">
        <v>1</v>
      </c>
      <c r="L220" s="1" t="s">
        <v>286</v>
      </c>
      <c r="M220" s="1">
        <v>0</v>
      </c>
      <c r="N220" s="2">
        <v>0</v>
      </c>
      <c r="O220" s="2">
        <v>0</v>
      </c>
    </row>
    <row r="221" spans="1:15">
      <c r="A221" s="54">
        <f t="shared" si="6"/>
        <v>79</v>
      </c>
      <c r="B221" s="39"/>
      <c r="C221" s="66" t="s">
        <v>438</v>
      </c>
      <c r="D221" s="16" t="s">
        <v>445</v>
      </c>
      <c r="E221" s="50" t="s">
        <v>446</v>
      </c>
      <c r="F221" s="15"/>
      <c r="G221" s="1">
        <v>48</v>
      </c>
      <c r="H221" s="1">
        <v>8</v>
      </c>
      <c r="I221" s="1">
        <v>1</v>
      </c>
      <c r="J221" s="1" t="s">
        <v>32</v>
      </c>
      <c r="K221" s="1">
        <v>10</v>
      </c>
      <c r="L221" s="1" t="s">
        <v>105</v>
      </c>
      <c r="M221" s="1">
        <v>0</v>
      </c>
      <c r="N221" s="2">
        <v>0</v>
      </c>
      <c r="O221" s="2">
        <v>0</v>
      </c>
    </row>
    <row r="222" spans="1:15">
      <c r="A222" s="54">
        <f t="shared" si="6"/>
        <v>80</v>
      </c>
      <c r="B222" s="39"/>
      <c r="C222" s="66" t="s">
        <v>447</v>
      </c>
      <c r="D222" s="16" t="s">
        <v>448</v>
      </c>
      <c r="E222" s="50" t="s">
        <v>449</v>
      </c>
      <c r="F222" s="15"/>
      <c r="G222" s="1">
        <v>24</v>
      </c>
      <c r="H222" s="1">
        <v>8</v>
      </c>
      <c r="I222" s="1">
        <v>1</v>
      </c>
      <c r="J222" s="1" t="s">
        <v>32</v>
      </c>
      <c r="K222" s="1">
        <v>10</v>
      </c>
      <c r="L222" s="1" t="s">
        <v>123</v>
      </c>
      <c r="M222" s="1">
        <v>0</v>
      </c>
      <c r="N222" s="2">
        <v>0</v>
      </c>
      <c r="O222" s="2">
        <v>0</v>
      </c>
    </row>
    <row r="223" spans="1:15">
      <c r="A223" s="54">
        <f t="shared" si="6"/>
        <v>80</v>
      </c>
      <c r="B223" s="39"/>
      <c r="C223" s="66" t="s">
        <v>447</v>
      </c>
      <c r="D223" s="16" t="s">
        <v>450</v>
      </c>
      <c r="E223" s="50"/>
      <c r="F223" s="15"/>
      <c r="G223" s="1">
        <v>32</v>
      </c>
      <c r="H223" s="1">
        <v>8</v>
      </c>
      <c r="I223" s="1">
        <v>1</v>
      </c>
      <c r="J223" s="1" t="s">
        <v>32</v>
      </c>
      <c r="K223" s="1">
        <v>1</v>
      </c>
      <c r="M223" s="1">
        <v>0</v>
      </c>
      <c r="N223" s="2">
        <v>0</v>
      </c>
      <c r="O223" s="2">
        <v>0</v>
      </c>
    </row>
    <row r="224" spans="1:15">
      <c r="A224" s="54">
        <f t="shared" si="6"/>
        <v>80</v>
      </c>
      <c r="B224" s="39"/>
      <c r="C224" s="66" t="s">
        <v>447</v>
      </c>
      <c r="D224" s="16" t="s">
        <v>450</v>
      </c>
      <c r="E224" s="50"/>
      <c r="F224" s="15"/>
      <c r="G224" s="1">
        <v>40</v>
      </c>
      <c r="H224" s="1">
        <v>8</v>
      </c>
      <c r="I224" s="1">
        <v>1</v>
      </c>
      <c r="J224" s="1" t="s">
        <v>32</v>
      </c>
      <c r="K224" s="1">
        <v>1</v>
      </c>
      <c r="M224" s="1">
        <v>0</v>
      </c>
      <c r="N224" s="2">
        <v>0</v>
      </c>
      <c r="O224" s="2">
        <v>0</v>
      </c>
    </row>
    <row r="225" spans="1:15">
      <c r="A225" s="54">
        <f t="shared" si="6"/>
        <v>80</v>
      </c>
      <c r="B225" s="39"/>
      <c r="C225" s="66" t="s">
        <v>447</v>
      </c>
      <c r="D225" s="16" t="s">
        <v>450</v>
      </c>
      <c r="E225" s="50"/>
      <c r="F225" s="15"/>
      <c r="G225" s="1">
        <v>48</v>
      </c>
      <c r="H225" s="1">
        <v>8</v>
      </c>
      <c r="I225" s="1">
        <v>1</v>
      </c>
      <c r="J225" s="1" t="s">
        <v>32</v>
      </c>
      <c r="K225" s="1">
        <v>1</v>
      </c>
      <c r="M225" s="1">
        <v>0</v>
      </c>
      <c r="N225" s="2">
        <v>0</v>
      </c>
      <c r="O225" s="2">
        <v>0</v>
      </c>
    </row>
    <row r="226" spans="1:15">
      <c r="A226" s="54">
        <f t="shared" si="6"/>
        <v>81</v>
      </c>
      <c r="B226" s="39"/>
      <c r="C226" s="66" t="s">
        <v>451</v>
      </c>
      <c r="D226" s="16" t="s">
        <v>452</v>
      </c>
      <c r="E226" s="64" t="s">
        <v>453</v>
      </c>
      <c r="F226" s="15"/>
      <c r="G226" s="1">
        <v>24</v>
      </c>
      <c r="H226" s="1">
        <v>8</v>
      </c>
      <c r="I226" s="1">
        <v>1</v>
      </c>
      <c r="J226" s="1" t="s">
        <v>32</v>
      </c>
      <c r="K226" s="1">
        <v>1</v>
      </c>
      <c r="M226" s="1">
        <v>0</v>
      </c>
      <c r="N226" s="2">
        <v>0</v>
      </c>
      <c r="O226" s="2">
        <v>0</v>
      </c>
    </row>
    <row r="227" spans="1:15">
      <c r="A227" s="54">
        <f t="shared" si="6"/>
        <v>82</v>
      </c>
      <c r="B227" s="39"/>
      <c r="C227" s="66" t="s">
        <v>454</v>
      </c>
      <c r="D227" s="16" t="s">
        <v>455</v>
      </c>
      <c r="E227" s="64" t="s">
        <v>456</v>
      </c>
      <c r="F227" s="15"/>
      <c r="G227" s="1">
        <v>24</v>
      </c>
      <c r="H227" s="1">
        <v>8</v>
      </c>
      <c r="I227" s="1">
        <v>1</v>
      </c>
      <c r="J227" s="1" t="s">
        <v>32</v>
      </c>
      <c r="K227" s="1">
        <f>100/255</f>
        <v>0.392156862745098</v>
      </c>
      <c r="L227" s="1" t="s">
        <v>88</v>
      </c>
      <c r="M227" s="1">
        <v>0</v>
      </c>
      <c r="N227" s="2">
        <v>0</v>
      </c>
      <c r="O227" s="2">
        <v>0</v>
      </c>
    </row>
    <row r="228" spans="1:15">
      <c r="A228" s="54">
        <f t="shared" si="6"/>
        <v>83</v>
      </c>
      <c r="B228" s="39"/>
      <c r="C228" s="66" t="s">
        <v>457</v>
      </c>
      <c r="D228" s="16" t="s">
        <v>458</v>
      </c>
      <c r="E228" s="64" t="s">
        <v>459</v>
      </c>
      <c r="F228" s="15"/>
      <c r="G228" s="1">
        <v>31</v>
      </c>
      <c r="H228" s="1">
        <v>16</v>
      </c>
      <c r="I228" s="1">
        <v>0</v>
      </c>
      <c r="J228" s="1" t="s">
        <v>32</v>
      </c>
      <c r="K228" s="1">
        <v>0.005</v>
      </c>
      <c r="L228" s="1" t="s">
        <v>105</v>
      </c>
      <c r="M228" s="1">
        <v>0</v>
      </c>
      <c r="N228" s="2">
        <v>0</v>
      </c>
      <c r="O228" s="2">
        <v>0</v>
      </c>
    </row>
    <row r="229" spans="1:15">
      <c r="A229" s="54">
        <f t="shared" si="6"/>
        <v>84</v>
      </c>
      <c r="B229" s="39"/>
      <c r="C229" s="66" t="s">
        <v>460</v>
      </c>
      <c r="D229" s="16" t="s">
        <v>275</v>
      </c>
      <c r="E229" s="64" t="s">
        <v>461</v>
      </c>
      <c r="F229" s="15"/>
      <c r="G229" s="1">
        <v>31</v>
      </c>
      <c r="H229" s="1">
        <v>16</v>
      </c>
      <c r="I229" s="1">
        <v>0</v>
      </c>
      <c r="J229" s="1" t="s">
        <v>277</v>
      </c>
      <c r="K229" s="1">
        <v>1</v>
      </c>
      <c r="L229" s="1" t="s">
        <v>278</v>
      </c>
      <c r="M229" s="1">
        <v>0</v>
      </c>
      <c r="N229" s="2">
        <v>0</v>
      </c>
      <c r="O229" s="2">
        <v>0</v>
      </c>
    </row>
    <row r="230" spans="1:15">
      <c r="A230" s="54">
        <f t="shared" si="6"/>
        <v>85</v>
      </c>
      <c r="B230" s="39"/>
      <c r="C230" s="66" t="s">
        <v>462</v>
      </c>
      <c r="D230" s="16" t="s">
        <v>463</v>
      </c>
      <c r="E230" s="50" t="s">
        <v>464</v>
      </c>
      <c r="F230" s="15"/>
      <c r="G230" s="1">
        <v>24</v>
      </c>
      <c r="H230" s="1">
        <v>8</v>
      </c>
      <c r="I230" s="1">
        <v>1</v>
      </c>
      <c r="J230" s="1" t="s">
        <v>32</v>
      </c>
      <c r="K230" s="1">
        <f t="shared" ref="K230:K233" si="8">100/128</f>
        <v>0.78125</v>
      </c>
      <c r="L230" s="1" t="s">
        <v>88</v>
      </c>
      <c r="M230" s="1">
        <v>-100</v>
      </c>
      <c r="N230" s="2">
        <v>0</v>
      </c>
      <c r="O230" s="2">
        <v>0</v>
      </c>
    </row>
    <row r="231" spans="1:15">
      <c r="A231" s="54">
        <f t="shared" si="6"/>
        <v>85</v>
      </c>
      <c r="B231" s="39"/>
      <c r="C231" s="66" t="s">
        <v>462</v>
      </c>
      <c r="D231" s="16" t="s">
        <v>465</v>
      </c>
      <c r="E231" s="64" t="s">
        <v>466</v>
      </c>
      <c r="F231" s="15"/>
      <c r="G231" s="1">
        <v>32</v>
      </c>
      <c r="H231" s="1">
        <v>8</v>
      </c>
      <c r="I231" s="1">
        <v>1</v>
      </c>
      <c r="J231" s="1" t="s">
        <v>32</v>
      </c>
      <c r="K231" s="1">
        <f t="shared" si="8"/>
        <v>0.78125</v>
      </c>
      <c r="L231" s="1" t="s">
        <v>88</v>
      </c>
      <c r="M231" s="1">
        <v>-100</v>
      </c>
      <c r="N231" s="2">
        <v>0</v>
      </c>
      <c r="O231" s="2">
        <v>0</v>
      </c>
    </row>
    <row r="232" spans="1:15">
      <c r="A232" s="54">
        <f t="shared" si="6"/>
        <v>86</v>
      </c>
      <c r="B232" s="39"/>
      <c r="C232" s="66" t="s">
        <v>467</v>
      </c>
      <c r="D232" s="16" t="s">
        <v>468</v>
      </c>
      <c r="E232" s="50" t="s">
        <v>469</v>
      </c>
      <c r="F232" s="15"/>
      <c r="G232" s="1">
        <v>24</v>
      </c>
      <c r="H232" s="1">
        <v>8</v>
      </c>
      <c r="I232" s="1">
        <v>1</v>
      </c>
      <c r="J232" s="1" t="s">
        <v>32</v>
      </c>
      <c r="K232" s="1">
        <f t="shared" si="8"/>
        <v>0.78125</v>
      </c>
      <c r="L232" s="1" t="s">
        <v>88</v>
      </c>
      <c r="M232" s="1">
        <v>-100</v>
      </c>
      <c r="N232" s="2">
        <v>0</v>
      </c>
      <c r="O232" s="2">
        <v>0</v>
      </c>
    </row>
    <row r="233" spans="1:15">
      <c r="A233" s="54">
        <f t="shared" si="6"/>
        <v>86</v>
      </c>
      <c r="B233" s="39"/>
      <c r="C233" s="66" t="s">
        <v>467</v>
      </c>
      <c r="D233" s="16" t="s">
        <v>470</v>
      </c>
      <c r="E233" s="64" t="s">
        <v>471</v>
      </c>
      <c r="F233" s="15"/>
      <c r="G233" s="1">
        <v>32</v>
      </c>
      <c r="H233" s="1">
        <v>8</v>
      </c>
      <c r="I233" s="1">
        <v>1</v>
      </c>
      <c r="J233" s="1" t="s">
        <v>32</v>
      </c>
      <c r="K233" s="1">
        <f t="shared" si="8"/>
        <v>0.78125</v>
      </c>
      <c r="L233" s="1" t="s">
        <v>88</v>
      </c>
      <c r="M233" s="1">
        <v>-100</v>
      </c>
      <c r="N233" s="2">
        <v>0</v>
      </c>
      <c r="O233" s="2">
        <v>0</v>
      </c>
    </row>
    <row r="234" spans="1:15">
      <c r="A234" s="54">
        <f t="shared" si="6"/>
        <v>87</v>
      </c>
      <c r="B234" s="39"/>
      <c r="C234" s="66" t="s">
        <v>472</v>
      </c>
      <c r="D234" s="16" t="s">
        <v>473</v>
      </c>
      <c r="E234" s="50" t="s">
        <v>474</v>
      </c>
      <c r="F234" s="15"/>
      <c r="G234" s="1">
        <v>24</v>
      </c>
      <c r="H234" s="1">
        <v>8</v>
      </c>
      <c r="I234" s="1">
        <v>1</v>
      </c>
      <c r="J234" s="1" t="s">
        <v>32</v>
      </c>
      <c r="K234" s="1">
        <f t="shared" ref="K234:K237" si="9">100/128</f>
        <v>0.78125</v>
      </c>
      <c r="L234" s="1" t="s">
        <v>88</v>
      </c>
      <c r="M234" s="1">
        <v>-100</v>
      </c>
      <c r="N234" s="2">
        <v>0</v>
      </c>
      <c r="O234" s="2">
        <v>0</v>
      </c>
    </row>
    <row r="235" spans="1:15">
      <c r="A235" s="54">
        <f t="shared" si="6"/>
        <v>87</v>
      </c>
      <c r="B235" s="39"/>
      <c r="C235" s="66" t="s">
        <v>472</v>
      </c>
      <c r="D235" s="16" t="s">
        <v>475</v>
      </c>
      <c r="E235" s="64" t="s">
        <v>476</v>
      </c>
      <c r="F235" s="15"/>
      <c r="G235" s="1">
        <v>32</v>
      </c>
      <c r="H235" s="1">
        <v>8</v>
      </c>
      <c r="I235" s="1">
        <v>1</v>
      </c>
      <c r="J235" s="1" t="s">
        <v>32</v>
      </c>
      <c r="K235" s="1">
        <f t="shared" si="9"/>
        <v>0.78125</v>
      </c>
      <c r="L235" s="1" t="s">
        <v>88</v>
      </c>
      <c r="M235" s="1">
        <v>-100</v>
      </c>
      <c r="N235" s="2">
        <v>0</v>
      </c>
      <c r="O235" s="2">
        <v>0</v>
      </c>
    </row>
    <row r="236" spans="1:15">
      <c r="A236" s="54">
        <f t="shared" si="6"/>
        <v>88</v>
      </c>
      <c r="B236" s="39"/>
      <c r="C236" s="66" t="s">
        <v>477</v>
      </c>
      <c r="D236" s="16" t="s">
        <v>478</v>
      </c>
      <c r="E236" s="50" t="s">
        <v>479</v>
      </c>
      <c r="F236" s="15"/>
      <c r="G236" s="1">
        <v>24</v>
      </c>
      <c r="H236" s="1">
        <v>8</v>
      </c>
      <c r="I236" s="1">
        <v>1</v>
      </c>
      <c r="J236" s="1" t="s">
        <v>32</v>
      </c>
      <c r="K236" s="1">
        <f t="shared" si="9"/>
        <v>0.78125</v>
      </c>
      <c r="L236" s="1" t="s">
        <v>88</v>
      </c>
      <c r="M236" s="1">
        <v>-100</v>
      </c>
      <c r="N236" s="2">
        <v>0</v>
      </c>
      <c r="O236" s="2">
        <v>0</v>
      </c>
    </row>
    <row r="237" spans="1:15">
      <c r="A237" s="54">
        <f t="shared" si="6"/>
        <v>88</v>
      </c>
      <c r="B237" s="39"/>
      <c r="C237" s="66" t="s">
        <v>477</v>
      </c>
      <c r="D237" s="16" t="s">
        <v>480</v>
      </c>
      <c r="E237" s="64" t="s">
        <v>481</v>
      </c>
      <c r="F237" s="15"/>
      <c r="G237" s="1">
        <v>32</v>
      </c>
      <c r="H237" s="1">
        <v>8</v>
      </c>
      <c r="I237" s="1">
        <v>1</v>
      </c>
      <c r="J237" s="1" t="s">
        <v>32</v>
      </c>
      <c r="K237" s="1">
        <f t="shared" si="9"/>
        <v>0.78125</v>
      </c>
      <c r="L237" s="1" t="s">
        <v>88</v>
      </c>
      <c r="M237" s="1">
        <v>-100</v>
      </c>
      <c r="N237" s="2">
        <v>0</v>
      </c>
      <c r="O237" s="2">
        <v>0</v>
      </c>
    </row>
    <row r="238" spans="1:15">
      <c r="A238" s="54">
        <f t="shared" si="6"/>
        <v>89</v>
      </c>
      <c r="B238" s="39"/>
      <c r="C238" s="66" t="s">
        <v>482</v>
      </c>
      <c r="D238" s="16" t="s">
        <v>483</v>
      </c>
      <c r="E238" s="64" t="s">
        <v>484</v>
      </c>
      <c r="F238" s="15"/>
      <c r="G238" s="1">
        <v>31</v>
      </c>
      <c r="H238" s="1">
        <v>16</v>
      </c>
      <c r="I238" s="1">
        <v>0</v>
      </c>
      <c r="J238" s="1" t="s">
        <v>32</v>
      </c>
      <c r="K238" s="1">
        <v>10</v>
      </c>
      <c r="L238" s="1" t="s">
        <v>105</v>
      </c>
      <c r="M238" s="1">
        <v>0</v>
      </c>
      <c r="N238" s="2">
        <v>0</v>
      </c>
      <c r="O238" s="2">
        <v>0</v>
      </c>
    </row>
    <row r="239" spans="1:15">
      <c r="A239" s="54">
        <f t="shared" si="6"/>
        <v>90</v>
      </c>
      <c r="B239" s="39"/>
      <c r="C239" s="66" t="s">
        <v>485</v>
      </c>
      <c r="D239" s="16" t="s">
        <v>486</v>
      </c>
      <c r="E239" s="50" t="s">
        <v>487</v>
      </c>
      <c r="F239" s="15"/>
      <c r="G239" s="1">
        <v>24</v>
      </c>
      <c r="H239" s="1">
        <v>8</v>
      </c>
      <c r="I239" s="1">
        <v>1</v>
      </c>
      <c r="J239" s="1" t="s">
        <v>32</v>
      </c>
      <c r="K239" s="1">
        <f>100/255</f>
        <v>0.392156862745098</v>
      </c>
      <c r="L239" s="1" t="s">
        <v>88</v>
      </c>
      <c r="M239" s="1">
        <v>0</v>
      </c>
      <c r="N239" s="2">
        <v>0</v>
      </c>
      <c r="O239" s="2">
        <v>0</v>
      </c>
    </row>
    <row r="240" spans="1:15">
      <c r="A240" s="54">
        <f t="shared" si="6"/>
        <v>91</v>
      </c>
      <c r="B240" s="39"/>
      <c r="C240" s="66" t="s">
        <v>488</v>
      </c>
      <c r="D240" s="16" t="s">
        <v>489</v>
      </c>
      <c r="E240" s="50" t="s">
        <v>490</v>
      </c>
      <c r="F240" s="15"/>
      <c r="G240" s="1">
        <v>24</v>
      </c>
      <c r="H240" s="1">
        <v>8</v>
      </c>
      <c r="I240" s="1">
        <v>1</v>
      </c>
      <c r="J240" s="1" t="s">
        <v>32</v>
      </c>
      <c r="K240" s="1">
        <f>100/255</f>
        <v>0.392156862745098</v>
      </c>
      <c r="L240" s="1" t="s">
        <v>88</v>
      </c>
      <c r="M240" s="1">
        <v>0</v>
      </c>
      <c r="N240" s="2">
        <v>0</v>
      </c>
      <c r="O240" s="2">
        <v>0</v>
      </c>
    </row>
    <row r="241" spans="1:15">
      <c r="A241" s="54">
        <f t="shared" si="6"/>
        <v>92</v>
      </c>
      <c r="B241" s="39"/>
      <c r="C241" s="66" t="s">
        <v>491</v>
      </c>
      <c r="D241" s="16" t="s">
        <v>492</v>
      </c>
      <c r="E241" s="50" t="s">
        <v>493</v>
      </c>
      <c r="F241" s="15"/>
      <c r="G241" s="1">
        <v>24</v>
      </c>
      <c r="H241" s="1">
        <v>8</v>
      </c>
      <c r="I241" s="1">
        <v>1</v>
      </c>
      <c r="J241" s="1" t="s">
        <v>32</v>
      </c>
      <c r="K241" s="1">
        <v>1</v>
      </c>
      <c r="L241" s="1" t="s">
        <v>90</v>
      </c>
      <c r="M241" s="1">
        <v>-40</v>
      </c>
      <c r="N241" s="2">
        <v>0</v>
      </c>
      <c r="O241" s="2">
        <v>0</v>
      </c>
    </row>
    <row r="242" spans="1:15">
      <c r="A242" s="54">
        <f t="shared" si="6"/>
        <v>93</v>
      </c>
      <c r="B242" s="39"/>
      <c r="C242" s="66" t="s">
        <v>494</v>
      </c>
      <c r="D242" s="16" t="s">
        <v>495</v>
      </c>
      <c r="E242" s="50" t="s">
        <v>496</v>
      </c>
      <c r="F242" s="15"/>
      <c r="G242" s="1">
        <v>31</v>
      </c>
      <c r="H242" s="1">
        <v>16</v>
      </c>
      <c r="I242" s="1">
        <v>0</v>
      </c>
      <c r="J242" s="1" t="s">
        <v>32</v>
      </c>
      <c r="K242" s="1">
        <f>1/128</f>
        <v>0.0078125</v>
      </c>
      <c r="L242" s="1" t="s">
        <v>116</v>
      </c>
      <c r="M242" s="1">
        <v>-210</v>
      </c>
      <c r="N242" s="2">
        <v>0</v>
      </c>
      <c r="O242" s="2">
        <v>0</v>
      </c>
    </row>
    <row r="243" spans="1:15">
      <c r="A243" s="54">
        <f t="shared" si="6"/>
        <v>94</v>
      </c>
      <c r="B243" s="39"/>
      <c r="C243" s="66" t="s">
        <v>497</v>
      </c>
      <c r="D243" s="16" t="s">
        <v>498</v>
      </c>
      <c r="E243" s="50" t="s">
        <v>499</v>
      </c>
      <c r="F243" s="15"/>
      <c r="G243" s="1">
        <v>31</v>
      </c>
      <c r="H243" s="1">
        <v>16</v>
      </c>
      <c r="I243" s="1">
        <v>0</v>
      </c>
      <c r="J243" s="1" t="s">
        <v>32</v>
      </c>
      <c r="K243" s="1">
        <v>0.05</v>
      </c>
      <c r="L243" s="1" t="s">
        <v>500</v>
      </c>
      <c r="M243" s="1">
        <v>0</v>
      </c>
      <c r="N243" s="2">
        <v>0</v>
      </c>
      <c r="O243" s="2">
        <v>0</v>
      </c>
    </row>
    <row r="244" spans="1:15">
      <c r="A244" s="54">
        <f t="shared" si="6"/>
        <v>95</v>
      </c>
      <c r="B244" s="39"/>
      <c r="C244" s="66" t="s">
        <v>501</v>
      </c>
      <c r="D244" s="16" t="s">
        <v>502</v>
      </c>
      <c r="E244" s="64" t="s">
        <v>503</v>
      </c>
      <c r="F244" s="15"/>
      <c r="G244" s="1">
        <v>24</v>
      </c>
      <c r="H244" s="1">
        <v>8</v>
      </c>
      <c r="I244" s="1">
        <v>1</v>
      </c>
      <c r="J244" s="1" t="s">
        <v>32</v>
      </c>
      <c r="K244" s="1">
        <v>1</v>
      </c>
      <c r="L244" s="1" t="s">
        <v>88</v>
      </c>
      <c r="M244" s="1">
        <v>-125</v>
      </c>
      <c r="N244" s="2">
        <v>0</v>
      </c>
      <c r="O244" s="2">
        <v>0</v>
      </c>
    </row>
    <row r="245" spans="1:15">
      <c r="A245" s="54">
        <f t="shared" si="6"/>
        <v>97</v>
      </c>
      <c r="B245" s="39"/>
      <c r="C245" s="66" t="s">
        <v>504</v>
      </c>
      <c r="D245" s="16" t="s">
        <v>505</v>
      </c>
      <c r="E245" s="50" t="s">
        <v>506</v>
      </c>
      <c r="F245" s="15"/>
      <c r="G245" s="1">
        <v>24</v>
      </c>
      <c r="H245" s="1">
        <v>8</v>
      </c>
      <c r="I245" s="1">
        <v>1</v>
      </c>
      <c r="J245" s="1" t="s">
        <v>32</v>
      </c>
      <c r="K245" s="1">
        <v>1</v>
      </c>
      <c r="L245" s="1" t="s">
        <v>88</v>
      </c>
      <c r="M245" s="1">
        <v>-125</v>
      </c>
      <c r="N245" s="2">
        <v>0</v>
      </c>
      <c r="O245" s="2">
        <v>0</v>
      </c>
    </row>
    <row r="246" spans="1:15">
      <c r="A246" s="54">
        <f t="shared" si="6"/>
        <v>98</v>
      </c>
      <c r="B246" s="39"/>
      <c r="C246" s="66" t="s">
        <v>507</v>
      </c>
      <c r="D246" s="16" t="s">
        <v>508</v>
      </c>
      <c r="E246" s="50" t="s">
        <v>509</v>
      </c>
      <c r="F246" s="15"/>
      <c r="G246" s="1">
        <v>24</v>
      </c>
      <c r="H246" s="1">
        <v>8</v>
      </c>
      <c r="I246" s="1">
        <v>1</v>
      </c>
      <c r="J246" s="1" t="s">
        <v>32</v>
      </c>
      <c r="K246" s="1">
        <v>1</v>
      </c>
      <c r="L246" s="1" t="s">
        <v>88</v>
      </c>
      <c r="M246" s="1">
        <v>-125</v>
      </c>
      <c r="N246" s="2">
        <v>0</v>
      </c>
      <c r="O246" s="2">
        <v>0</v>
      </c>
    </row>
    <row r="247" spans="1:15">
      <c r="A247" s="54">
        <f t="shared" si="6"/>
        <v>99</v>
      </c>
      <c r="B247" s="39"/>
      <c r="C247" s="66" t="s">
        <v>510</v>
      </c>
      <c r="D247" s="16" t="s">
        <v>511</v>
      </c>
      <c r="E247" s="50" t="s">
        <v>512</v>
      </c>
      <c r="F247" s="15"/>
      <c r="G247" s="1">
        <v>31</v>
      </c>
      <c r="H247" s="1">
        <v>16</v>
      </c>
      <c r="I247" s="1">
        <v>0</v>
      </c>
      <c r="J247" s="1" t="s">
        <v>32</v>
      </c>
      <c r="K247" s="1">
        <v>1</v>
      </c>
      <c r="L247" s="1" t="s">
        <v>513</v>
      </c>
      <c r="M247" s="1">
        <v>0</v>
      </c>
      <c r="N247" s="2">
        <v>0</v>
      </c>
      <c r="O247" s="2">
        <v>0</v>
      </c>
    </row>
    <row r="248" spans="1:15">
      <c r="A248" s="54">
        <f t="shared" si="6"/>
        <v>100</v>
      </c>
      <c r="B248" s="39"/>
      <c r="C248" s="66" t="s">
        <v>514</v>
      </c>
      <c r="D248" s="16" t="s">
        <v>515</v>
      </c>
      <c r="E248" s="50" t="s">
        <v>516</v>
      </c>
      <c r="F248" s="15"/>
      <c r="G248" s="63">
        <v>24</v>
      </c>
      <c r="H248" s="63">
        <v>8</v>
      </c>
      <c r="I248" s="1">
        <v>1</v>
      </c>
      <c r="J248" s="1" t="s">
        <v>32</v>
      </c>
      <c r="K248" s="1">
        <v>1</v>
      </c>
      <c r="L248" s="1" t="s">
        <v>88</v>
      </c>
      <c r="M248" s="1">
        <v>-125</v>
      </c>
      <c r="N248" s="2">
        <v>0</v>
      </c>
      <c r="O248" s="2">
        <v>0</v>
      </c>
    </row>
    <row r="249" spans="1:15">
      <c r="A249" s="54">
        <f t="shared" si="6"/>
        <v>100</v>
      </c>
      <c r="B249" s="39"/>
      <c r="C249" s="66" t="s">
        <v>514</v>
      </c>
      <c r="D249" s="16" t="s">
        <v>517</v>
      </c>
      <c r="E249" s="50" t="s">
        <v>518</v>
      </c>
      <c r="F249" s="15"/>
      <c r="G249" s="63">
        <v>32</v>
      </c>
      <c r="H249" s="63">
        <v>8</v>
      </c>
      <c r="I249" s="1">
        <v>1</v>
      </c>
      <c r="J249" s="1" t="s">
        <v>32</v>
      </c>
      <c r="K249" s="1">
        <v>1</v>
      </c>
      <c r="L249" s="1" t="s">
        <v>88</v>
      </c>
      <c r="M249" s="1">
        <v>-125</v>
      </c>
      <c r="N249" s="2">
        <v>0</v>
      </c>
      <c r="O249" s="2">
        <v>0</v>
      </c>
    </row>
    <row r="250" spans="1:15">
      <c r="A250" s="54">
        <f t="shared" si="6"/>
        <v>100</v>
      </c>
      <c r="B250" s="39"/>
      <c r="C250" s="66" t="s">
        <v>514</v>
      </c>
      <c r="D250" s="16" t="s">
        <v>519</v>
      </c>
      <c r="E250" s="50" t="s">
        <v>520</v>
      </c>
      <c r="F250" s="15"/>
      <c r="G250" s="1">
        <v>40</v>
      </c>
      <c r="H250" s="1">
        <v>8</v>
      </c>
      <c r="I250" s="1">
        <v>1</v>
      </c>
      <c r="J250" s="1" t="s">
        <v>32</v>
      </c>
      <c r="K250" s="1">
        <v>1</v>
      </c>
      <c r="L250" s="1" t="s">
        <v>88</v>
      </c>
      <c r="M250" s="1">
        <v>-125</v>
      </c>
      <c r="N250" s="2">
        <v>0</v>
      </c>
      <c r="O250" s="2">
        <v>0</v>
      </c>
    </row>
    <row r="251" spans="1:15">
      <c r="A251" s="54">
        <f t="shared" si="6"/>
        <v>100</v>
      </c>
      <c r="B251" s="39"/>
      <c r="C251" s="66" t="s">
        <v>514</v>
      </c>
      <c r="D251" s="16" t="s">
        <v>521</v>
      </c>
      <c r="E251" s="50" t="s">
        <v>522</v>
      </c>
      <c r="F251" s="15"/>
      <c r="G251" s="1">
        <v>48</v>
      </c>
      <c r="H251" s="1">
        <v>8</v>
      </c>
      <c r="I251" s="1">
        <v>1</v>
      </c>
      <c r="J251" s="1" t="s">
        <v>32</v>
      </c>
      <c r="K251" s="1">
        <v>1</v>
      </c>
      <c r="L251" s="1" t="s">
        <v>88</v>
      </c>
      <c r="M251" s="1">
        <v>-125</v>
      </c>
      <c r="N251" s="2">
        <v>0</v>
      </c>
      <c r="O251" s="2">
        <v>0</v>
      </c>
    </row>
    <row r="252" spans="1:15">
      <c r="A252" s="54">
        <f t="shared" si="6"/>
        <v>100</v>
      </c>
      <c r="B252" s="39"/>
      <c r="C252" s="66" t="s">
        <v>514</v>
      </c>
      <c r="D252" s="16" t="s">
        <v>523</v>
      </c>
      <c r="E252" s="50" t="s">
        <v>524</v>
      </c>
      <c r="F252" s="15"/>
      <c r="G252" s="1">
        <v>56</v>
      </c>
      <c r="H252" s="1">
        <v>8</v>
      </c>
      <c r="I252" s="1">
        <v>1</v>
      </c>
      <c r="J252" s="1" t="s">
        <v>32</v>
      </c>
      <c r="K252" s="1">
        <v>1</v>
      </c>
      <c r="L252" s="1" t="s">
        <v>88</v>
      </c>
      <c r="M252" s="1">
        <v>-125</v>
      </c>
      <c r="N252" s="2">
        <v>0</v>
      </c>
      <c r="O252" s="2">
        <v>0</v>
      </c>
    </row>
    <row r="253" spans="1:15">
      <c r="A253" s="54">
        <f t="shared" si="6"/>
        <v>101</v>
      </c>
      <c r="B253" s="39"/>
      <c r="C253" s="66" t="s">
        <v>525</v>
      </c>
      <c r="D253" s="16" t="s">
        <v>526</v>
      </c>
      <c r="E253" s="64" t="s">
        <v>527</v>
      </c>
      <c r="F253" s="15"/>
      <c r="G253" s="1">
        <v>24</v>
      </c>
      <c r="H253" s="1">
        <v>1</v>
      </c>
      <c r="I253" s="1">
        <v>1</v>
      </c>
      <c r="J253" s="1" t="s">
        <v>32</v>
      </c>
      <c r="K253" s="1">
        <v>1</v>
      </c>
      <c r="M253" s="1">
        <v>0</v>
      </c>
      <c r="N253" s="2">
        <v>0</v>
      </c>
      <c r="O253" s="2">
        <v>0</v>
      </c>
    </row>
    <row r="254" spans="1:15">
      <c r="A254" s="54">
        <f t="shared" si="6"/>
        <v>101</v>
      </c>
      <c r="B254" s="39"/>
      <c r="C254" s="66" t="s">
        <v>525</v>
      </c>
      <c r="D254" s="16" t="s">
        <v>528</v>
      </c>
      <c r="E254" s="50" t="s">
        <v>529</v>
      </c>
      <c r="F254" s="15"/>
      <c r="G254" s="1">
        <v>25</v>
      </c>
      <c r="H254" s="1">
        <v>1</v>
      </c>
      <c r="I254" s="1">
        <v>1</v>
      </c>
      <c r="J254" s="1" t="s">
        <v>32</v>
      </c>
      <c r="K254" s="1">
        <v>1</v>
      </c>
      <c r="M254" s="1">
        <v>0</v>
      </c>
      <c r="N254" s="2">
        <v>0</v>
      </c>
      <c r="O254" s="2">
        <v>0</v>
      </c>
    </row>
    <row r="255" spans="1:15">
      <c r="A255" s="54">
        <f t="shared" ref="A255:A272" si="10">HEX2DEC(SUBSTITUTE(C255,"0x",""))</f>
        <v>101</v>
      </c>
      <c r="B255" s="39"/>
      <c r="C255" s="66" t="s">
        <v>525</v>
      </c>
      <c r="D255" s="16" t="s">
        <v>530</v>
      </c>
      <c r="E255" s="50" t="s">
        <v>531</v>
      </c>
      <c r="F255" s="15"/>
      <c r="G255" s="1">
        <v>26</v>
      </c>
      <c r="H255" s="1">
        <v>1</v>
      </c>
      <c r="I255" s="1">
        <v>1</v>
      </c>
      <c r="J255" s="1" t="s">
        <v>32</v>
      </c>
      <c r="K255" s="1">
        <v>1</v>
      </c>
      <c r="M255" s="1">
        <v>0</v>
      </c>
      <c r="N255" s="2">
        <v>0</v>
      </c>
      <c r="O255" s="2">
        <v>0</v>
      </c>
    </row>
    <row r="256" spans="1:15">
      <c r="A256" s="54">
        <f t="shared" si="10"/>
        <v>101</v>
      </c>
      <c r="B256" s="39"/>
      <c r="C256" s="66" t="s">
        <v>525</v>
      </c>
      <c r="D256" s="16" t="s">
        <v>532</v>
      </c>
      <c r="E256" s="50" t="s">
        <v>533</v>
      </c>
      <c r="F256" s="15"/>
      <c r="G256" s="1">
        <v>27</v>
      </c>
      <c r="H256" s="1">
        <v>1</v>
      </c>
      <c r="I256" s="1">
        <v>1</v>
      </c>
      <c r="J256" s="1" t="s">
        <v>32</v>
      </c>
      <c r="K256" s="1">
        <v>1</v>
      </c>
      <c r="M256" s="1">
        <v>0</v>
      </c>
      <c r="N256" s="2">
        <v>0</v>
      </c>
      <c r="O256" s="2">
        <v>0</v>
      </c>
    </row>
    <row r="257" spans="1:15">
      <c r="A257" s="54">
        <f t="shared" si="10"/>
        <v>101</v>
      </c>
      <c r="B257" s="39"/>
      <c r="C257" s="66" t="s">
        <v>525</v>
      </c>
      <c r="D257" s="16" t="s">
        <v>534</v>
      </c>
      <c r="E257" s="50" t="s">
        <v>535</v>
      </c>
      <c r="F257" s="15"/>
      <c r="G257" s="1">
        <v>28</v>
      </c>
      <c r="H257" s="1">
        <v>1</v>
      </c>
      <c r="I257" s="1">
        <v>1</v>
      </c>
      <c r="J257" s="1" t="s">
        <v>32</v>
      </c>
      <c r="K257" s="1">
        <v>1</v>
      </c>
      <c r="M257" s="1">
        <v>0</v>
      </c>
      <c r="N257" s="2">
        <v>0</v>
      </c>
      <c r="O257" s="2">
        <v>0</v>
      </c>
    </row>
    <row r="258" spans="1:15">
      <c r="A258" s="54">
        <f t="shared" si="10"/>
        <v>101</v>
      </c>
      <c r="B258" s="39"/>
      <c r="C258" s="66" t="s">
        <v>525</v>
      </c>
      <c r="D258" s="16" t="s">
        <v>536</v>
      </c>
      <c r="E258" s="50"/>
      <c r="F258" s="15"/>
      <c r="G258" s="1">
        <v>29</v>
      </c>
      <c r="H258" s="1">
        <v>1</v>
      </c>
      <c r="I258" s="1">
        <v>1</v>
      </c>
      <c r="J258" s="1" t="s">
        <v>32</v>
      </c>
      <c r="K258" s="1">
        <v>1</v>
      </c>
      <c r="M258" s="1">
        <v>0</v>
      </c>
      <c r="N258" s="2">
        <v>0</v>
      </c>
      <c r="O258" s="2">
        <v>0</v>
      </c>
    </row>
    <row r="259" spans="1:15">
      <c r="A259" s="54">
        <f t="shared" si="10"/>
        <v>101</v>
      </c>
      <c r="B259" s="39"/>
      <c r="C259" s="66" t="s">
        <v>525</v>
      </c>
      <c r="D259" s="16" t="s">
        <v>536</v>
      </c>
      <c r="E259" s="50"/>
      <c r="F259" s="15"/>
      <c r="G259" s="1">
        <v>30</v>
      </c>
      <c r="H259" s="1">
        <v>1</v>
      </c>
      <c r="I259" s="1">
        <v>1</v>
      </c>
      <c r="J259" s="1" t="s">
        <v>32</v>
      </c>
      <c r="K259" s="1">
        <v>1</v>
      </c>
      <c r="M259" s="1">
        <v>0</v>
      </c>
      <c r="N259" s="2">
        <v>0</v>
      </c>
      <c r="O259" s="2">
        <v>0</v>
      </c>
    </row>
    <row r="260" spans="1:15">
      <c r="A260" s="54">
        <f t="shared" si="10"/>
        <v>101</v>
      </c>
      <c r="B260" s="39"/>
      <c r="C260" s="66" t="s">
        <v>525</v>
      </c>
      <c r="D260" s="16" t="s">
        <v>536</v>
      </c>
      <c r="E260" s="50"/>
      <c r="F260" s="15"/>
      <c r="G260" s="1">
        <v>31</v>
      </c>
      <c r="H260" s="1">
        <v>1</v>
      </c>
      <c r="I260" s="1">
        <v>1</v>
      </c>
      <c r="J260" s="1" t="s">
        <v>32</v>
      </c>
      <c r="K260" s="1">
        <v>1</v>
      </c>
      <c r="M260" s="1">
        <v>0</v>
      </c>
      <c r="N260" s="2">
        <v>0</v>
      </c>
      <c r="O260" s="2">
        <v>0</v>
      </c>
    </row>
    <row r="261" spans="1:15">
      <c r="A261" s="54">
        <f t="shared" si="10"/>
        <v>101</v>
      </c>
      <c r="B261" s="39"/>
      <c r="C261" s="66" t="s">
        <v>525</v>
      </c>
      <c r="D261" s="16" t="s">
        <v>537</v>
      </c>
      <c r="E261" s="64" t="s">
        <v>538</v>
      </c>
      <c r="F261" s="15"/>
      <c r="G261" s="1">
        <v>32</v>
      </c>
      <c r="H261" s="1">
        <v>1</v>
      </c>
      <c r="I261" s="1">
        <v>1</v>
      </c>
      <c r="J261" s="1" t="s">
        <v>32</v>
      </c>
      <c r="K261" s="1">
        <v>1</v>
      </c>
      <c r="M261" s="1">
        <v>0</v>
      </c>
      <c r="N261" s="2">
        <v>0</v>
      </c>
      <c r="O261" s="2">
        <v>0</v>
      </c>
    </row>
    <row r="262" spans="1:15">
      <c r="A262" s="54">
        <f t="shared" si="10"/>
        <v>101</v>
      </c>
      <c r="B262" s="39"/>
      <c r="C262" s="66" t="s">
        <v>525</v>
      </c>
      <c r="D262" s="16" t="s">
        <v>539</v>
      </c>
      <c r="E262" s="50" t="s">
        <v>540</v>
      </c>
      <c r="F262" s="15"/>
      <c r="G262" s="1">
        <v>33</v>
      </c>
      <c r="H262" s="1">
        <v>1</v>
      </c>
      <c r="I262" s="1">
        <v>1</v>
      </c>
      <c r="J262" s="1" t="s">
        <v>32</v>
      </c>
      <c r="K262" s="1">
        <v>1</v>
      </c>
      <c r="M262" s="1">
        <v>0</v>
      </c>
      <c r="N262" s="2">
        <v>0</v>
      </c>
      <c r="O262" s="2">
        <v>0</v>
      </c>
    </row>
    <row r="263" spans="1:15">
      <c r="A263" s="54">
        <f t="shared" si="10"/>
        <v>101</v>
      </c>
      <c r="B263" s="39"/>
      <c r="C263" s="66" t="s">
        <v>525</v>
      </c>
      <c r="D263" s="16" t="s">
        <v>541</v>
      </c>
      <c r="E263" s="50" t="s">
        <v>542</v>
      </c>
      <c r="F263" s="15"/>
      <c r="G263" s="1">
        <v>34</v>
      </c>
      <c r="H263" s="1">
        <v>1</v>
      </c>
      <c r="I263" s="1">
        <v>1</v>
      </c>
      <c r="J263" s="1" t="s">
        <v>32</v>
      </c>
      <c r="K263" s="1">
        <v>1</v>
      </c>
      <c r="M263" s="1">
        <v>0</v>
      </c>
      <c r="N263" s="2">
        <v>0</v>
      </c>
      <c r="O263" s="2">
        <v>0</v>
      </c>
    </row>
    <row r="264" spans="1:15">
      <c r="A264" s="54">
        <f t="shared" si="10"/>
        <v>101</v>
      </c>
      <c r="B264" s="39"/>
      <c r="C264" s="66" t="s">
        <v>525</v>
      </c>
      <c r="D264" s="16" t="s">
        <v>543</v>
      </c>
      <c r="E264" s="50" t="s">
        <v>544</v>
      </c>
      <c r="F264" s="15"/>
      <c r="G264" s="1">
        <v>35</v>
      </c>
      <c r="H264" s="1">
        <v>1</v>
      </c>
      <c r="I264" s="1">
        <v>1</v>
      </c>
      <c r="J264" s="1" t="s">
        <v>32</v>
      </c>
      <c r="K264" s="1">
        <v>1</v>
      </c>
      <c r="M264" s="1">
        <v>0</v>
      </c>
      <c r="N264" s="2">
        <v>0</v>
      </c>
      <c r="O264" s="2">
        <v>0</v>
      </c>
    </row>
    <row r="265" spans="1:15">
      <c r="A265" s="54">
        <f t="shared" si="10"/>
        <v>101</v>
      </c>
      <c r="B265" s="39"/>
      <c r="C265" s="66" t="s">
        <v>525</v>
      </c>
      <c r="D265" s="16" t="s">
        <v>545</v>
      </c>
      <c r="E265" s="50" t="s">
        <v>546</v>
      </c>
      <c r="F265" s="15"/>
      <c r="G265" s="1">
        <v>36</v>
      </c>
      <c r="H265" s="1">
        <v>4</v>
      </c>
      <c r="I265" s="1">
        <v>1</v>
      </c>
      <c r="J265" s="1" t="s">
        <v>32</v>
      </c>
      <c r="K265" s="1">
        <v>1</v>
      </c>
      <c r="M265" s="1">
        <v>0</v>
      </c>
      <c r="N265" s="2">
        <v>0</v>
      </c>
      <c r="O265" s="2">
        <v>0</v>
      </c>
    </row>
    <row r="266" spans="1:15">
      <c r="A266" s="54">
        <f t="shared" si="10"/>
        <v>102</v>
      </c>
      <c r="B266" s="39"/>
      <c r="C266" s="66" t="s">
        <v>547</v>
      </c>
      <c r="D266" s="16" t="s">
        <v>548</v>
      </c>
      <c r="E266" s="50" t="s">
        <v>549</v>
      </c>
      <c r="F266" s="15"/>
      <c r="G266" s="1">
        <v>24</v>
      </c>
      <c r="H266" s="1">
        <v>1</v>
      </c>
      <c r="I266" s="1">
        <v>1</v>
      </c>
      <c r="J266" s="1" t="s">
        <v>32</v>
      </c>
      <c r="K266" s="1">
        <v>1</v>
      </c>
      <c r="M266" s="1">
        <v>0</v>
      </c>
      <c r="N266" s="2">
        <v>0</v>
      </c>
      <c r="O266" s="2">
        <v>0</v>
      </c>
    </row>
    <row r="267" spans="1:15">
      <c r="A267" s="54">
        <f t="shared" si="10"/>
        <v>102</v>
      </c>
      <c r="B267" s="39"/>
      <c r="C267" s="66" t="s">
        <v>547</v>
      </c>
      <c r="D267" s="16" t="s">
        <v>550</v>
      </c>
      <c r="E267" s="50" t="s">
        <v>551</v>
      </c>
      <c r="F267" s="15"/>
      <c r="G267" s="1">
        <v>25</v>
      </c>
      <c r="H267" s="1">
        <v>1</v>
      </c>
      <c r="I267" s="1">
        <v>1</v>
      </c>
      <c r="J267" s="1" t="s">
        <v>32</v>
      </c>
      <c r="K267" s="1">
        <v>1</v>
      </c>
      <c r="M267" s="1">
        <v>0</v>
      </c>
      <c r="N267" s="2">
        <v>0</v>
      </c>
      <c r="O267" s="2">
        <v>0</v>
      </c>
    </row>
    <row r="268" spans="1:15">
      <c r="A268" s="54">
        <f t="shared" si="10"/>
        <v>102</v>
      </c>
      <c r="B268" s="39"/>
      <c r="C268" s="66" t="s">
        <v>547</v>
      </c>
      <c r="D268" s="16" t="s">
        <v>536</v>
      </c>
      <c r="E268" s="50"/>
      <c r="F268" s="15"/>
      <c r="I268" s="1">
        <v>1</v>
      </c>
      <c r="J268" s="1" t="s">
        <v>32</v>
      </c>
      <c r="K268" s="1">
        <v>1</v>
      </c>
      <c r="M268" s="1">
        <v>0</v>
      </c>
      <c r="N268" s="2">
        <v>0</v>
      </c>
      <c r="O268" s="2">
        <v>0</v>
      </c>
    </row>
    <row r="269" spans="1:15">
      <c r="A269" s="54">
        <f t="shared" si="10"/>
        <v>102</v>
      </c>
      <c r="B269" s="39"/>
      <c r="C269" s="66" t="s">
        <v>547</v>
      </c>
      <c r="D269" s="16" t="s">
        <v>552</v>
      </c>
      <c r="E269" s="50" t="s">
        <v>553</v>
      </c>
      <c r="F269" s="15"/>
      <c r="G269" s="1">
        <v>39</v>
      </c>
      <c r="H269" s="1">
        <v>16</v>
      </c>
      <c r="I269" s="1">
        <v>0</v>
      </c>
      <c r="J269" s="1" t="s">
        <v>32</v>
      </c>
      <c r="K269" s="1">
        <v>0.03125</v>
      </c>
      <c r="L269" s="1" t="s">
        <v>123</v>
      </c>
      <c r="M269" s="1">
        <v>0</v>
      </c>
      <c r="N269" s="2">
        <v>0</v>
      </c>
      <c r="O269" s="2">
        <v>0</v>
      </c>
    </row>
    <row r="270" spans="1:15">
      <c r="A270" s="54">
        <f t="shared" si="10"/>
        <v>102</v>
      </c>
      <c r="B270" s="39"/>
      <c r="C270" s="66" t="s">
        <v>547</v>
      </c>
      <c r="D270" s="16" t="s">
        <v>554</v>
      </c>
      <c r="E270" s="50" t="s">
        <v>555</v>
      </c>
      <c r="F270" s="15"/>
      <c r="G270" s="1">
        <v>55</v>
      </c>
      <c r="H270" s="1">
        <v>16</v>
      </c>
      <c r="I270" s="1">
        <v>0</v>
      </c>
      <c r="J270" s="1" t="s">
        <v>32</v>
      </c>
      <c r="K270" s="1">
        <v>0.03125</v>
      </c>
      <c r="L270" s="1" t="s">
        <v>123</v>
      </c>
      <c r="M270" s="1">
        <v>0</v>
      </c>
      <c r="N270" s="2">
        <v>0</v>
      </c>
      <c r="O270" s="2">
        <v>0</v>
      </c>
    </row>
    <row r="271" spans="1:15">
      <c r="A271" s="54">
        <f t="shared" si="10"/>
        <v>103</v>
      </c>
      <c r="B271" s="39"/>
      <c r="C271" s="66" t="s">
        <v>556</v>
      </c>
      <c r="D271" s="16" t="s">
        <v>557</v>
      </c>
      <c r="E271" s="50" t="s">
        <v>558</v>
      </c>
      <c r="F271" s="15"/>
      <c r="G271" s="1">
        <v>24</v>
      </c>
      <c r="H271" s="1">
        <v>1</v>
      </c>
      <c r="I271" s="1">
        <v>1</v>
      </c>
      <c r="J271" s="1" t="s">
        <v>32</v>
      </c>
      <c r="K271" s="1">
        <v>1</v>
      </c>
      <c r="M271" s="1">
        <v>0</v>
      </c>
      <c r="N271" s="2">
        <v>0</v>
      </c>
      <c r="O271" s="2">
        <v>0</v>
      </c>
    </row>
    <row r="272" spans="1:15">
      <c r="A272" s="54">
        <f t="shared" si="10"/>
        <v>103</v>
      </c>
      <c r="B272" s="39"/>
      <c r="C272" s="66" t="s">
        <v>556</v>
      </c>
      <c r="D272" s="16" t="s">
        <v>559</v>
      </c>
      <c r="E272" s="50" t="s">
        <v>560</v>
      </c>
      <c r="F272" s="15"/>
      <c r="G272" s="1">
        <v>25</v>
      </c>
      <c r="H272" s="1">
        <v>1</v>
      </c>
      <c r="I272" s="1">
        <v>1</v>
      </c>
      <c r="J272" s="1" t="s">
        <v>32</v>
      </c>
      <c r="K272" s="1">
        <v>1</v>
      </c>
      <c r="M272" s="1">
        <v>0</v>
      </c>
      <c r="N272" s="2">
        <v>0</v>
      </c>
      <c r="O272" s="2">
        <v>0</v>
      </c>
    </row>
    <row r="273" spans="1:15">
      <c r="A273" s="54">
        <f t="shared" ref="A273:A279" si="11">HEX2DEC(SUBSTITUTE(C273,"0x",""))</f>
        <v>103</v>
      </c>
      <c r="B273" s="39"/>
      <c r="C273" s="66" t="s">
        <v>556</v>
      </c>
      <c r="D273" s="16" t="s">
        <v>536</v>
      </c>
      <c r="E273" s="50"/>
      <c r="F273" s="15"/>
      <c r="I273" s="1">
        <v>1</v>
      </c>
      <c r="J273" s="1" t="s">
        <v>32</v>
      </c>
      <c r="K273" s="1">
        <v>1</v>
      </c>
      <c r="M273" s="1">
        <v>0</v>
      </c>
      <c r="N273" s="2">
        <v>0</v>
      </c>
      <c r="O273" s="2">
        <v>0</v>
      </c>
    </row>
    <row r="274" spans="1:15">
      <c r="A274" s="54">
        <f t="shared" si="11"/>
        <v>103</v>
      </c>
      <c r="B274" s="39"/>
      <c r="C274" s="66" t="s">
        <v>556</v>
      </c>
      <c r="D274" s="16" t="s">
        <v>561</v>
      </c>
      <c r="E274" s="50" t="s">
        <v>562</v>
      </c>
      <c r="F274" s="15"/>
      <c r="G274" s="1">
        <v>32</v>
      </c>
      <c r="H274" s="1">
        <v>8</v>
      </c>
      <c r="I274" s="1">
        <v>1</v>
      </c>
      <c r="J274" s="1" t="s">
        <v>32</v>
      </c>
      <c r="K274" s="1">
        <v>1</v>
      </c>
      <c r="L274" s="1" t="s">
        <v>90</v>
      </c>
      <c r="M274" s="1">
        <v>-40</v>
      </c>
      <c r="N274" s="2">
        <v>0</v>
      </c>
      <c r="O274" s="2">
        <v>0</v>
      </c>
    </row>
    <row r="275" spans="1:15">
      <c r="A275" s="54">
        <f t="shared" si="11"/>
        <v>103</v>
      </c>
      <c r="B275" s="39"/>
      <c r="C275" s="66" t="s">
        <v>556</v>
      </c>
      <c r="D275" s="16" t="s">
        <v>563</v>
      </c>
      <c r="E275" s="50" t="s">
        <v>564</v>
      </c>
      <c r="F275" s="15"/>
      <c r="G275" s="1">
        <v>40</v>
      </c>
      <c r="H275" s="1">
        <v>8</v>
      </c>
      <c r="I275" s="1">
        <v>1</v>
      </c>
      <c r="J275" s="1" t="s">
        <v>32</v>
      </c>
      <c r="K275" s="1">
        <v>1</v>
      </c>
      <c r="L275" s="1" t="s">
        <v>90</v>
      </c>
      <c r="M275" s="1">
        <v>-40</v>
      </c>
      <c r="N275" s="2">
        <v>0</v>
      </c>
      <c r="O275" s="2">
        <v>0</v>
      </c>
    </row>
    <row r="276" spans="1:15">
      <c r="A276" s="54">
        <f t="shared" si="11"/>
        <v>104</v>
      </c>
      <c r="B276" s="39"/>
      <c r="C276" s="66" t="s">
        <v>565</v>
      </c>
      <c r="D276" s="16" t="s">
        <v>566</v>
      </c>
      <c r="E276" s="50" t="s">
        <v>567</v>
      </c>
      <c r="F276" s="15"/>
      <c r="G276" s="1">
        <v>24</v>
      </c>
      <c r="H276" s="1">
        <v>1</v>
      </c>
      <c r="I276" s="1">
        <v>1</v>
      </c>
      <c r="J276" s="1" t="s">
        <v>32</v>
      </c>
      <c r="K276" s="1">
        <v>1</v>
      </c>
      <c r="M276" s="1">
        <v>0</v>
      </c>
      <c r="N276" s="2">
        <v>0</v>
      </c>
      <c r="O276" s="2">
        <v>0</v>
      </c>
    </row>
    <row r="277" spans="1:15">
      <c r="A277" s="54">
        <f t="shared" si="11"/>
        <v>104</v>
      </c>
      <c r="B277" s="39"/>
      <c r="C277" s="66" t="s">
        <v>565</v>
      </c>
      <c r="D277" s="16" t="s">
        <v>568</v>
      </c>
      <c r="E277" s="50" t="s">
        <v>569</v>
      </c>
      <c r="F277" s="15"/>
      <c r="G277" s="1">
        <v>25</v>
      </c>
      <c r="H277" s="1">
        <v>1</v>
      </c>
      <c r="I277" s="1">
        <v>1</v>
      </c>
      <c r="J277" s="1" t="s">
        <v>32</v>
      </c>
      <c r="K277" s="1">
        <v>1</v>
      </c>
      <c r="M277" s="1">
        <v>0</v>
      </c>
      <c r="N277" s="2">
        <v>0</v>
      </c>
      <c r="O277" s="2">
        <v>0</v>
      </c>
    </row>
    <row r="278" spans="1:15">
      <c r="A278" s="54">
        <f t="shared" si="11"/>
        <v>104</v>
      </c>
      <c r="B278" s="39"/>
      <c r="C278" s="66" t="s">
        <v>565</v>
      </c>
      <c r="D278" s="16" t="s">
        <v>570</v>
      </c>
      <c r="E278" s="50" t="s">
        <v>571</v>
      </c>
      <c r="F278" s="15"/>
      <c r="G278" s="1">
        <v>26</v>
      </c>
      <c r="H278" s="1">
        <v>1</v>
      </c>
      <c r="I278" s="1">
        <v>1</v>
      </c>
      <c r="J278" s="1" t="s">
        <v>32</v>
      </c>
      <c r="K278" s="1">
        <v>1</v>
      </c>
      <c r="M278" s="1">
        <v>0</v>
      </c>
      <c r="N278" s="2">
        <v>0</v>
      </c>
      <c r="O278" s="2">
        <v>0</v>
      </c>
    </row>
    <row r="279" spans="1:15">
      <c r="A279" s="54">
        <f t="shared" si="11"/>
        <v>104</v>
      </c>
      <c r="B279" s="39"/>
      <c r="C279" s="66" t="s">
        <v>565</v>
      </c>
      <c r="D279" s="16" t="s">
        <v>572</v>
      </c>
      <c r="E279" s="50" t="s">
        <v>573</v>
      </c>
      <c r="F279" s="15"/>
      <c r="G279" s="1">
        <v>27</v>
      </c>
      <c r="H279" s="1">
        <v>1</v>
      </c>
      <c r="I279" s="1">
        <v>1</v>
      </c>
      <c r="J279" s="1" t="s">
        <v>32</v>
      </c>
      <c r="K279" s="1">
        <v>1</v>
      </c>
      <c r="M279" s="1">
        <v>0</v>
      </c>
      <c r="N279" s="2">
        <v>0</v>
      </c>
      <c r="O279" s="2">
        <v>0</v>
      </c>
    </row>
    <row r="280" spans="1:15">
      <c r="A280" s="54">
        <f t="shared" ref="A280:A302" si="12">HEX2DEC(SUBSTITUTE(C280,"0x",""))</f>
        <v>104</v>
      </c>
      <c r="B280" s="39"/>
      <c r="C280" s="66" t="s">
        <v>565</v>
      </c>
      <c r="D280" s="16" t="s">
        <v>574</v>
      </c>
      <c r="E280" s="50" t="s">
        <v>575</v>
      </c>
      <c r="F280" s="15"/>
      <c r="G280" s="1">
        <v>28</v>
      </c>
      <c r="H280" s="1">
        <v>1</v>
      </c>
      <c r="I280" s="1">
        <v>1</v>
      </c>
      <c r="J280" s="1" t="s">
        <v>32</v>
      </c>
      <c r="K280" s="1">
        <v>1</v>
      </c>
      <c r="M280" s="1">
        <v>0</v>
      </c>
      <c r="N280" s="2">
        <v>0</v>
      </c>
      <c r="O280" s="2">
        <v>0</v>
      </c>
    </row>
    <row r="281" spans="1:15">
      <c r="A281" s="54">
        <f t="shared" si="12"/>
        <v>104</v>
      </c>
      <c r="B281" s="39"/>
      <c r="C281" s="66" t="s">
        <v>565</v>
      </c>
      <c r="D281" s="16" t="s">
        <v>576</v>
      </c>
      <c r="E281" s="50" t="s">
        <v>577</v>
      </c>
      <c r="F281" s="15"/>
      <c r="G281" s="1">
        <v>29</v>
      </c>
      <c r="H281" s="1">
        <v>1</v>
      </c>
      <c r="I281" s="1">
        <v>1</v>
      </c>
      <c r="J281" s="1" t="s">
        <v>32</v>
      </c>
      <c r="K281" s="1">
        <v>1</v>
      </c>
      <c r="M281" s="1">
        <v>0</v>
      </c>
      <c r="N281" s="2">
        <v>0</v>
      </c>
      <c r="O281" s="2">
        <v>0</v>
      </c>
    </row>
    <row r="282" spans="1:15">
      <c r="A282" s="54">
        <f t="shared" si="12"/>
        <v>104</v>
      </c>
      <c r="B282" s="39"/>
      <c r="C282" s="66" t="s">
        <v>565</v>
      </c>
      <c r="D282" s="16" t="s">
        <v>536</v>
      </c>
      <c r="E282" s="50"/>
      <c r="F282" s="15"/>
      <c r="G282" s="1"/>
      <c r="H282" s="1"/>
      <c r="I282" s="1">
        <v>1</v>
      </c>
      <c r="J282" s="1" t="s">
        <v>32</v>
      </c>
      <c r="K282" s="1">
        <v>1</v>
      </c>
      <c r="M282" s="1">
        <v>0</v>
      </c>
      <c r="N282" s="2">
        <v>0</v>
      </c>
      <c r="O282" s="2">
        <v>0</v>
      </c>
    </row>
    <row r="283" spans="1:15">
      <c r="A283" s="54">
        <f t="shared" si="12"/>
        <v>104</v>
      </c>
      <c r="B283" s="39"/>
      <c r="C283" s="66" t="s">
        <v>565</v>
      </c>
      <c r="D283" s="16" t="s">
        <v>578</v>
      </c>
      <c r="E283" s="50" t="s">
        <v>579</v>
      </c>
      <c r="F283" s="15"/>
      <c r="G283" s="1">
        <v>32</v>
      </c>
      <c r="H283" s="1">
        <v>8</v>
      </c>
      <c r="I283" s="1">
        <v>1</v>
      </c>
      <c r="J283" s="1" t="s">
        <v>32</v>
      </c>
      <c r="K283" s="1">
        <v>1</v>
      </c>
      <c r="L283" s="1" t="s">
        <v>90</v>
      </c>
      <c r="M283" s="1">
        <v>-40</v>
      </c>
      <c r="N283" s="2">
        <v>0</v>
      </c>
      <c r="O283" s="2">
        <v>0</v>
      </c>
    </row>
    <row r="284" spans="1:15">
      <c r="A284" s="54">
        <f t="shared" si="12"/>
        <v>104</v>
      </c>
      <c r="B284" s="39"/>
      <c r="C284" s="66" t="s">
        <v>565</v>
      </c>
      <c r="D284" s="16" t="s">
        <v>580</v>
      </c>
      <c r="E284" s="50" t="s">
        <v>581</v>
      </c>
      <c r="F284" s="15"/>
      <c r="G284" s="1">
        <v>40</v>
      </c>
      <c r="H284" s="1">
        <v>8</v>
      </c>
      <c r="I284" s="1">
        <v>1</v>
      </c>
      <c r="J284" s="1" t="s">
        <v>32</v>
      </c>
      <c r="K284" s="1">
        <v>1</v>
      </c>
      <c r="L284" s="1" t="s">
        <v>90</v>
      </c>
      <c r="M284" s="1">
        <v>-40</v>
      </c>
      <c r="N284" s="2">
        <v>0</v>
      </c>
      <c r="O284" s="2">
        <v>0</v>
      </c>
    </row>
    <row r="285" spans="1:15">
      <c r="A285" s="54">
        <f t="shared" si="12"/>
        <v>104</v>
      </c>
      <c r="B285" s="39"/>
      <c r="C285" s="66" t="s">
        <v>565</v>
      </c>
      <c r="D285" s="16" t="s">
        <v>582</v>
      </c>
      <c r="E285" s="50" t="s">
        <v>583</v>
      </c>
      <c r="F285" s="15"/>
      <c r="G285" s="1">
        <v>48</v>
      </c>
      <c r="H285" s="1">
        <v>8</v>
      </c>
      <c r="I285" s="1">
        <v>1</v>
      </c>
      <c r="J285" s="1" t="s">
        <v>32</v>
      </c>
      <c r="K285" s="1">
        <v>1</v>
      </c>
      <c r="L285" s="1" t="s">
        <v>90</v>
      </c>
      <c r="M285" s="1">
        <v>-40</v>
      </c>
      <c r="N285" s="2">
        <v>0</v>
      </c>
      <c r="O285" s="2">
        <v>0</v>
      </c>
    </row>
    <row r="286" spans="1:15">
      <c r="A286" s="54">
        <f t="shared" si="12"/>
        <v>104</v>
      </c>
      <c r="B286" s="39"/>
      <c r="C286" s="66" t="s">
        <v>565</v>
      </c>
      <c r="D286" s="16" t="s">
        <v>584</v>
      </c>
      <c r="E286" s="50" t="s">
        <v>585</v>
      </c>
      <c r="F286" s="15"/>
      <c r="G286" s="1">
        <v>56</v>
      </c>
      <c r="H286" s="1">
        <v>8</v>
      </c>
      <c r="I286" s="1">
        <v>1</v>
      </c>
      <c r="J286" s="1" t="s">
        <v>32</v>
      </c>
      <c r="K286" s="1">
        <v>1</v>
      </c>
      <c r="L286" s="1" t="s">
        <v>90</v>
      </c>
      <c r="M286" s="1">
        <v>-40</v>
      </c>
      <c r="N286" s="2">
        <v>0</v>
      </c>
      <c r="O286" s="2">
        <v>0</v>
      </c>
    </row>
    <row r="287" spans="1:15">
      <c r="A287" s="54">
        <f t="shared" si="12"/>
        <v>104</v>
      </c>
      <c r="B287" s="39"/>
      <c r="C287" s="66" t="s">
        <v>565</v>
      </c>
      <c r="D287" s="16" t="s">
        <v>586</v>
      </c>
      <c r="E287" s="50" t="s">
        <v>587</v>
      </c>
      <c r="F287" s="15"/>
      <c r="G287" s="1">
        <v>64</v>
      </c>
      <c r="H287" s="1">
        <v>8</v>
      </c>
      <c r="I287" s="1">
        <v>1</v>
      </c>
      <c r="J287" s="1" t="s">
        <v>32</v>
      </c>
      <c r="K287" s="1">
        <v>1</v>
      </c>
      <c r="L287" s="1" t="s">
        <v>90</v>
      </c>
      <c r="M287" s="1">
        <v>-40</v>
      </c>
      <c r="N287" s="2">
        <v>0</v>
      </c>
      <c r="O287" s="2">
        <v>0</v>
      </c>
    </row>
    <row r="288" spans="1:15">
      <c r="A288" s="54">
        <f t="shared" si="12"/>
        <v>104</v>
      </c>
      <c r="B288" s="39"/>
      <c r="C288" s="66" t="s">
        <v>565</v>
      </c>
      <c r="D288" s="16" t="s">
        <v>588</v>
      </c>
      <c r="E288" s="50" t="s">
        <v>589</v>
      </c>
      <c r="F288" s="15"/>
      <c r="G288" s="1">
        <v>72</v>
      </c>
      <c r="H288" s="1">
        <v>8</v>
      </c>
      <c r="I288" s="1">
        <v>1</v>
      </c>
      <c r="J288" s="1" t="s">
        <v>32</v>
      </c>
      <c r="K288" s="1">
        <v>1</v>
      </c>
      <c r="L288" s="1" t="s">
        <v>90</v>
      </c>
      <c r="M288" s="1">
        <v>-40</v>
      </c>
      <c r="N288" s="2">
        <v>0</v>
      </c>
      <c r="O288" s="2">
        <v>0</v>
      </c>
    </row>
    <row r="289" spans="1:15">
      <c r="A289" s="54">
        <f t="shared" si="12"/>
        <v>105</v>
      </c>
      <c r="B289" s="39"/>
      <c r="C289" s="66" t="s">
        <v>590</v>
      </c>
      <c r="D289" s="16" t="s">
        <v>591</v>
      </c>
      <c r="E289" s="50" t="s">
        <v>592</v>
      </c>
      <c r="F289" s="15"/>
      <c r="G289" s="1">
        <v>24</v>
      </c>
      <c r="H289" s="1">
        <v>1</v>
      </c>
      <c r="I289" s="1">
        <v>1</v>
      </c>
      <c r="J289" s="1" t="s">
        <v>32</v>
      </c>
      <c r="K289" s="1">
        <v>1</v>
      </c>
      <c r="M289" s="1">
        <v>0</v>
      </c>
      <c r="N289" s="2">
        <v>0</v>
      </c>
      <c r="O289" s="2">
        <v>0</v>
      </c>
    </row>
    <row r="290" spans="1:15">
      <c r="A290" s="54">
        <f t="shared" si="12"/>
        <v>105</v>
      </c>
      <c r="B290" s="39"/>
      <c r="C290" s="66" t="s">
        <v>590</v>
      </c>
      <c r="D290" s="16" t="s">
        <v>593</v>
      </c>
      <c r="E290" s="50" t="s">
        <v>594</v>
      </c>
      <c r="F290" s="15"/>
      <c r="G290" s="1">
        <v>25</v>
      </c>
      <c r="H290" s="1">
        <v>1</v>
      </c>
      <c r="I290" s="1">
        <v>1</v>
      </c>
      <c r="J290" s="1" t="s">
        <v>32</v>
      </c>
      <c r="K290" s="1">
        <v>1</v>
      </c>
      <c r="M290" s="1">
        <v>0</v>
      </c>
      <c r="N290" s="2">
        <v>0</v>
      </c>
      <c r="O290" s="2">
        <v>0</v>
      </c>
    </row>
    <row r="291" spans="1:15">
      <c r="A291" s="54">
        <f t="shared" si="12"/>
        <v>105</v>
      </c>
      <c r="B291" s="39"/>
      <c r="C291" s="66" t="s">
        <v>590</v>
      </c>
      <c r="D291" s="16" t="s">
        <v>595</v>
      </c>
      <c r="E291" s="50" t="s">
        <v>596</v>
      </c>
      <c r="F291" s="15"/>
      <c r="G291" s="1">
        <v>26</v>
      </c>
      <c r="H291" s="1">
        <v>1</v>
      </c>
      <c r="I291" s="1">
        <v>1</v>
      </c>
      <c r="J291" s="1" t="s">
        <v>32</v>
      </c>
      <c r="K291" s="1">
        <v>1</v>
      </c>
      <c r="M291" s="1">
        <v>0</v>
      </c>
      <c r="N291" s="2">
        <v>0</v>
      </c>
      <c r="O291" s="2">
        <v>0</v>
      </c>
    </row>
    <row r="292" spans="1:15">
      <c r="A292" s="54">
        <f t="shared" si="12"/>
        <v>105</v>
      </c>
      <c r="B292" s="39"/>
      <c r="C292" s="66" t="s">
        <v>590</v>
      </c>
      <c r="D292" s="16" t="s">
        <v>597</v>
      </c>
      <c r="E292" s="50" t="s">
        <v>598</v>
      </c>
      <c r="F292" s="15"/>
      <c r="G292" s="1">
        <v>27</v>
      </c>
      <c r="H292" s="1">
        <v>1</v>
      </c>
      <c r="I292" s="1">
        <v>1</v>
      </c>
      <c r="J292" s="1" t="s">
        <v>32</v>
      </c>
      <c r="K292" s="1">
        <v>1</v>
      </c>
      <c r="M292" s="1">
        <v>0</v>
      </c>
      <c r="N292" s="2">
        <v>0</v>
      </c>
      <c r="O292" s="2">
        <v>0</v>
      </c>
    </row>
    <row r="293" spans="1:15">
      <c r="A293" s="54">
        <f t="shared" si="12"/>
        <v>105</v>
      </c>
      <c r="B293" s="39"/>
      <c r="C293" s="66" t="s">
        <v>590</v>
      </c>
      <c r="D293" s="16" t="s">
        <v>599</v>
      </c>
      <c r="E293" s="50" t="s">
        <v>600</v>
      </c>
      <c r="F293" s="15"/>
      <c r="G293" s="1">
        <v>28</v>
      </c>
      <c r="H293" s="1">
        <v>1</v>
      </c>
      <c r="I293" s="1">
        <v>1</v>
      </c>
      <c r="J293" s="1" t="s">
        <v>32</v>
      </c>
      <c r="K293" s="1">
        <v>1</v>
      </c>
      <c r="M293" s="1">
        <v>0</v>
      </c>
      <c r="N293" s="2">
        <v>0</v>
      </c>
      <c r="O293" s="2">
        <v>0</v>
      </c>
    </row>
    <row r="294" spans="1:15">
      <c r="A294" s="54">
        <f t="shared" si="12"/>
        <v>105</v>
      </c>
      <c r="B294" s="39"/>
      <c r="C294" s="66" t="s">
        <v>590</v>
      </c>
      <c r="D294" s="16" t="s">
        <v>601</v>
      </c>
      <c r="E294" s="50" t="s">
        <v>602</v>
      </c>
      <c r="F294" s="15"/>
      <c r="G294" s="1">
        <v>29</v>
      </c>
      <c r="H294" s="1">
        <v>1</v>
      </c>
      <c r="I294" s="1">
        <v>1</v>
      </c>
      <c r="J294" s="1" t="s">
        <v>32</v>
      </c>
      <c r="K294" s="1">
        <v>1</v>
      </c>
      <c r="M294" s="1">
        <v>0</v>
      </c>
      <c r="N294" s="2">
        <v>0</v>
      </c>
      <c r="O294" s="2">
        <v>0</v>
      </c>
    </row>
    <row r="295" spans="1:15">
      <c r="A295" s="54">
        <f t="shared" si="12"/>
        <v>105</v>
      </c>
      <c r="B295" s="39"/>
      <c r="C295" s="66" t="s">
        <v>590</v>
      </c>
      <c r="D295" s="16" t="s">
        <v>536</v>
      </c>
      <c r="E295" s="50"/>
      <c r="F295" s="15"/>
      <c r="G295" s="15"/>
      <c r="H295" s="1"/>
      <c r="I295" s="1">
        <v>1</v>
      </c>
      <c r="J295" s="1" t="s">
        <v>32</v>
      </c>
      <c r="K295" s="1">
        <v>1</v>
      </c>
      <c r="M295" s="1">
        <v>0</v>
      </c>
      <c r="N295" s="2">
        <v>0</v>
      </c>
      <c r="O295" s="2">
        <v>0</v>
      </c>
    </row>
    <row r="296" spans="1:15">
      <c r="A296" s="54">
        <f t="shared" si="12"/>
        <v>105</v>
      </c>
      <c r="B296" s="39"/>
      <c r="C296" s="66" t="s">
        <v>590</v>
      </c>
      <c r="D296" s="16" t="s">
        <v>603</v>
      </c>
      <c r="E296" s="50" t="s">
        <v>604</v>
      </c>
      <c r="F296" s="15"/>
      <c r="G296" s="1">
        <v>32</v>
      </c>
      <c r="H296" s="1">
        <v>8</v>
      </c>
      <c r="I296" s="1">
        <v>1</v>
      </c>
      <c r="J296" s="1" t="s">
        <v>32</v>
      </c>
      <c r="K296" s="1">
        <f>100/255</f>
        <v>0.392156862745098</v>
      </c>
      <c r="L296" s="1" t="s">
        <v>88</v>
      </c>
      <c r="M296" s="1">
        <v>0</v>
      </c>
      <c r="N296" s="2">
        <v>0</v>
      </c>
      <c r="O296" s="2">
        <v>0</v>
      </c>
    </row>
    <row r="297" spans="1:15">
      <c r="A297" s="54">
        <f t="shared" si="12"/>
        <v>105</v>
      </c>
      <c r="B297" s="39"/>
      <c r="C297" s="66" t="s">
        <v>590</v>
      </c>
      <c r="D297" s="16" t="s">
        <v>605</v>
      </c>
      <c r="E297" s="50" t="s">
        <v>606</v>
      </c>
      <c r="F297" s="15"/>
      <c r="G297" s="1">
        <v>40</v>
      </c>
      <c r="H297" s="1">
        <v>8</v>
      </c>
      <c r="I297" s="1">
        <v>1</v>
      </c>
      <c r="J297" s="1" t="s">
        <v>32</v>
      </c>
      <c r="K297" s="1">
        <f>100/255</f>
        <v>0.392156862745098</v>
      </c>
      <c r="L297" s="1" t="s">
        <v>88</v>
      </c>
      <c r="M297" s="1">
        <v>0</v>
      </c>
      <c r="N297" s="2">
        <v>0</v>
      </c>
      <c r="O297" s="2">
        <v>0</v>
      </c>
    </row>
    <row r="298" spans="1:15">
      <c r="A298" s="54">
        <f t="shared" si="12"/>
        <v>105</v>
      </c>
      <c r="B298" s="39"/>
      <c r="C298" s="66" t="s">
        <v>590</v>
      </c>
      <c r="D298" s="16" t="s">
        <v>607</v>
      </c>
      <c r="E298" s="50" t="s">
        <v>608</v>
      </c>
      <c r="F298" s="15"/>
      <c r="G298" s="1">
        <v>48</v>
      </c>
      <c r="H298" s="1">
        <v>8</v>
      </c>
      <c r="I298" s="1">
        <v>1</v>
      </c>
      <c r="J298" s="1" t="s">
        <v>32</v>
      </c>
      <c r="K298" s="1">
        <f>100/255</f>
        <v>0.392156862745098</v>
      </c>
      <c r="L298" s="1" t="s">
        <v>88</v>
      </c>
      <c r="M298" s="1">
        <v>0</v>
      </c>
      <c r="N298" s="2">
        <v>0</v>
      </c>
      <c r="O298" s="2">
        <v>0</v>
      </c>
    </row>
    <row r="299" spans="1:15">
      <c r="A299" s="54">
        <f t="shared" si="12"/>
        <v>105</v>
      </c>
      <c r="B299" s="39"/>
      <c r="C299" s="66" t="s">
        <v>590</v>
      </c>
      <c r="D299" s="16" t="s">
        <v>609</v>
      </c>
      <c r="E299" s="50" t="s">
        <v>610</v>
      </c>
      <c r="F299" s="15"/>
      <c r="G299" s="1">
        <v>56</v>
      </c>
      <c r="H299" s="1">
        <v>8</v>
      </c>
      <c r="I299" s="1">
        <v>1</v>
      </c>
      <c r="J299" s="1" t="s">
        <v>32</v>
      </c>
      <c r="K299" s="1">
        <f>100/255</f>
        <v>0.392156862745098</v>
      </c>
      <c r="L299" s="1" t="s">
        <v>88</v>
      </c>
      <c r="M299" s="1">
        <v>0</v>
      </c>
      <c r="N299" s="2">
        <v>0</v>
      </c>
      <c r="O299" s="2">
        <v>0</v>
      </c>
    </row>
    <row r="300" spans="1:15">
      <c r="A300" s="54">
        <f t="shared" si="12"/>
        <v>105</v>
      </c>
      <c r="B300" s="39"/>
      <c r="C300" s="66" t="s">
        <v>590</v>
      </c>
      <c r="D300" s="16" t="s">
        <v>611</v>
      </c>
      <c r="E300" s="50" t="s">
        <v>612</v>
      </c>
      <c r="F300" s="15"/>
      <c r="G300" s="1">
        <v>64</v>
      </c>
      <c r="H300" s="1">
        <v>8</v>
      </c>
      <c r="I300" s="1">
        <v>1</v>
      </c>
      <c r="J300" s="1" t="s">
        <v>32</v>
      </c>
      <c r="K300" s="1">
        <f>100/255</f>
        <v>0.392156862745098</v>
      </c>
      <c r="L300" s="1" t="s">
        <v>88</v>
      </c>
      <c r="M300" s="1">
        <v>0</v>
      </c>
      <c r="N300" s="2">
        <v>0</v>
      </c>
      <c r="O300" s="2">
        <v>0</v>
      </c>
    </row>
    <row r="301" spans="1:15">
      <c r="A301" s="54">
        <f t="shared" si="12"/>
        <v>105</v>
      </c>
      <c r="B301" s="39"/>
      <c r="C301" s="66" t="s">
        <v>590</v>
      </c>
      <c r="D301" s="16" t="s">
        <v>613</v>
      </c>
      <c r="E301" s="50" t="s">
        <v>614</v>
      </c>
      <c r="F301" s="15"/>
      <c r="G301" s="1">
        <v>72</v>
      </c>
      <c r="H301" s="1">
        <v>8</v>
      </c>
      <c r="I301" s="1">
        <v>1</v>
      </c>
      <c r="J301" s="1" t="s">
        <v>32</v>
      </c>
      <c r="K301" s="1">
        <f>100/255</f>
        <v>0.392156862745098</v>
      </c>
      <c r="L301" s="1" t="s">
        <v>88</v>
      </c>
      <c r="M301" s="1">
        <v>0</v>
      </c>
      <c r="N301" s="2">
        <v>0</v>
      </c>
      <c r="O301" s="2">
        <v>0</v>
      </c>
    </row>
    <row r="302" spans="1:15">
      <c r="A302" s="54">
        <f t="shared" ref="A302:A320" si="13">HEX2DEC(SUBSTITUTE(C302,"0x",""))</f>
        <v>106</v>
      </c>
      <c r="B302" s="39"/>
      <c r="C302" s="66" t="s">
        <v>615</v>
      </c>
      <c r="D302" s="16" t="s">
        <v>616</v>
      </c>
      <c r="E302" s="50" t="s">
        <v>617</v>
      </c>
      <c r="F302" s="15"/>
      <c r="G302" s="1">
        <v>24</v>
      </c>
      <c r="H302" s="1">
        <v>1</v>
      </c>
      <c r="I302" s="1">
        <v>1</v>
      </c>
      <c r="J302" s="1" t="s">
        <v>32</v>
      </c>
      <c r="K302" s="1">
        <v>1</v>
      </c>
      <c r="M302" s="1">
        <v>0</v>
      </c>
      <c r="N302" s="2">
        <v>0</v>
      </c>
      <c r="O302" s="2">
        <v>0</v>
      </c>
    </row>
    <row r="303" spans="1:15">
      <c r="A303" s="54">
        <f t="shared" si="13"/>
        <v>106</v>
      </c>
      <c r="B303" s="39"/>
      <c r="C303" s="66" t="s">
        <v>615</v>
      </c>
      <c r="D303" s="16" t="s">
        <v>618</v>
      </c>
      <c r="E303" s="50" t="s">
        <v>619</v>
      </c>
      <c r="F303" s="15"/>
      <c r="G303" s="1">
        <v>25</v>
      </c>
      <c r="H303" s="1">
        <v>1</v>
      </c>
      <c r="I303" s="1">
        <v>1</v>
      </c>
      <c r="J303" s="1" t="s">
        <v>32</v>
      </c>
      <c r="K303" s="1">
        <v>1</v>
      </c>
      <c r="M303" s="1">
        <v>0</v>
      </c>
      <c r="N303" s="2">
        <v>0</v>
      </c>
      <c r="O303" s="2">
        <v>0</v>
      </c>
    </row>
    <row r="304" spans="1:15">
      <c r="A304" s="54">
        <f t="shared" si="13"/>
        <v>106</v>
      </c>
      <c r="B304" s="39"/>
      <c r="C304" s="66" t="s">
        <v>615</v>
      </c>
      <c r="D304" s="16" t="s">
        <v>620</v>
      </c>
      <c r="E304" s="50" t="s">
        <v>621</v>
      </c>
      <c r="F304" s="15"/>
      <c r="G304" s="1">
        <v>26</v>
      </c>
      <c r="H304" s="1">
        <v>1</v>
      </c>
      <c r="I304" s="1">
        <v>1</v>
      </c>
      <c r="J304" s="1" t="s">
        <v>32</v>
      </c>
      <c r="K304" s="1">
        <v>1</v>
      </c>
      <c r="M304" s="1">
        <v>0</v>
      </c>
      <c r="N304" s="2">
        <v>0</v>
      </c>
      <c r="O304" s="2">
        <v>0</v>
      </c>
    </row>
    <row r="305" spans="1:15">
      <c r="A305" s="54">
        <f t="shared" si="13"/>
        <v>106</v>
      </c>
      <c r="B305" s="39"/>
      <c r="C305" s="66" t="s">
        <v>615</v>
      </c>
      <c r="D305" s="16" t="s">
        <v>622</v>
      </c>
      <c r="E305" s="50" t="s">
        <v>623</v>
      </c>
      <c r="F305" s="15"/>
      <c r="G305" s="1">
        <v>27</v>
      </c>
      <c r="H305" s="1">
        <v>1</v>
      </c>
      <c r="I305" s="1">
        <v>1</v>
      </c>
      <c r="J305" s="1" t="s">
        <v>32</v>
      </c>
      <c r="K305" s="1">
        <v>1</v>
      </c>
      <c r="M305" s="1">
        <v>0</v>
      </c>
      <c r="N305" s="2">
        <v>0</v>
      </c>
      <c r="O305" s="2">
        <v>0</v>
      </c>
    </row>
    <row r="306" spans="1:15">
      <c r="A306" s="54">
        <f t="shared" si="13"/>
        <v>106</v>
      </c>
      <c r="B306" s="39"/>
      <c r="C306" s="66" t="s">
        <v>615</v>
      </c>
      <c r="D306" s="16" t="s">
        <v>536</v>
      </c>
      <c r="E306" s="50"/>
      <c r="F306" s="15"/>
      <c r="I306" s="1">
        <v>1</v>
      </c>
      <c r="J306" s="1" t="s">
        <v>32</v>
      </c>
      <c r="K306" s="1">
        <v>1</v>
      </c>
      <c r="M306" s="1">
        <v>0</v>
      </c>
      <c r="N306" s="2">
        <v>0</v>
      </c>
      <c r="O306" s="2">
        <v>0</v>
      </c>
    </row>
    <row r="307" spans="1:15">
      <c r="A307" s="54">
        <f t="shared" si="13"/>
        <v>106</v>
      </c>
      <c r="B307" s="39"/>
      <c r="C307" s="66" t="s">
        <v>615</v>
      </c>
      <c r="D307" s="16" t="s">
        <v>624</v>
      </c>
      <c r="E307" s="50" t="s">
        <v>625</v>
      </c>
      <c r="F307" s="15"/>
      <c r="G307" s="1">
        <v>32</v>
      </c>
      <c r="H307" s="1">
        <v>8</v>
      </c>
      <c r="I307" s="1">
        <v>1</v>
      </c>
      <c r="J307" s="1" t="s">
        <v>32</v>
      </c>
      <c r="K307" s="1">
        <f t="shared" ref="K307:K310" si="14">100/255</f>
        <v>0.392156862745098</v>
      </c>
      <c r="L307" s="1" t="s">
        <v>88</v>
      </c>
      <c r="M307" s="1">
        <v>0</v>
      </c>
      <c r="N307" s="2">
        <v>0</v>
      </c>
      <c r="O307" s="2">
        <v>0</v>
      </c>
    </row>
    <row r="308" spans="1:15">
      <c r="A308" s="54">
        <f t="shared" si="13"/>
        <v>106</v>
      </c>
      <c r="B308" s="39"/>
      <c r="C308" s="66" t="s">
        <v>615</v>
      </c>
      <c r="D308" s="16" t="s">
        <v>626</v>
      </c>
      <c r="E308" s="50" t="s">
        <v>627</v>
      </c>
      <c r="F308" s="15"/>
      <c r="G308" s="1">
        <v>40</v>
      </c>
      <c r="H308" s="1">
        <v>8</v>
      </c>
      <c r="I308" s="1">
        <v>1</v>
      </c>
      <c r="J308" s="1" t="s">
        <v>32</v>
      </c>
      <c r="K308" s="1">
        <f t="shared" si="14"/>
        <v>0.392156862745098</v>
      </c>
      <c r="L308" s="1" t="s">
        <v>88</v>
      </c>
      <c r="M308" s="1">
        <v>0</v>
      </c>
      <c r="N308" s="2">
        <v>0</v>
      </c>
      <c r="O308" s="2">
        <v>0</v>
      </c>
    </row>
    <row r="309" spans="1:15">
      <c r="A309" s="54">
        <f t="shared" si="13"/>
        <v>106</v>
      </c>
      <c r="B309" s="39"/>
      <c r="C309" s="66" t="s">
        <v>615</v>
      </c>
      <c r="D309" s="16" t="s">
        <v>628</v>
      </c>
      <c r="E309" s="50" t="s">
        <v>629</v>
      </c>
      <c r="F309" s="15"/>
      <c r="G309" s="1">
        <v>48</v>
      </c>
      <c r="H309" s="1">
        <v>8</v>
      </c>
      <c r="I309" s="1">
        <v>1</v>
      </c>
      <c r="J309" s="1" t="s">
        <v>32</v>
      </c>
      <c r="K309" s="1">
        <f t="shared" si="14"/>
        <v>0.392156862745098</v>
      </c>
      <c r="L309" s="1" t="s">
        <v>88</v>
      </c>
      <c r="M309" s="1">
        <v>0</v>
      </c>
      <c r="N309" s="2">
        <v>0</v>
      </c>
      <c r="O309" s="2">
        <v>0</v>
      </c>
    </row>
    <row r="310" spans="1:15">
      <c r="A310" s="54">
        <f t="shared" si="13"/>
        <v>106</v>
      </c>
      <c r="B310" s="39"/>
      <c r="C310" s="66" t="s">
        <v>615</v>
      </c>
      <c r="D310" s="16" t="s">
        <v>630</v>
      </c>
      <c r="E310" s="50" t="s">
        <v>631</v>
      </c>
      <c r="F310" s="15"/>
      <c r="G310" s="1">
        <v>56</v>
      </c>
      <c r="H310" s="1">
        <v>8</v>
      </c>
      <c r="I310" s="1">
        <v>1</v>
      </c>
      <c r="J310" s="1" t="s">
        <v>32</v>
      </c>
      <c r="K310" s="1">
        <f t="shared" si="14"/>
        <v>0.392156862745098</v>
      </c>
      <c r="L310" s="1" t="s">
        <v>88</v>
      </c>
      <c r="M310" s="1">
        <v>0</v>
      </c>
      <c r="N310" s="2">
        <v>0</v>
      </c>
      <c r="O310" s="2">
        <v>0</v>
      </c>
    </row>
    <row r="311" spans="1:15">
      <c r="A311" s="54" t="str">
        <f>HEX2DEC(SUBSTITUTE(C311,"0x",""))&amp;"M"</f>
        <v>107M</v>
      </c>
      <c r="B311" s="39"/>
      <c r="C311" s="66" t="s">
        <v>632</v>
      </c>
      <c r="D311" s="16" t="s">
        <v>633</v>
      </c>
      <c r="E311" s="50" t="s">
        <v>634</v>
      </c>
      <c r="F311" s="15"/>
      <c r="G311" s="1">
        <v>24</v>
      </c>
      <c r="H311" s="1">
        <v>1</v>
      </c>
      <c r="I311" s="1">
        <v>1</v>
      </c>
      <c r="J311" s="1" t="s">
        <v>32</v>
      </c>
      <c r="K311" s="1">
        <v>1</v>
      </c>
      <c r="M311" s="1">
        <v>0</v>
      </c>
      <c r="N311" s="2">
        <v>0</v>
      </c>
      <c r="O311" s="2">
        <v>0</v>
      </c>
    </row>
    <row r="312" spans="1:15">
      <c r="A312" s="54" t="str">
        <f t="shared" ref="A312:A318" si="15">HEX2DEC(SUBSTITUTE(C312,"0x",""))&amp;"M"</f>
        <v>107M</v>
      </c>
      <c r="B312" s="39"/>
      <c r="C312" s="66" t="s">
        <v>632</v>
      </c>
      <c r="D312" s="16" t="s">
        <v>635</v>
      </c>
      <c r="E312" s="50" t="s">
        <v>636</v>
      </c>
      <c r="F312" s="15"/>
      <c r="G312" s="1">
        <v>25</v>
      </c>
      <c r="H312" s="1">
        <v>1</v>
      </c>
      <c r="I312" s="1">
        <v>1</v>
      </c>
      <c r="J312" s="1" t="s">
        <v>32</v>
      </c>
      <c r="K312" s="1">
        <v>1</v>
      </c>
      <c r="M312" s="1">
        <v>0</v>
      </c>
      <c r="N312" s="2">
        <v>0</v>
      </c>
      <c r="O312" s="2">
        <v>0</v>
      </c>
    </row>
    <row r="313" spans="1:15">
      <c r="A313" s="54" t="str">
        <f t="shared" si="15"/>
        <v>107M</v>
      </c>
      <c r="B313" s="39"/>
      <c r="C313" s="66" t="s">
        <v>632</v>
      </c>
      <c r="D313" s="16" t="s">
        <v>637</v>
      </c>
      <c r="E313" s="50" t="s">
        <v>638</v>
      </c>
      <c r="F313" s="15"/>
      <c r="G313" s="1">
        <v>26</v>
      </c>
      <c r="H313" s="1">
        <v>1</v>
      </c>
      <c r="I313" s="1">
        <v>1</v>
      </c>
      <c r="J313" s="1" t="s">
        <v>32</v>
      </c>
      <c r="K313" s="1">
        <v>1</v>
      </c>
      <c r="M313" s="1">
        <v>0</v>
      </c>
      <c r="N313" s="2">
        <v>0</v>
      </c>
      <c r="O313" s="2">
        <v>0</v>
      </c>
    </row>
    <row r="314" spans="1:15">
      <c r="A314" s="54" t="str">
        <f t="shared" si="15"/>
        <v>107M</v>
      </c>
      <c r="B314" s="39"/>
      <c r="C314" s="66" t="s">
        <v>632</v>
      </c>
      <c r="D314" s="16" t="s">
        <v>639</v>
      </c>
      <c r="E314" s="50" t="s">
        <v>640</v>
      </c>
      <c r="F314" s="15"/>
      <c r="G314" s="1">
        <v>27</v>
      </c>
      <c r="H314" s="1">
        <v>1</v>
      </c>
      <c r="I314" s="1">
        <v>1</v>
      </c>
      <c r="J314" s="1" t="s">
        <v>32</v>
      </c>
      <c r="K314" s="1">
        <v>1</v>
      </c>
      <c r="M314" s="1">
        <v>0</v>
      </c>
      <c r="N314" s="2">
        <v>0</v>
      </c>
      <c r="O314" s="2">
        <v>0</v>
      </c>
    </row>
    <row r="315" spans="1:15">
      <c r="A315" s="54" t="str">
        <f t="shared" si="15"/>
        <v>107M</v>
      </c>
      <c r="B315" s="39"/>
      <c r="C315" s="66" t="s">
        <v>632</v>
      </c>
      <c r="D315" s="16" t="s">
        <v>641</v>
      </c>
      <c r="E315" s="50" t="s">
        <v>642</v>
      </c>
      <c r="F315" s="15"/>
      <c r="G315" s="1">
        <v>28</v>
      </c>
      <c r="H315" s="1">
        <v>1</v>
      </c>
      <c r="I315" s="1">
        <v>1</v>
      </c>
      <c r="J315" s="1" t="s">
        <v>32</v>
      </c>
      <c r="K315" s="1">
        <v>1</v>
      </c>
      <c r="M315" s="1">
        <v>0</v>
      </c>
      <c r="N315" s="2">
        <v>0</v>
      </c>
      <c r="O315" s="2">
        <v>0</v>
      </c>
    </row>
    <row r="316" spans="1:15">
      <c r="A316" s="54" t="str">
        <f t="shared" si="15"/>
        <v>107M</v>
      </c>
      <c r="B316" s="39"/>
      <c r="C316" s="66" t="s">
        <v>632</v>
      </c>
      <c r="D316" s="16" t="s">
        <v>643</v>
      </c>
      <c r="E316" s="50" t="s">
        <v>644</v>
      </c>
      <c r="F316" s="15"/>
      <c r="G316" s="1">
        <v>29</v>
      </c>
      <c r="H316" s="1">
        <v>1</v>
      </c>
      <c r="I316" s="1">
        <v>1</v>
      </c>
      <c r="J316" s="1" t="s">
        <v>32</v>
      </c>
      <c r="K316" s="1">
        <v>1</v>
      </c>
      <c r="M316" s="1">
        <v>0</v>
      </c>
      <c r="N316" s="2">
        <v>0</v>
      </c>
      <c r="O316" s="2">
        <v>0</v>
      </c>
    </row>
    <row r="317" spans="1:15">
      <c r="A317" s="54" t="str">
        <f t="shared" si="15"/>
        <v>107M</v>
      </c>
      <c r="B317" s="39"/>
      <c r="C317" s="66" t="s">
        <v>632</v>
      </c>
      <c r="D317" s="16" t="s">
        <v>645</v>
      </c>
      <c r="E317" s="50" t="s">
        <v>646</v>
      </c>
      <c r="F317" s="15"/>
      <c r="G317" s="1">
        <v>30</v>
      </c>
      <c r="H317" s="1">
        <v>1</v>
      </c>
      <c r="I317" s="1">
        <v>1</v>
      </c>
      <c r="J317" s="1" t="s">
        <v>32</v>
      </c>
      <c r="K317" s="1">
        <v>1</v>
      </c>
      <c r="M317" s="1">
        <v>0</v>
      </c>
      <c r="N317" s="2">
        <v>0</v>
      </c>
      <c r="O317" s="2">
        <v>0</v>
      </c>
    </row>
    <row r="318" spans="1:15">
      <c r="A318" s="54" t="str">
        <f t="shared" si="15"/>
        <v>107M</v>
      </c>
      <c r="B318" s="39"/>
      <c r="C318" s="66" t="s">
        <v>632</v>
      </c>
      <c r="D318" s="16" t="s">
        <v>647</v>
      </c>
      <c r="E318" s="50" t="s">
        <v>648</v>
      </c>
      <c r="F318" s="15"/>
      <c r="G318" s="1">
        <v>31</v>
      </c>
      <c r="H318" s="1">
        <v>1</v>
      </c>
      <c r="I318" s="1">
        <v>1</v>
      </c>
      <c r="J318" s="1" t="s">
        <v>32</v>
      </c>
      <c r="K318" s="1">
        <v>1</v>
      </c>
      <c r="M318" s="1">
        <v>0</v>
      </c>
      <c r="N318" s="2">
        <v>0</v>
      </c>
      <c r="O318" s="2">
        <v>0</v>
      </c>
    </row>
    <row r="319" spans="1:15">
      <c r="A319" s="54">
        <v>1</v>
      </c>
      <c r="B319" s="50" t="s">
        <v>634</v>
      </c>
      <c r="C319" s="66" t="s">
        <v>632</v>
      </c>
      <c r="D319" s="16" t="s">
        <v>649</v>
      </c>
      <c r="E319" s="50" t="s">
        <v>650</v>
      </c>
      <c r="F319" s="15"/>
      <c r="G319" s="1">
        <v>32</v>
      </c>
      <c r="H319" s="1">
        <v>8</v>
      </c>
      <c r="I319" s="1">
        <v>1</v>
      </c>
      <c r="J319" s="1" t="s">
        <v>32</v>
      </c>
      <c r="K319" s="1">
        <v>1</v>
      </c>
      <c r="L319" s="1" t="s">
        <v>90</v>
      </c>
      <c r="M319" s="1">
        <v>-40</v>
      </c>
      <c r="N319" s="2">
        <v>0</v>
      </c>
      <c r="O319" s="2">
        <v>0</v>
      </c>
    </row>
    <row r="320" spans="1:15">
      <c r="A320" s="54">
        <v>1</v>
      </c>
      <c r="B320" s="50" t="s">
        <v>636</v>
      </c>
      <c r="C320" s="66" t="s">
        <v>632</v>
      </c>
      <c r="D320" s="16" t="s">
        <v>651</v>
      </c>
      <c r="E320" s="50" t="s">
        <v>652</v>
      </c>
      <c r="F320" s="15"/>
      <c r="G320" s="1">
        <v>40</v>
      </c>
      <c r="H320" s="1">
        <v>8</v>
      </c>
      <c r="I320" s="1">
        <v>1</v>
      </c>
      <c r="J320" s="1" t="s">
        <v>32</v>
      </c>
      <c r="K320" s="1">
        <v>1</v>
      </c>
      <c r="L320" s="1" t="s">
        <v>90</v>
      </c>
      <c r="M320" s="1">
        <v>-40</v>
      </c>
      <c r="N320" s="2">
        <v>0</v>
      </c>
      <c r="O320" s="2">
        <v>0</v>
      </c>
    </row>
    <row r="321" spans="1:15">
      <c r="A321" s="54">
        <v>1</v>
      </c>
      <c r="B321" s="50" t="s">
        <v>638</v>
      </c>
      <c r="C321" s="66" t="s">
        <v>632</v>
      </c>
      <c r="D321" s="16" t="s">
        <v>653</v>
      </c>
      <c r="E321" s="50" t="s">
        <v>654</v>
      </c>
      <c r="F321" s="15"/>
      <c r="G321" s="1">
        <v>48</v>
      </c>
      <c r="H321" s="1">
        <v>8</v>
      </c>
      <c r="I321" s="1">
        <v>1</v>
      </c>
      <c r="J321" s="1" t="s">
        <v>32</v>
      </c>
      <c r="K321" s="1">
        <v>1</v>
      </c>
      <c r="L321" s="1" t="s">
        <v>90</v>
      </c>
      <c r="M321" s="1">
        <v>-40</v>
      </c>
      <c r="N321" s="2">
        <v>0</v>
      </c>
      <c r="O321" s="2">
        <v>0</v>
      </c>
    </row>
    <row r="322" spans="1:15">
      <c r="A322" s="54">
        <v>1</v>
      </c>
      <c r="B322" s="50" t="s">
        <v>640</v>
      </c>
      <c r="C322" s="66" t="s">
        <v>632</v>
      </c>
      <c r="D322" s="16" t="s">
        <v>655</v>
      </c>
      <c r="E322" s="50" t="s">
        <v>656</v>
      </c>
      <c r="F322" s="15"/>
      <c r="G322" s="1">
        <v>56</v>
      </c>
      <c r="H322" s="1">
        <v>8</v>
      </c>
      <c r="I322" s="1">
        <v>1</v>
      </c>
      <c r="J322" s="1" t="s">
        <v>32</v>
      </c>
      <c r="K322" s="1">
        <v>1</v>
      </c>
      <c r="L322" s="1" t="s">
        <v>90</v>
      </c>
      <c r="M322" s="1">
        <v>-40</v>
      </c>
      <c r="N322" s="2">
        <v>0</v>
      </c>
      <c r="O322" s="2">
        <v>0</v>
      </c>
    </row>
    <row r="323" spans="1:15">
      <c r="A323" s="54">
        <v>0</v>
      </c>
      <c r="B323" s="50" t="s">
        <v>634</v>
      </c>
      <c r="C323" s="66" t="s">
        <v>632</v>
      </c>
      <c r="D323" s="16" t="s">
        <v>649</v>
      </c>
      <c r="E323" s="1" t="s">
        <v>657</v>
      </c>
      <c r="F323" s="15"/>
      <c r="G323" s="1">
        <v>32</v>
      </c>
      <c r="H323" s="1">
        <v>8</v>
      </c>
      <c r="I323" s="1">
        <v>1</v>
      </c>
      <c r="J323" s="1" t="s">
        <v>32</v>
      </c>
      <c r="K323" s="1">
        <v>4</v>
      </c>
      <c r="L323" s="1" t="s">
        <v>90</v>
      </c>
      <c r="M323" s="1">
        <v>-40</v>
      </c>
      <c r="N323" s="2">
        <v>0</v>
      </c>
      <c r="O323" s="2">
        <v>0</v>
      </c>
    </row>
    <row r="324" spans="1:15">
      <c r="A324" s="54">
        <v>0</v>
      </c>
      <c r="B324" s="50" t="s">
        <v>636</v>
      </c>
      <c r="C324" s="66" t="s">
        <v>632</v>
      </c>
      <c r="D324" s="16" t="s">
        <v>651</v>
      </c>
      <c r="E324" s="1" t="s">
        <v>658</v>
      </c>
      <c r="F324" s="15"/>
      <c r="G324" s="1">
        <v>40</v>
      </c>
      <c r="H324" s="1">
        <v>8</v>
      </c>
      <c r="I324" s="1">
        <v>1</v>
      </c>
      <c r="J324" s="1" t="s">
        <v>32</v>
      </c>
      <c r="K324" s="1">
        <v>4</v>
      </c>
      <c r="L324" s="1" t="s">
        <v>90</v>
      </c>
      <c r="M324" s="1">
        <v>-40</v>
      </c>
      <c r="N324" s="2">
        <v>0</v>
      </c>
      <c r="O324" s="2">
        <v>0</v>
      </c>
    </row>
    <row r="325" spans="1:15">
      <c r="A325" s="54">
        <v>0</v>
      </c>
      <c r="B325" s="50" t="s">
        <v>638</v>
      </c>
      <c r="C325" s="66" t="s">
        <v>632</v>
      </c>
      <c r="D325" s="16" t="s">
        <v>653</v>
      </c>
      <c r="E325" s="1" t="s">
        <v>659</v>
      </c>
      <c r="F325" s="15"/>
      <c r="G325" s="1">
        <v>48</v>
      </c>
      <c r="H325" s="1">
        <v>8</v>
      </c>
      <c r="I325" s="1">
        <v>1</v>
      </c>
      <c r="J325" s="1" t="s">
        <v>32</v>
      </c>
      <c r="K325" s="1">
        <v>4</v>
      </c>
      <c r="L325" s="1" t="s">
        <v>90</v>
      </c>
      <c r="M325" s="1">
        <v>-40</v>
      </c>
      <c r="N325" s="2">
        <v>0</v>
      </c>
      <c r="O325" s="2">
        <v>0</v>
      </c>
    </row>
    <row r="326" spans="1:15">
      <c r="A326" s="54">
        <v>0</v>
      </c>
      <c r="B326" s="50" t="s">
        <v>640</v>
      </c>
      <c r="C326" s="66" t="s">
        <v>632</v>
      </c>
      <c r="D326" s="16" t="s">
        <v>655</v>
      </c>
      <c r="E326" s="1" t="s">
        <v>660</v>
      </c>
      <c r="F326" s="15"/>
      <c r="G326" s="1">
        <v>56</v>
      </c>
      <c r="H326" s="1">
        <v>8</v>
      </c>
      <c r="I326" s="1">
        <v>1</v>
      </c>
      <c r="J326" s="1" t="s">
        <v>32</v>
      </c>
      <c r="K326" s="1">
        <v>4</v>
      </c>
      <c r="L326" s="1" t="s">
        <v>90</v>
      </c>
      <c r="M326" s="1">
        <v>-40</v>
      </c>
      <c r="N326" s="2">
        <v>0</v>
      </c>
      <c r="O326" s="2">
        <v>0</v>
      </c>
    </row>
    <row r="327" spans="1:15">
      <c r="A327" s="54">
        <f t="shared" ref="A321:A361" si="16">HEX2DEC(SUBSTITUTE(C327,"0x",""))</f>
        <v>108</v>
      </c>
      <c r="B327" s="39"/>
      <c r="C327" s="66" t="s">
        <v>661</v>
      </c>
      <c r="D327" s="16" t="s">
        <v>662</v>
      </c>
      <c r="E327" s="50" t="s">
        <v>663</v>
      </c>
      <c r="F327" s="15"/>
      <c r="G327" s="1">
        <v>24</v>
      </c>
      <c r="H327" s="1">
        <v>1</v>
      </c>
      <c r="I327" s="1">
        <v>1</v>
      </c>
      <c r="J327" s="1" t="s">
        <v>32</v>
      </c>
      <c r="K327" s="1">
        <v>1</v>
      </c>
      <c r="M327" s="1">
        <v>0</v>
      </c>
      <c r="N327" s="2">
        <v>0</v>
      </c>
      <c r="O327" s="2">
        <v>0</v>
      </c>
    </row>
    <row r="328" spans="1:15">
      <c r="A328" s="54">
        <f t="shared" si="16"/>
        <v>108</v>
      </c>
      <c r="B328" s="39"/>
      <c r="C328" s="66" t="s">
        <v>661</v>
      </c>
      <c r="D328" s="16" t="s">
        <v>664</v>
      </c>
      <c r="E328" s="50" t="s">
        <v>665</v>
      </c>
      <c r="F328" s="15"/>
      <c r="G328" s="1">
        <v>25</v>
      </c>
      <c r="H328" s="1">
        <v>1</v>
      </c>
      <c r="I328" s="1">
        <v>1</v>
      </c>
      <c r="J328" s="1" t="s">
        <v>32</v>
      </c>
      <c r="K328" s="1">
        <v>1</v>
      </c>
      <c r="M328" s="1">
        <v>0</v>
      </c>
      <c r="N328" s="2">
        <v>0</v>
      </c>
      <c r="O328" s="2">
        <v>0</v>
      </c>
    </row>
    <row r="329" spans="1:15">
      <c r="A329" s="54">
        <f t="shared" si="16"/>
        <v>108</v>
      </c>
      <c r="B329" s="39"/>
      <c r="C329" s="66" t="s">
        <v>661</v>
      </c>
      <c r="D329" s="16" t="s">
        <v>666</v>
      </c>
      <c r="E329" s="50" t="s">
        <v>667</v>
      </c>
      <c r="F329" s="15"/>
      <c r="G329" s="1">
        <v>26</v>
      </c>
      <c r="H329" s="1">
        <v>1</v>
      </c>
      <c r="I329" s="1">
        <v>1</v>
      </c>
      <c r="J329" s="1" t="s">
        <v>32</v>
      </c>
      <c r="K329" s="1">
        <v>1</v>
      </c>
      <c r="M329" s="1">
        <v>0</v>
      </c>
      <c r="N329" s="2">
        <v>0</v>
      </c>
      <c r="O329" s="2">
        <v>0</v>
      </c>
    </row>
    <row r="330" spans="1:15">
      <c r="A330" s="54">
        <f t="shared" si="16"/>
        <v>108</v>
      </c>
      <c r="B330" s="39"/>
      <c r="C330" s="66" t="s">
        <v>661</v>
      </c>
      <c r="D330" s="16" t="s">
        <v>668</v>
      </c>
      <c r="E330" s="50" t="s">
        <v>669</v>
      </c>
      <c r="F330" s="15"/>
      <c r="G330" s="1">
        <v>27</v>
      </c>
      <c r="H330" s="1">
        <v>1</v>
      </c>
      <c r="I330" s="1">
        <v>1</v>
      </c>
      <c r="J330" s="1" t="s">
        <v>32</v>
      </c>
      <c r="K330" s="1">
        <v>1</v>
      </c>
      <c r="M330" s="1">
        <v>0</v>
      </c>
      <c r="N330" s="2">
        <v>0</v>
      </c>
      <c r="O330" s="2">
        <v>0</v>
      </c>
    </row>
    <row r="331" spans="1:15">
      <c r="A331" s="54">
        <f t="shared" si="16"/>
        <v>108</v>
      </c>
      <c r="B331" s="39"/>
      <c r="C331" s="66" t="s">
        <v>661</v>
      </c>
      <c r="D331" s="16" t="s">
        <v>536</v>
      </c>
      <c r="E331" s="50"/>
      <c r="F331" s="15"/>
      <c r="I331" s="1">
        <v>1</v>
      </c>
      <c r="J331" s="1" t="s">
        <v>32</v>
      </c>
      <c r="K331" s="1">
        <v>1</v>
      </c>
      <c r="M331" s="1">
        <v>0</v>
      </c>
      <c r="N331" s="2">
        <v>0</v>
      </c>
      <c r="O331" s="2">
        <v>0</v>
      </c>
    </row>
    <row r="332" spans="1:15">
      <c r="A332" s="54">
        <f t="shared" si="16"/>
        <v>108</v>
      </c>
      <c r="B332" s="39"/>
      <c r="C332" s="66" t="s">
        <v>661</v>
      </c>
      <c r="D332" s="16" t="s">
        <v>670</v>
      </c>
      <c r="E332" s="50" t="s">
        <v>671</v>
      </c>
      <c r="F332" s="15"/>
      <c r="G332" s="1">
        <v>32</v>
      </c>
      <c r="H332" s="1">
        <v>8</v>
      </c>
      <c r="I332" s="1">
        <v>1</v>
      </c>
      <c r="J332" s="1" t="s">
        <v>32</v>
      </c>
      <c r="K332" s="1">
        <f t="shared" ref="K332:K335" si="17">100/255</f>
        <v>0.392156862745098</v>
      </c>
      <c r="L332" s="1" t="s">
        <v>88</v>
      </c>
      <c r="M332" s="1">
        <v>0</v>
      </c>
      <c r="N332" s="2">
        <v>0</v>
      </c>
      <c r="O332" s="2">
        <v>0</v>
      </c>
    </row>
    <row r="333" spans="1:15">
      <c r="A333" s="54">
        <f t="shared" si="16"/>
        <v>108</v>
      </c>
      <c r="B333" s="39"/>
      <c r="C333" s="66" t="s">
        <v>661</v>
      </c>
      <c r="D333" s="16" t="s">
        <v>672</v>
      </c>
      <c r="E333" s="50" t="s">
        <v>673</v>
      </c>
      <c r="F333" s="15"/>
      <c r="G333" s="1">
        <v>40</v>
      </c>
      <c r="H333" s="1">
        <v>8</v>
      </c>
      <c r="I333" s="1">
        <v>1</v>
      </c>
      <c r="J333" s="1" t="s">
        <v>32</v>
      </c>
      <c r="K333" s="1">
        <f t="shared" si="17"/>
        <v>0.392156862745098</v>
      </c>
      <c r="L333" s="1" t="s">
        <v>88</v>
      </c>
      <c r="M333" s="1">
        <v>0</v>
      </c>
      <c r="N333" s="2">
        <v>0</v>
      </c>
      <c r="O333" s="2">
        <v>0</v>
      </c>
    </row>
    <row r="334" spans="1:15">
      <c r="A334" s="54">
        <f t="shared" si="16"/>
        <v>108</v>
      </c>
      <c r="B334" s="39"/>
      <c r="C334" s="66" t="s">
        <v>661</v>
      </c>
      <c r="D334" s="16" t="s">
        <v>674</v>
      </c>
      <c r="E334" s="50" t="s">
        <v>675</v>
      </c>
      <c r="F334" s="15"/>
      <c r="G334" s="1">
        <v>48</v>
      </c>
      <c r="H334" s="1">
        <v>8</v>
      </c>
      <c r="I334" s="1">
        <v>1</v>
      </c>
      <c r="J334" s="1" t="s">
        <v>32</v>
      </c>
      <c r="K334" s="1">
        <f t="shared" si="17"/>
        <v>0.392156862745098</v>
      </c>
      <c r="L334" s="1" t="s">
        <v>88</v>
      </c>
      <c r="M334" s="1">
        <v>0</v>
      </c>
      <c r="N334" s="2">
        <v>0</v>
      </c>
      <c r="O334" s="2">
        <v>0</v>
      </c>
    </row>
    <row r="335" spans="1:15">
      <c r="A335" s="54">
        <f t="shared" si="16"/>
        <v>108</v>
      </c>
      <c r="B335" s="39"/>
      <c r="C335" s="66" t="s">
        <v>661</v>
      </c>
      <c r="D335" s="16" t="s">
        <v>676</v>
      </c>
      <c r="E335" s="50" t="s">
        <v>677</v>
      </c>
      <c r="F335" s="15"/>
      <c r="G335" s="1">
        <v>56</v>
      </c>
      <c r="H335" s="1">
        <v>8</v>
      </c>
      <c r="I335" s="1">
        <v>1</v>
      </c>
      <c r="J335" s="1" t="s">
        <v>32</v>
      </c>
      <c r="K335" s="1">
        <f t="shared" si="17"/>
        <v>0.392156862745098</v>
      </c>
      <c r="L335" s="1" t="s">
        <v>88</v>
      </c>
      <c r="M335" s="1">
        <v>0</v>
      </c>
      <c r="N335" s="2">
        <v>0</v>
      </c>
      <c r="O335" s="2">
        <v>0</v>
      </c>
    </row>
    <row r="336" spans="1:15">
      <c r="A336" s="54">
        <f t="shared" si="16"/>
        <v>109</v>
      </c>
      <c r="B336" s="39"/>
      <c r="C336" s="66" t="s">
        <v>678</v>
      </c>
      <c r="D336" s="16" t="s">
        <v>679</v>
      </c>
      <c r="E336" s="67" t="s">
        <v>680</v>
      </c>
      <c r="F336" s="15"/>
      <c r="G336" s="1">
        <v>24</v>
      </c>
      <c r="H336" s="1">
        <v>1</v>
      </c>
      <c r="I336" s="1">
        <v>1</v>
      </c>
      <c r="J336" s="1" t="s">
        <v>32</v>
      </c>
      <c r="K336" s="1">
        <v>1</v>
      </c>
      <c r="M336" s="1">
        <v>0</v>
      </c>
      <c r="N336" s="2">
        <v>0</v>
      </c>
      <c r="O336" s="2">
        <v>0</v>
      </c>
    </row>
    <row r="337" spans="1:15">
      <c r="A337" s="54">
        <f t="shared" si="16"/>
        <v>109</v>
      </c>
      <c r="B337" s="39"/>
      <c r="C337" s="66" t="s">
        <v>678</v>
      </c>
      <c r="D337" s="16" t="s">
        <v>681</v>
      </c>
      <c r="E337" s="67" t="s">
        <v>682</v>
      </c>
      <c r="F337" s="15"/>
      <c r="G337" s="1">
        <v>25</v>
      </c>
      <c r="H337" s="1">
        <v>1</v>
      </c>
      <c r="I337" s="1">
        <v>1</v>
      </c>
      <c r="J337" s="1" t="s">
        <v>32</v>
      </c>
      <c r="K337" s="1">
        <v>1</v>
      </c>
      <c r="M337" s="1">
        <v>0</v>
      </c>
      <c r="N337" s="2">
        <v>0</v>
      </c>
      <c r="O337" s="2">
        <v>0</v>
      </c>
    </row>
    <row r="338" spans="1:15">
      <c r="A338" s="54">
        <f t="shared" si="16"/>
        <v>109</v>
      </c>
      <c r="B338" s="39"/>
      <c r="C338" s="66" t="s">
        <v>678</v>
      </c>
      <c r="D338" s="16" t="s">
        <v>683</v>
      </c>
      <c r="E338" s="67" t="s">
        <v>684</v>
      </c>
      <c r="F338" s="15"/>
      <c r="G338" s="1">
        <v>26</v>
      </c>
      <c r="H338" s="1">
        <v>1</v>
      </c>
      <c r="I338" s="1">
        <v>1</v>
      </c>
      <c r="J338" s="1" t="s">
        <v>32</v>
      </c>
      <c r="K338" s="1">
        <v>1</v>
      </c>
      <c r="M338" s="1">
        <v>0</v>
      </c>
      <c r="N338" s="2">
        <v>0</v>
      </c>
      <c r="O338" s="2">
        <v>0</v>
      </c>
    </row>
    <row r="339" spans="1:15">
      <c r="A339" s="54">
        <f t="shared" si="16"/>
        <v>109</v>
      </c>
      <c r="B339" s="39"/>
      <c r="C339" s="66" t="s">
        <v>678</v>
      </c>
      <c r="D339" s="16" t="s">
        <v>685</v>
      </c>
      <c r="E339" s="67" t="s">
        <v>686</v>
      </c>
      <c r="F339" s="15"/>
      <c r="G339" s="1">
        <v>27</v>
      </c>
      <c r="H339" s="1">
        <v>1</v>
      </c>
      <c r="I339" s="1">
        <v>1</v>
      </c>
      <c r="J339" s="1" t="s">
        <v>32</v>
      </c>
      <c r="K339" s="1">
        <v>1</v>
      </c>
      <c r="M339" s="1">
        <v>0</v>
      </c>
      <c r="N339" s="2">
        <v>0</v>
      </c>
      <c r="O339" s="2">
        <v>0</v>
      </c>
    </row>
    <row r="340" spans="1:15">
      <c r="A340" s="54">
        <f t="shared" si="16"/>
        <v>109</v>
      </c>
      <c r="B340" s="39"/>
      <c r="C340" s="66" t="s">
        <v>678</v>
      </c>
      <c r="D340" s="16" t="s">
        <v>687</v>
      </c>
      <c r="E340" s="67" t="s">
        <v>688</v>
      </c>
      <c r="F340" s="15"/>
      <c r="G340" s="1">
        <v>28</v>
      </c>
      <c r="H340" s="1">
        <v>1</v>
      </c>
      <c r="I340" s="1">
        <v>1</v>
      </c>
      <c r="J340" s="1" t="s">
        <v>32</v>
      </c>
      <c r="K340" s="1">
        <v>1</v>
      </c>
      <c r="M340" s="1">
        <v>0</v>
      </c>
      <c r="N340" s="2">
        <v>0</v>
      </c>
      <c r="O340" s="2">
        <v>0</v>
      </c>
    </row>
    <row r="341" spans="1:15">
      <c r="A341" s="54">
        <f t="shared" si="16"/>
        <v>109</v>
      </c>
      <c r="B341" s="39"/>
      <c r="C341" s="66" t="s">
        <v>678</v>
      </c>
      <c r="D341" s="16" t="s">
        <v>689</v>
      </c>
      <c r="E341" s="67" t="s">
        <v>690</v>
      </c>
      <c r="F341" s="15"/>
      <c r="G341" s="1">
        <v>29</v>
      </c>
      <c r="H341" s="1">
        <v>1</v>
      </c>
      <c r="I341" s="1">
        <v>1</v>
      </c>
      <c r="J341" s="1" t="s">
        <v>32</v>
      </c>
      <c r="K341" s="1">
        <v>1</v>
      </c>
      <c r="M341" s="1">
        <v>0</v>
      </c>
      <c r="N341" s="2">
        <v>0</v>
      </c>
      <c r="O341" s="2">
        <v>0</v>
      </c>
    </row>
    <row r="342" spans="1:15">
      <c r="A342" s="54">
        <f t="shared" si="16"/>
        <v>109</v>
      </c>
      <c r="B342" s="39"/>
      <c r="C342" s="66" t="s">
        <v>678</v>
      </c>
      <c r="D342" s="16" t="s">
        <v>536</v>
      </c>
      <c r="E342" s="50"/>
      <c r="F342" s="15"/>
      <c r="I342" s="1">
        <v>1</v>
      </c>
      <c r="J342" s="1" t="s">
        <v>32</v>
      </c>
      <c r="K342" s="1">
        <v>1</v>
      </c>
      <c r="M342" s="1">
        <v>0</v>
      </c>
      <c r="N342" s="2">
        <v>0</v>
      </c>
      <c r="O342" s="2">
        <v>0</v>
      </c>
    </row>
    <row r="343" spans="1:15">
      <c r="A343" s="54">
        <f t="shared" si="16"/>
        <v>109</v>
      </c>
      <c r="B343" s="39"/>
      <c r="C343" s="66" t="s">
        <v>678</v>
      </c>
      <c r="D343" s="16" t="s">
        <v>691</v>
      </c>
      <c r="E343" s="16" t="s">
        <v>692</v>
      </c>
      <c r="F343" s="15"/>
      <c r="G343" s="1">
        <v>39</v>
      </c>
      <c r="H343" s="1">
        <v>16</v>
      </c>
      <c r="I343" s="1">
        <v>0</v>
      </c>
      <c r="J343" s="1" t="s">
        <v>32</v>
      </c>
      <c r="K343" s="1">
        <v>10</v>
      </c>
      <c r="L343" s="1" t="s">
        <v>105</v>
      </c>
      <c r="M343" s="1">
        <v>0</v>
      </c>
      <c r="N343" s="2">
        <v>0</v>
      </c>
      <c r="O343" s="2">
        <v>0</v>
      </c>
    </row>
    <row r="344" spans="1:15">
      <c r="A344" s="54">
        <f t="shared" si="16"/>
        <v>109</v>
      </c>
      <c r="B344" s="39"/>
      <c r="C344" s="66" t="s">
        <v>678</v>
      </c>
      <c r="D344" s="16" t="s">
        <v>693</v>
      </c>
      <c r="E344" s="16" t="s">
        <v>694</v>
      </c>
      <c r="F344" s="15"/>
      <c r="G344" s="1">
        <v>55</v>
      </c>
      <c r="H344" s="1">
        <v>16</v>
      </c>
      <c r="I344" s="1">
        <v>0</v>
      </c>
      <c r="J344" s="1" t="s">
        <v>32</v>
      </c>
      <c r="K344" s="1">
        <v>10</v>
      </c>
      <c r="L344" s="1" t="s">
        <v>105</v>
      </c>
      <c r="M344" s="1">
        <v>0</v>
      </c>
      <c r="N344" s="2">
        <v>0</v>
      </c>
      <c r="O344" s="2">
        <v>0</v>
      </c>
    </row>
    <row r="345" spans="1:15">
      <c r="A345" s="54">
        <f t="shared" si="16"/>
        <v>109</v>
      </c>
      <c r="B345" s="39"/>
      <c r="C345" s="66" t="s">
        <v>678</v>
      </c>
      <c r="D345" s="16" t="s">
        <v>695</v>
      </c>
      <c r="E345" s="50" t="s">
        <v>696</v>
      </c>
      <c r="F345" s="15"/>
      <c r="G345" s="1">
        <v>64</v>
      </c>
      <c r="H345" s="1">
        <v>8</v>
      </c>
      <c r="I345" s="1">
        <v>1</v>
      </c>
      <c r="J345" s="1" t="s">
        <v>32</v>
      </c>
      <c r="K345" s="1">
        <v>1</v>
      </c>
      <c r="L345" s="1" t="s">
        <v>90</v>
      </c>
      <c r="M345" s="1">
        <v>-40</v>
      </c>
      <c r="N345" s="2">
        <v>0</v>
      </c>
      <c r="O345" s="2">
        <v>0</v>
      </c>
    </row>
    <row r="346" spans="1:15">
      <c r="A346" s="54">
        <f t="shared" si="16"/>
        <v>109</v>
      </c>
      <c r="B346" s="39"/>
      <c r="C346" s="66" t="s">
        <v>678</v>
      </c>
      <c r="D346" s="16" t="s">
        <v>697</v>
      </c>
      <c r="E346" s="50" t="s">
        <v>698</v>
      </c>
      <c r="F346" s="15"/>
      <c r="G346" s="1">
        <v>79</v>
      </c>
      <c r="H346" s="1">
        <v>16</v>
      </c>
      <c r="I346" s="1">
        <v>0</v>
      </c>
      <c r="J346" s="1" t="s">
        <v>32</v>
      </c>
      <c r="K346" s="1">
        <v>10</v>
      </c>
      <c r="L346" s="1" t="s">
        <v>105</v>
      </c>
      <c r="M346" s="1">
        <v>0</v>
      </c>
      <c r="N346" s="2">
        <v>0</v>
      </c>
      <c r="O346" s="2">
        <v>0</v>
      </c>
    </row>
    <row r="347" spans="1:15">
      <c r="A347" s="54">
        <f t="shared" si="16"/>
        <v>109</v>
      </c>
      <c r="B347" s="39"/>
      <c r="C347" s="66" t="s">
        <v>678</v>
      </c>
      <c r="D347" s="16" t="s">
        <v>699</v>
      </c>
      <c r="E347" s="50" t="s">
        <v>700</v>
      </c>
      <c r="F347" s="15"/>
      <c r="G347" s="1">
        <v>95</v>
      </c>
      <c r="H347" s="1">
        <v>16</v>
      </c>
      <c r="I347" s="1">
        <v>0</v>
      </c>
      <c r="J347" s="1" t="s">
        <v>32</v>
      </c>
      <c r="K347" s="1">
        <v>10</v>
      </c>
      <c r="L347" s="1" t="s">
        <v>105</v>
      </c>
      <c r="M347" s="1">
        <v>0</v>
      </c>
      <c r="N347" s="2">
        <v>0</v>
      </c>
      <c r="O347" s="2">
        <v>0</v>
      </c>
    </row>
    <row r="348" spans="1:15">
      <c r="A348" s="54">
        <f t="shared" si="16"/>
        <v>109</v>
      </c>
      <c r="B348" s="39"/>
      <c r="C348" s="66" t="s">
        <v>678</v>
      </c>
      <c r="D348" s="16" t="s">
        <v>701</v>
      </c>
      <c r="E348" s="50" t="s">
        <v>702</v>
      </c>
      <c r="F348" s="15"/>
      <c r="G348" s="1">
        <v>104</v>
      </c>
      <c r="H348" s="1">
        <v>8</v>
      </c>
      <c r="I348" s="1">
        <v>1</v>
      </c>
      <c r="J348" s="1" t="s">
        <v>32</v>
      </c>
      <c r="K348" s="1">
        <v>1</v>
      </c>
      <c r="L348" s="1" t="s">
        <v>90</v>
      </c>
      <c r="M348" s="1">
        <v>-40</v>
      </c>
      <c r="N348" s="2">
        <v>0</v>
      </c>
      <c r="O348" s="2">
        <v>0</v>
      </c>
    </row>
    <row r="349" spans="1:15">
      <c r="A349" s="54">
        <f t="shared" si="16"/>
        <v>110</v>
      </c>
      <c r="B349" s="39"/>
      <c r="C349" s="66" t="s">
        <v>703</v>
      </c>
      <c r="D349" s="16" t="s">
        <v>704</v>
      </c>
      <c r="E349" s="67" t="s">
        <v>705</v>
      </c>
      <c r="F349" s="15"/>
      <c r="G349" s="1">
        <v>24</v>
      </c>
      <c r="H349" s="1">
        <v>1</v>
      </c>
      <c r="I349" s="1">
        <v>1</v>
      </c>
      <c r="J349" s="1" t="s">
        <v>32</v>
      </c>
      <c r="K349" s="1">
        <v>1</v>
      </c>
      <c r="M349" s="1">
        <v>0</v>
      </c>
      <c r="N349" s="2">
        <v>0</v>
      </c>
      <c r="O349" s="2">
        <v>0</v>
      </c>
    </row>
    <row r="350" spans="1:15">
      <c r="A350" s="54">
        <f t="shared" si="16"/>
        <v>110</v>
      </c>
      <c r="B350" s="39"/>
      <c r="C350" s="66" t="s">
        <v>703</v>
      </c>
      <c r="D350" s="16" t="s">
        <v>706</v>
      </c>
      <c r="E350" s="67" t="s">
        <v>707</v>
      </c>
      <c r="F350" s="15"/>
      <c r="G350" s="1">
        <v>25</v>
      </c>
      <c r="H350" s="1">
        <v>1</v>
      </c>
      <c r="I350" s="1">
        <v>1</v>
      </c>
      <c r="J350" s="1" t="s">
        <v>32</v>
      </c>
      <c r="K350" s="1">
        <v>1</v>
      </c>
      <c r="M350" s="1">
        <v>0</v>
      </c>
      <c r="N350" s="2">
        <v>0</v>
      </c>
      <c r="O350" s="2">
        <v>0</v>
      </c>
    </row>
    <row r="351" spans="1:15">
      <c r="A351" s="54">
        <f t="shared" si="16"/>
        <v>110</v>
      </c>
      <c r="B351" s="39"/>
      <c r="C351" s="66" t="s">
        <v>703</v>
      </c>
      <c r="D351" s="16" t="s">
        <v>708</v>
      </c>
      <c r="E351" s="67" t="s">
        <v>709</v>
      </c>
      <c r="F351" s="15"/>
      <c r="G351" s="1">
        <v>26</v>
      </c>
      <c r="H351" s="1">
        <v>1</v>
      </c>
      <c r="I351" s="1">
        <v>1</v>
      </c>
      <c r="J351" s="1" t="s">
        <v>32</v>
      </c>
      <c r="K351" s="1">
        <v>1</v>
      </c>
      <c r="M351" s="1">
        <v>0</v>
      </c>
      <c r="N351" s="2">
        <v>0</v>
      </c>
      <c r="O351" s="2">
        <v>0</v>
      </c>
    </row>
    <row r="352" spans="1:15">
      <c r="A352" s="54">
        <f t="shared" si="16"/>
        <v>110</v>
      </c>
      <c r="B352" s="39"/>
      <c r="C352" s="66" t="s">
        <v>703</v>
      </c>
      <c r="D352" s="16" t="s">
        <v>710</v>
      </c>
      <c r="E352" s="67" t="s">
        <v>711</v>
      </c>
      <c r="F352" s="15"/>
      <c r="G352" s="1">
        <v>27</v>
      </c>
      <c r="H352" s="1">
        <v>1</v>
      </c>
      <c r="I352" s="1">
        <v>1</v>
      </c>
      <c r="J352" s="1" t="s">
        <v>32</v>
      </c>
      <c r="K352" s="1">
        <v>1</v>
      </c>
      <c r="M352" s="1">
        <v>0</v>
      </c>
      <c r="N352" s="2">
        <v>0</v>
      </c>
      <c r="O352" s="2">
        <v>0</v>
      </c>
    </row>
    <row r="353" spans="1:15">
      <c r="A353" s="54">
        <f t="shared" si="16"/>
        <v>110</v>
      </c>
      <c r="B353" s="39"/>
      <c r="C353" s="66" t="s">
        <v>703</v>
      </c>
      <c r="D353" s="16" t="s">
        <v>536</v>
      </c>
      <c r="E353" s="50"/>
      <c r="F353" s="15"/>
      <c r="I353" s="1">
        <v>1</v>
      </c>
      <c r="J353" s="1" t="s">
        <v>32</v>
      </c>
      <c r="K353" s="1">
        <v>1</v>
      </c>
      <c r="M353" s="1">
        <v>0</v>
      </c>
      <c r="N353" s="2">
        <v>0</v>
      </c>
      <c r="O353" s="2">
        <v>0</v>
      </c>
    </row>
    <row r="354" spans="1:15">
      <c r="A354" s="54">
        <f t="shared" si="16"/>
        <v>110</v>
      </c>
      <c r="B354" s="39"/>
      <c r="C354" s="66" t="s">
        <v>703</v>
      </c>
      <c r="D354" s="16" t="s">
        <v>712</v>
      </c>
      <c r="E354" s="16" t="s">
        <v>713</v>
      </c>
      <c r="F354" s="15"/>
      <c r="G354" s="1">
        <v>39</v>
      </c>
      <c r="H354" s="1">
        <v>16</v>
      </c>
      <c r="I354" s="1">
        <v>0</v>
      </c>
      <c r="J354" s="1" t="s">
        <v>32</v>
      </c>
      <c r="K354" s="1">
        <v>10</v>
      </c>
      <c r="L354" s="1" t="s">
        <v>105</v>
      </c>
      <c r="M354" s="1">
        <v>0</v>
      </c>
      <c r="N354" s="2">
        <v>0</v>
      </c>
      <c r="O354" s="2">
        <v>0</v>
      </c>
    </row>
    <row r="355" spans="1:15">
      <c r="A355" s="54">
        <f t="shared" si="16"/>
        <v>110</v>
      </c>
      <c r="B355" s="39"/>
      <c r="C355" s="66" t="s">
        <v>703</v>
      </c>
      <c r="D355" s="16" t="s">
        <v>714</v>
      </c>
      <c r="E355" s="16" t="s">
        <v>715</v>
      </c>
      <c r="F355" s="15"/>
      <c r="G355" s="1">
        <v>55</v>
      </c>
      <c r="H355" s="1">
        <v>16</v>
      </c>
      <c r="I355" s="1">
        <v>0</v>
      </c>
      <c r="J355" s="1" t="s">
        <v>32</v>
      </c>
      <c r="K355" s="1">
        <v>10</v>
      </c>
      <c r="L355" s="1" t="s">
        <v>105</v>
      </c>
      <c r="M355" s="1">
        <v>0</v>
      </c>
      <c r="N355" s="2">
        <v>0</v>
      </c>
      <c r="O355" s="2">
        <v>0</v>
      </c>
    </row>
    <row r="356" spans="1:15">
      <c r="A356" s="54">
        <f t="shared" si="16"/>
        <v>110</v>
      </c>
      <c r="B356" s="39"/>
      <c r="C356" s="66" t="s">
        <v>703</v>
      </c>
      <c r="D356" s="16" t="s">
        <v>716</v>
      </c>
      <c r="E356" s="16" t="s">
        <v>717</v>
      </c>
      <c r="F356" s="15"/>
      <c r="G356" s="1">
        <v>71</v>
      </c>
      <c r="H356" s="1">
        <v>16</v>
      </c>
      <c r="I356" s="1">
        <v>0</v>
      </c>
      <c r="J356" s="1" t="s">
        <v>32</v>
      </c>
      <c r="K356" s="1">
        <v>10</v>
      </c>
      <c r="L356" s="1" t="s">
        <v>105</v>
      </c>
      <c r="M356" s="1">
        <v>0</v>
      </c>
      <c r="N356" s="2">
        <v>0</v>
      </c>
      <c r="O356" s="2">
        <v>0</v>
      </c>
    </row>
    <row r="357" spans="1:15">
      <c r="A357" s="54">
        <f t="shared" si="16"/>
        <v>110</v>
      </c>
      <c r="B357" s="39"/>
      <c r="C357" s="66" t="s">
        <v>703</v>
      </c>
      <c r="D357" s="16" t="s">
        <v>718</v>
      </c>
      <c r="E357" s="16" t="s">
        <v>719</v>
      </c>
      <c r="F357" s="15"/>
      <c r="G357" s="1">
        <v>87</v>
      </c>
      <c r="H357" s="1">
        <v>16</v>
      </c>
      <c r="I357" s="1">
        <v>0</v>
      </c>
      <c r="J357" s="1" t="s">
        <v>32</v>
      </c>
      <c r="K357" s="1">
        <v>10</v>
      </c>
      <c r="L357" s="1" t="s">
        <v>105</v>
      </c>
      <c r="M357" s="1">
        <v>0</v>
      </c>
      <c r="N357" s="2">
        <v>0</v>
      </c>
      <c r="O357" s="2">
        <v>0</v>
      </c>
    </row>
    <row r="358" spans="1:15">
      <c r="A358" s="54" t="str">
        <f>HEX2DEC(SUBSTITUTE(C358,"0x",""))&amp;"M"</f>
        <v>111M</v>
      </c>
      <c r="B358" s="39"/>
      <c r="C358" s="66" t="s">
        <v>720</v>
      </c>
      <c r="D358" s="16" t="s">
        <v>721</v>
      </c>
      <c r="E358" s="64" t="s">
        <v>722</v>
      </c>
      <c r="F358" s="15"/>
      <c r="G358" s="1">
        <v>24</v>
      </c>
      <c r="H358" s="1">
        <v>1</v>
      </c>
      <c r="I358" s="1">
        <v>1</v>
      </c>
      <c r="J358" s="1" t="s">
        <v>32</v>
      </c>
      <c r="K358" s="1">
        <v>1</v>
      </c>
      <c r="M358" s="1">
        <v>0</v>
      </c>
      <c r="N358" s="2">
        <v>0</v>
      </c>
      <c r="O358" s="2">
        <v>0</v>
      </c>
    </row>
    <row r="359" spans="1:15">
      <c r="A359" s="54" t="str">
        <f>HEX2DEC(SUBSTITUTE(C359,"0x",""))&amp;"M"</f>
        <v>111M</v>
      </c>
      <c r="B359" s="39"/>
      <c r="C359" s="66" t="s">
        <v>720</v>
      </c>
      <c r="D359" s="16" t="s">
        <v>723</v>
      </c>
      <c r="E359" s="64" t="s">
        <v>724</v>
      </c>
      <c r="F359" s="15"/>
      <c r="G359" s="1">
        <v>25</v>
      </c>
      <c r="H359" s="1">
        <v>1</v>
      </c>
      <c r="I359" s="1">
        <v>1</v>
      </c>
      <c r="J359" s="1" t="s">
        <v>32</v>
      </c>
      <c r="K359" s="1">
        <v>1</v>
      </c>
      <c r="M359" s="1">
        <v>0</v>
      </c>
      <c r="N359" s="2">
        <v>0</v>
      </c>
      <c r="O359" s="2">
        <v>0</v>
      </c>
    </row>
    <row r="360" spans="1:15">
      <c r="A360" s="54" t="str">
        <f>HEX2DEC(SUBSTITUTE(C360,"0x",""))&amp;"M"</f>
        <v>111M</v>
      </c>
      <c r="B360" s="39"/>
      <c r="C360" s="66" t="s">
        <v>720</v>
      </c>
      <c r="D360" s="16" t="s">
        <v>725</v>
      </c>
      <c r="E360" s="64" t="s">
        <v>726</v>
      </c>
      <c r="F360" s="15"/>
      <c r="G360" s="1">
        <v>26</v>
      </c>
      <c r="H360" s="1">
        <v>1</v>
      </c>
      <c r="I360" s="1">
        <v>1</v>
      </c>
      <c r="J360" s="1" t="s">
        <v>32</v>
      </c>
      <c r="K360" s="1">
        <v>1</v>
      </c>
      <c r="M360" s="1">
        <v>0</v>
      </c>
      <c r="N360" s="2">
        <v>0</v>
      </c>
      <c r="O360" s="2">
        <v>0</v>
      </c>
    </row>
    <row r="361" spans="1:15">
      <c r="A361" s="54" t="str">
        <f>HEX2DEC(SUBSTITUTE(C361,"0x",""))&amp;"M"</f>
        <v>111M</v>
      </c>
      <c r="B361" s="39"/>
      <c r="C361" s="66" t="s">
        <v>720</v>
      </c>
      <c r="D361" s="16" t="s">
        <v>727</v>
      </c>
      <c r="E361" s="64" t="s">
        <v>728</v>
      </c>
      <c r="F361" s="15"/>
      <c r="G361" s="1">
        <v>27</v>
      </c>
      <c r="H361" s="1">
        <v>1</v>
      </c>
      <c r="I361" s="1">
        <v>1</v>
      </c>
      <c r="J361" s="1" t="s">
        <v>32</v>
      </c>
      <c r="K361" s="1">
        <v>1</v>
      </c>
      <c r="M361" s="1">
        <v>0</v>
      </c>
      <c r="N361" s="2">
        <v>0</v>
      </c>
      <c r="O361" s="2">
        <v>0</v>
      </c>
    </row>
    <row r="362" spans="1:15">
      <c r="A362" s="54" t="str">
        <f>HEX2DEC(SUBSTITUTE(C362,"0x",""))&amp;"M"</f>
        <v>111M</v>
      </c>
      <c r="B362" s="39"/>
      <c r="C362" s="66" t="s">
        <v>720</v>
      </c>
      <c r="D362" s="16" t="s">
        <v>536</v>
      </c>
      <c r="E362" s="50"/>
      <c r="F362" s="15"/>
      <c r="I362" s="1">
        <v>1</v>
      </c>
      <c r="J362" s="1" t="s">
        <v>32</v>
      </c>
      <c r="K362" s="1">
        <v>1</v>
      </c>
      <c r="M362" s="1">
        <v>0</v>
      </c>
      <c r="N362" s="2">
        <v>0</v>
      </c>
      <c r="O362" s="2">
        <v>0</v>
      </c>
    </row>
    <row r="363" spans="1:15">
      <c r="A363" s="54">
        <v>1</v>
      </c>
      <c r="B363" s="64" t="s">
        <v>722</v>
      </c>
      <c r="C363" s="66" t="s">
        <v>720</v>
      </c>
      <c r="D363" s="16" t="s">
        <v>729</v>
      </c>
      <c r="E363" s="64" t="s">
        <v>730</v>
      </c>
      <c r="F363" s="15"/>
      <c r="G363" s="1">
        <v>32</v>
      </c>
      <c r="H363" s="1">
        <v>8</v>
      </c>
      <c r="I363" s="1">
        <v>1</v>
      </c>
      <c r="J363" s="1" t="s">
        <v>32</v>
      </c>
      <c r="K363" s="1">
        <v>1</v>
      </c>
      <c r="L363" s="1" t="s">
        <v>105</v>
      </c>
      <c r="M363" s="1">
        <v>0</v>
      </c>
      <c r="N363" s="2">
        <v>0</v>
      </c>
      <c r="O363" s="2">
        <v>0</v>
      </c>
    </row>
    <row r="364" spans="1:15">
      <c r="A364" s="54">
        <v>1</v>
      </c>
      <c r="B364" s="64" t="s">
        <v>724</v>
      </c>
      <c r="C364" s="66" t="s">
        <v>720</v>
      </c>
      <c r="D364" s="16" t="s">
        <v>731</v>
      </c>
      <c r="E364" s="64" t="s">
        <v>732</v>
      </c>
      <c r="F364" s="15"/>
      <c r="G364" s="1">
        <v>40</v>
      </c>
      <c r="H364" s="1">
        <v>8</v>
      </c>
      <c r="I364" s="1">
        <v>1</v>
      </c>
      <c r="J364" s="1" t="s">
        <v>32</v>
      </c>
      <c r="K364" s="1">
        <v>1</v>
      </c>
      <c r="L364" s="1" t="s">
        <v>105</v>
      </c>
      <c r="M364" s="1">
        <v>0</v>
      </c>
      <c r="N364" s="2">
        <v>0</v>
      </c>
      <c r="O364" s="2">
        <v>0</v>
      </c>
    </row>
    <row r="365" spans="1:15">
      <c r="A365" s="54">
        <v>0</v>
      </c>
      <c r="B365" s="64" t="s">
        <v>722</v>
      </c>
      <c r="C365" s="66" t="s">
        <v>720</v>
      </c>
      <c r="D365" s="16" t="s">
        <v>729</v>
      </c>
      <c r="E365" s="64" t="s">
        <v>733</v>
      </c>
      <c r="F365" s="15"/>
      <c r="G365" s="1">
        <v>32</v>
      </c>
      <c r="H365" s="1">
        <v>8</v>
      </c>
      <c r="I365" s="1">
        <v>1</v>
      </c>
      <c r="J365" s="1" t="s">
        <v>32</v>
      </c>
      <c r="K365" s="1">
        <v>8</v>
      </c>
      <c r="L365" s="1" t="s">
        <v>105</v>
      </c>
      <c r="M365" s="1">
        <v>0</v>
      </c>
      <c r="N365" s="2">
        <v>0</v>
      </c>
      <c r="O365" s="2">
        <v>0</v>
      </c>
    </row>
    <row r="366" spans="1:15">
      <c r="A366" s="54">
        <v>0</v>
      </c>
      <c r="B366" s="64" t="s">
        <v>724</v>
      </c>
      <c r="C366" s="66" t="s">
        <v>720</v>
      </c>
      <c r="D366" s="16" t="s">
        <v>731</v>
      </c>
      <c r="E366" s="64" t="s">
        <v>734</v>
      </c>
      <c r="F366" s="15"/>
      <c r="G366" s="1">
        <v>40</v>
      </c>
      <c r="H366" s="1">
        <v>8</v>
      </c>
      <c r="I366" s="1">
        <v>1</v>
      </c>
      <c r="J366" s="1" t="s">
        <v>32</v>
      </c>
      <c r="K366" s="1">
        <v>8</v>
      </c>
      <c r="L366" s="1" t="s">
        <v>105</v>
      </c>
      <c r="M366" s="1">
        <v>0</v>
      </c>
      <c r="N366" s="2">
        <v>0</v>
      </c>
      <c r="O366" s="2">
        <v>0</v>
      </c>
    </row>
    <row r="367" spans="1:15">
      <c r="A367" s="54">
        <f t="shared" ref="A362:A430" si="18">HEX2DEC(SUBSTITUTE(C367,"0x",""))</f>
        <v>112</v>
      </c>
      <c r="B367" s="39"/>
      <c r="C367" s="66" t="s">
        <v>735</v>
      </c>
      <c r="D367" s="16" t="s">
        <v>736</v>
      </c>
      <c r="E367" s="67" t="s">
        <v>737</v>
      </c>
      <c r="F367" s="15"/>
      <c r="G367" s="1">
        <v>24</v>
      </c>
      <c r="H367" s="1">
        <v>1</v>
      </c>
      <c r="I367" s="1">
        <v>1</v>
      </c>
      <c r="J367" s="1" t="s">
        <v>32</v>
      </c>
      <c r="K367" s="1">
        <v>1</v>
      </c>
      <c r="M367" s="1">
        <v>0</v>
      </c>
      <c r="N367" s="2">
        <v>0</v>
      </c>
      <c r="O367" s="2">
        <v>0</v>
      </c>
    </row>
    <row r="368" spans="1:15">
      <c r="A368" s="54">
        <f t="shared" si="18"/>
        <v>112</v>
      </c>
      <c r="B368" s="39"/>
      <c r="C368" s="66" t="s">
        <v>735</v>
      </c>
      <c r="D368" s="16" t="s">
        <v>738</v>
      </c>
      <c r="E368" s="67" t="s">
        <v>739</v>
      </c>
      <c r="F368" s="15"/>
      <c r="G368" s="1">
        <v>25</v>
      </c>
      <c r="H368" s="1">
        <v>1</v>
      </c>
      <c r="I368" s="1">
        <v>1</v>
      </c>
      <c r="J368" s="1" t="s">
        <v>32</v>
      </c>
      <c r="K368" s="1">
        <v>1</v>
      </c>
      <c r="M368" s="1">
        <v>0</v>
      </c>
      <c r="N368" s="2">
        <v>0</v>
      </c>
      <c r="O368" s="2">
        <v>0</v>
      </c>
    </row>
    <row r="369" spans="1:15">
      <c r="A369" s="54">
        <f t="shared" si="18"/>
        <v>112</v>
      </c>
      <c r="B369" s="39"/>
      <c r="C369" s="66" t="s">
        <v>735</v>
      </c>
      <c r="D369" s="16" t="s">
        <v>740</v>
      </c>
      <c r="E369" s="67" t="s">
        <v>741</v>
      </c>
      <c r="F369" s="15"/>
      <c r="G369" s="1">
        <v>26</v>
      </c>
      <c r="H369" s="1">
        <v>1</v>
      </c>
      <c r="I369" s="1">
        <v>1</v>
      </c>
      <c r="J369" s="1" t="s">
        <v>32</v>
      </c>
      <c r="K369" s="1">
        <v>1</v>
      </c>
      <c r="M369" s="1">
        <v>0</v>
      </c>
      <c r="N369" s="2">
        <v>0</v>
      </c>
      <c r="O369" s="2">
        <v>0</v>
      </c>
    </row>
    <row r="370" spans="1:15">
      <c r="A370" s="54">
        <f t="shared" si="18"/>
        <v>112</v>
      </c>
      <c r="B370" s="39"/>
      <c r="C370" s="66" t="s">
        <v>735</v>
      </c>
      <c r="D370" s="16" t="s">
        <v>742</v>
      </c>
      <c r="E370" s="67" t="s">
        <v>743</v>
      </c>
      <c r="F370" s="15"/>
      <c r="G370" s="1">
        <v>27</v>
      </c>
      <c r="H370" s="1">
        <v>1</v>
      </c>
      <c r="I370" s="1">
        <v>1</v>
      </c>
      <c r="J370" s="1" t="s">
        <v>32</v>
      </c>
      <c r="K370" s="1">
        <v>1</v>
      </c>
      <c r="M370" s="1">
        <v>0</v>
      </c>
      <c r="N370" s="2">
        <v>0</v>
      </c>
      <c r="O370" s="2">
        <v>0</v>
      </c>
    </row>
    <row r="371" spans="1:15">
      <c r="A371" s="54">
        <f t="shared" si="18"/>
        <v>112</v>
      </c>
      <c r="B371" s="39"/>
      <c r="C371" s="66" t="s">
        <v>735</v>
      </c>
      <c r="D371" s="16" t="s">
        <v>744</v>
      </c>
      <c r="E371" s="67" t="s">
        <v>745</v>
      </c>
      <c r="F371" s="15"/>
      <c r="G371" s="1">
        <v>28</v>
      </c>
      <c r="H371" s="1">
        <v>1</v>
      </c>
      <c r="I371" s="1">
        <v>1</v>
      </c>
      <c r="J371" s="1" t="s">
        <v>32</v>
      </c>
      <c r="K371" s="1">
        <v>1</v>
      </c>
      <c r="M371" s="1">
        <v>0</v>
      </c>
      <c r="N371" s="2">
        <v>0</v>
      </c>
      <c r="O371" s="2">
        <v>0</v>
      </c>
    </row>
    <row r="372" spans="1:15">
      <c r="A372" s="54">
        <f t="shared" si="18"/>
        <v>112</v>
      </c>
      <c r="B372" s="39"/>
      <c r="C372" s="66" t="s">
        <v>735</v>
      </c>
      <c r="D372" s="16" t="s">
        <v>746</v>
      </c>
      <c r="E372" s="67" t="s">
        <v>747</v>
      </c>
      <c r="F372" s="15"/>
      <c r="G372" s="1">
        <v>29</v>
      </c>
      <c r="H372" s="1">
        <v>1</v>
      </c>
      <c r="I372" s="1">
        <v>1</v>
      </c>
      <c r="J372" s="1" t="s">
        <v>32</v>
      </c>
      <c r="K372" s="1">
        <v>1</v>
      </c>
      <c r="M372" s="1">
        <v>0</v>
      </c>
      <c r="N372" s="2">
        <v>0</v>
      </c>
      <c r="O372" s="2">
        <v>0</v>
      </c>
    </row>
    <row r="373" spans="1:15">
      <c r="A373" s="54">
        <f t="shared" si="18"/>
        <v>112</v>
      </c>
      <c r="B373" s="39"/>
      <c r="C373" s="66" t="s">
        <v>735</v>
      </c>
      <c r="D373" s="16" t="s">
        <v>536</v>
      </c>
      <c r="E373" s="50"/>
      <c r="F373" s="15"/>
      <c r="G373" s="1">
        <v>30</v>
      </c>
      <c r="H373" s="1">
        <v>2</v>
      </c>
      <c r="I373" s="1">
        <v>1</v>
      </c>
      <c r="J373" s="1" t="s">
        <v>32</v>
      </c>
      <c r="K373" s="1">
        <v>1</v>
      </c>
      <c r="M373" s="1">
        <v>0</v>
      </c>
      <c r="N373" s="2">
        <v>0</v>
      </c>
      <c r="O373" s="2">
        <v>0</v>
      </c>
    </row>
    <row r="374" spans="1:15">
      <c r="A374" s="54">
        <f t="shared" si="18"/>
        <v>112</v>
      </c>
      <c r="B374" s="39"/>
      <c r="C374" s="66" t="s">
        <v>735</v>
      </c>
      <c r="D374" s="16" t="s">
        <v>748</v>
      </c>
      <c r="E374" s="50" t="s">
        <v>749</v>
      </c>
      <c r="F374" s="15"/>
      <c r="G374" s="1">
        <v>39</v>
      </c>
      <c r="H374" s="1">
        <v>16</v>
      </c>
      <c r="I374" s="1">
        <v>0</v>
      </c>
      <c r="J374" s="1" t="s">
        <v>32</v>
      </c>
      <c r="K374" s="1">
        <v>0.03125</v>
      </c>
      <c r="L374" s="1" t="s">
        <v>105</v>
      </c>
      <c r="M374" s="1">
        <v>0</v>
      </c>
      <c r="N374" s="2">
        <v>0</v>
      </c>
      <c r="O374" s="2">
        <v>0</v>
      </c>
    </row>
    <row r="375" spans="1:15">
      <c r="A375" s="54">
        <f t="shared" si="18"/>
        <v>112</v>
      </c>
      <c r="B375" s="39"/>
      <c r="C375" s="66" t="s">
        <v>735</v>
      </c>
      <c r="D375" s="16" t="s">
        <v>750</v>
      </c>
      <c r="E375" s="50" t="s">
        <v>751</v>
      </c>
      <c r="F375" s="15"/>
      <c r="G375" s="1">
        <v>55</v>
      </c>
      <c r="H375" s="1">
        <v>16</v>
      </c>
      <c r="I375" s="1">
        <v>0</v>
      </c>
      <c r="J375" s="1" t="s">
        <v>32</v>
      </c>
      <c r="K375" s="1">
        <v>0.03125</v>
      </c>
      <c r="L375" s="1" t="s">
        <v>105</v>
      </c>
      <c r="M375" s="1">
        <v>0</v>
      </c>
      <c r="N375" s="2">
        <v>0</v>
      </c>
      <c r="O375" s="2">
        <v>0</v>
      </c>
    </row>
    <row r="376" spans="1:15">
      <c r="A376" s="54">
        <f t="shared" si="18"/>
        <v>112</v>
      </c>
      <c r="B376" s="39"/>
      <c r="C376" s="66" t="s">
        <v>735</v>
      </c>
      <c r="D376" s="16" t="s">
        <v>752</v>
      </c>
      <c r="E376" s="50" t="s">
        <v>753</v>
      </c>
      <c r="F376" s="15"/>
      <c r="G376" s="1">
        <v>71</v>
      </c>
      <c r="H376" s="1">
        <v>16</v>
      </c>
      <c r="I376" s="1">
        <v>0</v>
      </c>
      <c r="J376" s="1" t="s">
        <v>32</v>
      </c>
      <c r="K376" s="1">
        <v>0.03125</v>
      </c>
      <c r="L376" s="1" t="s">
        <v>105</v>
      </c>
      <c r="M376" s="1">
        <v>0</v>
      </c>
      <c r="N376" s="2">
        <v>0</v>
      </c>
      <c r="O376" s="2">
        <v>0</v>
      </c>
    </row>
    <row r="377" spans="1:15">
      <c r="A377" s="54">
        <f t="shared" si="18"/>
        <v>112</v>
      </c>
      <c r="B377" s="39"/>
      <c r="C377" s="66" t="s">
        <v>735</v>
      </c>
      <c r="D377" s="16" t="s">
        <v>754</v>
      </c>
      <c r="E377" s="50" t="s">
        <v>755</v>
      </c>
      <c r="F377" s="15"/>
      <c r="G377" s="1">
        <v>87</v>
      </c>
      <c r="H377" s="1">
        <v>16</v>
      </c>
      <c r="I377" s="1">
        <v>0</v>
      </c>
      <c r="J377" s="1" t="s">
        <v>32</v>
      </c>
      <c r="K377" s="1">
        <v>0.03125</v>
      </c>
      <c r="L377" s="1" t="s">
        <v>105</v>
      </c>
      <c r="M377" s="1">
        <v>0</v>
      </c>
      <c r="N377" s="2">
        <v>0</v>
      </c>
      <c r="O377" s="2">
        <v>0</v>
      </c>
    </row>
    <row r="378" spans="1:15">
      <c r="A378" s="54">
        <f t="shared" si="18"/>
        <v>112</v>
      </c>
      <c r="B378" s="39"/>
      <c r="C378" s="66" t="s">
        <v>735</v>
      </c>
      <c r="D378" s="16" t="s">
        <v>756</v>
      </c>
      <c r="E378" s="50" t="s">
        <v>757</v>
      </c>
      <c r="F378" s="15"/>
      <c r="G378" s="1">
        <v>96</v>
      </c>
      <c r="H378" s="1">
        <v>2</v>
      </c>
      <c r="I378" s="1">
        <v>1</v>
      </c>
      <c r="J378" s="1" t="s">
        <v>32</v>
      </c>
      <c r="K378" s="1">
        <v>1</v>
      </c>
      <c r="M378" s="1">
        <v>0</v>
      </c>
      <c r="N378" s="2">
        <v>0</v>
      </c>
      <c r="O378" s="2">
        <v>0</v>
      </c>
    </row>
    <row r="379" spans="1:15">
      <c r="A379" s="54">
        <f t="shared" si="18"/>
        <v>112</v>
      </c>
      <c r="B379" s="39"/>
      <c r="C379" s="66" t="s">
        <v>735</v>
      </c>
      <c r="D379" s="16" t="s">
        <v>758</v>
      </c>
      <c r="E379" s="50" t="s">
        <v>759</v>
      </c>
      <c r="F379" s="15"/>
      <c r="G379" s="1">
        <v>98</v>
      </c>
      <c r="H379" s="1">
        <v>2</v>
      </c>
      <c r="I379" s="1">
        <v>1</v>
      </c>
      <c r="J379" s="1" t="s">
        <v>32</v>
      </c>
      <c r="K379" s="1">
        <v>1</v>
      </c>
      <c r="M379" s="1">
        <v>0</v>
      </c>
      <c r="N379" s="2">
        <v>0</v>
      </c>
      <c r="O379" s="2">
        <v>0</v>
      </c>
    </row>
    <row r="380" spans="1:15">
      <c r="A380" s="54">
        <f t="shared" si="18"/>
        <v>112</v>
      </c>
      <c r="B380" s="39"/>
      <c r="C380" s="66" t="s">
        <v>735</v>
      </c>
      <c r="D380" s="16" t="s">
        <v>536</v>
      </c>
      <c r="E380" s="50"/>
      <c r="F380" s="15"/>
      <c r="I380" s="1">
        <v>1</v>
      </c>
      <c r="J380" s="1" t="s">
        <v>32</v>
      </c>
      <c r="K380" s="1">
        <v>1</v>
      </c>
      <c r="M380" s="1">
        <v>0</v>
      </c>
      <c r="N380" s="2">
        <v>0</v>
      </c>
      <c r="O380" s="2">
        <v>0</v>
      </c>
    </row>
    <row r="381" spans="1:15">
      <c r="A381" s="54">
        <f t="shared" si="18"/>
        <v>113</v>
      </c>
      <c r="B381" s="39"/>
      <c r="C381" s="66" t="s">
        <v>760</v>
      </c>
      <c r="D381" s="16" t="s">
        <v>761</v>
      </c>
      <c r="E381" s="67" t="s">
        <v>762</v>
      </c>
      <c r="F381" s="15"/>
      <c r="G381" s="1">
        <v>24</v>
      </c>
      <c r="H381" s="1">
        <v>1</v>
      </c>
      <c r="I381" s="1">
        <v>1</v>
      </c>
      <c r="J381" s="1" t="s">
        <v>32</v>
      </c>
      <c r="K381" s="1">
        <v>1</v>
      </c>
      <c r="M381" s="1">
        <v>0</v>
      </c>
      <c r="N381" s="2">
        <v>0</v>
      </c>
      <c r="O381" s="2">
        <v>0</v>
      </c>
    </row>
    <row r="382" spans="1:15">
      <c r="A382" s="54">
        <f t="shared" si="18"/>
        <v>113</v>
      </c>
      <c r="B382" s="39"/>
      <c r="C382" s="66" t="s">
        <v>760</v>
      </c>
      <c r="D382" s="16" t="s">
        <v>763</v>
      </c>
      <c r="E382" s="67" t="s">
        <v>764</v>
      </c>
      <c r="F382" s="15"/>
      <c r="G382" s="1">
        <v>25</v>
      </c>
      <c r="H382" s="1">
        <v>1</v>
      </c>
      <c r="I382" s="1">
        <v>1</v>
      </c>
      <c r="J382" s="1" t="s">
        <v>32</v>
      </c>
      <c r="K382" s="1">
        <v>1</v>
      </c>
      <c r="M382" s="1">
        <v>0</v>
      </c>
      <c r="N382" s="2">
        <v>0</v>
      </c>
      <c r="O382" s="2">
        <v>0</v>
      </c>
    </row>
    <row r="383" spans="1:15">
      <c r="A383" s="54">
        <f t="shared" si="18"/>
        <v>113</v>
      </c>
      <c r="B383" s="39"/>
      <c r="C383" s="66" t="s">
        <v>760</v>
      </c>
      <c r="D383" s="16" t="s">
        <v>765</v>
      </c>
      <c r="E383" s="67" t="s">
        <v>766</v>
      </c>
      <c r="F383" s="15"/>
      <c r="G383" s="1">
        <v>26</v>
      </c>
      <c r="H383" s="1">
        <v>1</v>
      </c>
      <c r="I383" s="1">
        <v>1</v>
      </c>
      <c r="J383" s="1" t="s">
        <v>32</v>
      </c>
      <c r="K383" s="1">
        <v>1</v>
      </c>
      <c r="M383" s="1">
        <v>0</v>
      </c>
      <c r="N383" s="2">
        <v>0</v>
      </c>
      <c r="O383" s="2">
        <v>0</v>
      </c>
    </row>
    <row r="384" spans="1:15">
      <c r="A384" s="54">
        <f t="shared" si="18"/>
        <v>113</v>
      </c>
      <c r="B384" s="39"/>
      <c r="C384" s="66" t="s">
        <v>760</v>
      </c>
      <c r="D384" s="16" t="s">
        <v>767</v>
      </c>
      <c r="E384" s="67" t="s">
        <v>768</v>
      </c>
      <c r="F384" s="15"/>
      <c r="G384" s="1">
        <v>27</v>
      </c>
      <c r="H384" s="1">
        <v>1</v>
      </c>
      <c r="I384" s="1">
        <v>1</v>
      </c>
      <c r="J384" s="1" t="s">
        <v>32</v>
      </c>
      <c r="K384" s="1">
        <v>1</v>
      </c>
      <c r="M384" s="1">
        <v>0</v>
      </c>
      <c r="N384" s="2">
        <v>0</v>
      </c>
      <c r="O384" s="2">
        <v>0</v>
      </c>
    </row>
    <row r="385" spans="1:15">
      <c r="A385" s="54">
        <f t="shared" si="18"/>
        <v>113</v>
      </c>
      <c r="B385" s="39"/>
      <c r="C385" s="66" t="s">
        <v>760</v>
      </c>
      <c r="D385" s="16" t="s">
        <v>769</v>
      </c>
      <c r="E385" s="67" t="s">
        <v>770</v>
      </c>
      <c r="F385" s="15"/>
      <c r="G385" s="1">
        <v>28</v>
      </c>
      <c r="H385" s="1">
        <v>1</v>
      </c>
      <c r="I385" s="1">
        <v>1</v>
      </c>
      <c r="J385" s="1" t="s">
        <v>32</v>
      </c>
      <c r="K385" s="1">
        <v>1</v>
      </c>
      <c r="M385" s="1">
        <v>0</v>
      </c>
      <c r="N385" s="2">
        <v>0</v>
      </c>
      <c r="O385" s="2">
        <v>0</v>
      </c>
    </row>
    <row r="386" spans="1:15">
      <c r="A386" s="54">
        <f t="shared" si="18"/>
        <v>113</v>
      </c>
      <c r="B386" s="39"/>
      <c r="C386" s="66" t="s">
        <v>760</v>
      </c>
      <c r="D386" s="16" t="s">
        <v>771</v>
      </c>
      <c r="E386" s="67" t="s">
        <v>772</v>
      </c>
      <c r="F386" s="15"/>
      <c r="G386" s="1">
        <v>29</v>
      </c>
      <c r="H386" s="1">
        <v>1</v>
      </c>
      <c r="I386" s="1">
        <v>1</v>
      </c>
      <c r="J386" s="1" t="s">
        <v>32</v>
      </c>
      <c r="K386" s="1">
        <v>1</v>
      </c>
      <c r="M386" s="1">
        <v>0</v>
      </c>
      <c r="N386" s="2">
        <v>0</v>
      </c>
      <c r="O386" s="2">
        <v>0</v>
      </c>
    </row>
    <row r="387" spans="1:15">
      <c r="A387" s="54">
        <f t="shared" si="18"/>
        <v>113</v>
      </c>
      <c r="B387" s="39"/>
      <c r="C387" s="66" t="s">
        <v>760</v>
      </c>
      <c r="D387" s="16" t="s">
        <v>536</v>
      </c>
      <c r="E387" s="50"/>
      <c r="F387" s="15"/>
      <c r="G387" s="1">
        <v>30</v>
      </c>
      <c r="H387" s="1">
        <v>2</v>
      </c>
      <c r="I387" s="1">
        <v>1</v>
      </c>
      <c r="J387" s="1" t="s">
        <v>32</v>
      </c>
      <c r="K387" s="1">
        <v>1</v>
      </c>
      <c r="M387" s="1">
        <v>0</v>
      </c>
      <c r="N387" s="2">
        <v>0</v>
      </c>
      <c r="O387" s="2">
        <v>0</v>
      </c>
    </row>
    <row r="388" spans="1:15">
      <c r="A388" s="54">
        <f t="shared" si="18"/>
        <v>113</v>
      </c>
      <c r="B388" s="39"/>
      <c r="C388" s="66" t="s">
        <v>760</v>
      </c>
      <c r="D388" s="16" t="s">
        <v>773</v>
      </c>
      <c r="E388" s="50" t="s">
        <v>774</v>
      </c>
      <c r="F388" s="15"/>
      <c r="G388" s="1">
        <v>32</v>
      </c>
      <c r="H388" s="1">
        <v>8</v>
      </c>
      <c r="I388" s="1">
        <v>1</v>
      </c>
      <c r="J388" s="1" t="s">
        <v>32</v>
      </c>
      <c r="K388" s="1">
        <f t="shared" ref="K388:K391" si="19">100/255</f>
        <v>0.392156862745098</v>
      </c>
      <c r="L388" s="1" t="s">
        <v>88</v>
      </c>
      <c r="M388" s="1">
        <v>0</v>
      </c>
      <c r="N388" s="2">
        <v>0</v>
      </c>
      <c r="O388" s="2">
        <v>0</v>
      </c>
    </row>
    <row r="389" spans="1:15">
      <c r="A389" s="54">
        <f t="shared" si="18"/>
        <v>113</v>
      </c>
      <c r="B389" s="39"/>
      <c r="C389" s="66" t="s">
        <v>760</v>
      </c>
      <c r="D389" s="16" t="s">
        <v>775</v>
      </c>
      <c r="E389" s="50" t="s">
        <v>776</v>
      </c>
      <c r="F389" s="15"/>
      <c r="G389" s="1">
        <v>40</v>
      </c>
      <c r="H389" s="1">
        <v>8</v>
      </c>
      <c r="I389" s="1">
        <v>1</v>
      </c>
      <c r="J389" s="1" t="s">
        <v>32</v>
      </c>
      <c r="K389" s="1">
        <f t="shared" si="19"/>
        <v>0.392156862745098</v>
      </c>
      <c r="L389" s="1" t="s">
        <v>88</v>
      </c>
      <c r="M389" s="1">
        <v>0</v>
      </c>
      <c r="N389" s="2">
        <v>0</v>
      </c>
      <c r="O389" s="2">
        <v>0</v>
      </c>
    </row>
    <row r="390" spans="1:15">
      <c r="A390" s="54">
        <f t="shared" si="18"/>
        <v>113</v>
      </c>
      <c r="B390" s="39"/>
      <c r="C390" s="66" t="s">
        <v>760</v>
      </c>
      <c r="D390" s="16" t="s">
        <v>777</v>
      </c>
      <c r="E390" s="50" t="s">
        <v>778</v>
      </c>
      <c r="F390" s="15"/>
      <c r="G390" s="1">
        <v>48</v>
      </c>
      <c r="H390" s="1">
        <v>8</v>
      </c>
      <c r="I390" s="1">
        <v>1</v>
      </c>
      <c r="J390" s="1" t="s">
        <v>32</v>
      </c>
      <c r="K390" s="1">
        <f t="shared" si="19"/>
        <v>0.392156862745098</v>
      </c>
      <c r="L390" s="1" t="s">
        <v>88</v>
      </c>
      <c r="M390" s="1">
        <v>0</v>
      </c>
      <c r="N390" s="2">
        <v>0</v>
      </c>
      <c r="O390" s="2">
        <v>0</v>
      </c>
    </row>
    <row r="391" spans="1:15">
      <c r="A391" s="54">
        <f t="shared" si="18"/>
        <v>113</v>
      </c>
      <c r="B391" s="39"/>
      <c r="C391" s="66" t="s">
        <v>760</v>
      </c>
      <c r="D391" s="16" t="s">
        <v>779</v>
      </c>
      <c r="E391" s="50" t="s">
        <v>780</v>
      </c>
      <c r="F391" s="15"/>
      <c r="G391" s="1">
        <v>56</v>
      </c>
      <c r="H391" s="1">
        <v>8</v>
      </c>
      <c r="I391" s="1">
        <v>1</v>
      </c>
      <c r="J391" s="1" t="s">
        <v>32</v>
      </c>
      <c r="K391" s="1">
        <f t="shared" si="19"/>
        <v>0.392156862745098</v>
      </c>
      <c r="L391" s="1" t="s">
        <v>88</v>
      </c>
      <c r="M391" s="1">
        <v>0</v>
      </c>
      <c r="N391" s="2">
        <v>0</v>
      </c>
      <c r="O391" s="2">
        <v>0</v>
      </c>
    </row>
    <row r="392" spans="1:15">
      <c r="A392" s="54">
        <f t="shared" si="18"/>
        <v>113</v>
      </c>
      <c r="B392" s="39"/>
      <c r="C392" s="66" t="s">
        <v>760</v>
      </c>
      <c r="D392" s="16" t="s">
        <v>781</v>
      </c>
      <c r="E392" s="50" t="s">
        <v>782</v>
      </c>
      <c r="F392" s="15"/>
      <c r="G392" s="1">
        <v>64</v>
      </c>
      <c r="H392" s="1">
        <v>2</v>
      </c>
      <c r="I392" s="1">
        <v>1</v>
      </c>
      <c r="J392" s="1" t="s">
        <v>32</v>
      </c>
      <c r="K392" s="1">
        <v>1</v>
      </c>
      <c r="M392" s="1">
        <v>0</v>
      </c>
      <c r="N392" s="2">
        <v>0</v>
      </c>
      <c r="O392" s="2">
        <v>0</v>
      </c>
    </row>
    <row r="393" spans="1:15">
      <c r="A393" s="54">
        <f t="shared" si="18"/>
        <v>113</v>
      </c>
      <c r="B393" s="39"/>
      <c r="C393" s="66" t="s">
        <v>760</v>
      </c>
      <c r="D393" s="16" t="s">
        <v>783</v>
      </c>
      <c r="E393" s="50" t="s">
        <v>784</v>
      </c>
      <c r="F393" s="15"/>
      <c r="G393" s="1">
        <v>66</v>
      </c>
      <c r="H393" s="1">
        <v>2</v>
      </c>
      <c r="I393" s="1">
        <v>1</v>
      </c>
      <c r="J393" s="1" t="s">
        <v>32</v>
      </c>
      <c r="K393" s="1">
        <v>1</v>
      </c>
      <c r="M393" s="1">
        <v>0</v>
      </c>
      <c r="N393" s="2">
        <v>0</v>
      </c>
      <c r="O393" s="2">
        <v>0</v>
      </c>
    </row>
    <row r="394" spans="1:15">
      <c r="A394" s="54">
        <f t="shared" si="18"/>
        <v>113</v>
      </c>
      <c r="B394" s="39"/>
      <c r="C394" s="66" t="s">
        <v>760</v>
      </c>
      <c r="D394" s="16" t="s">
        <v>536</v>
      </c>
      <c r="E394" s="50"/>
      <c r="F394" s="15"/>
      <c r="I394" s="1">
        <v>1</v>
      </c>
      <c r="J394" s="1" t="s">
        <v>32</v>
      </c>
      <c r="K394" s="1">
        <v>1</v>
      </c>
      <c r="M394" s="1">
        <v>0</v>
      </c>
      <c r="N394" s="2">
        <v>0</v>
      </c>
      <c r="O394" s="2">
        <v>0</v>
      </c>
    </row>
    <row r="395" spans="1:15">
      <c r="A395" s="54">
        <f t="shared" si="18"/>
        <v>114</v>
      </c>
      <c r="B395" s="39"/>
      <c r="C395" s="66" t="s">
        <v>785</v>
      </c>
      <c r="D395" s="16" t="s">
        <v>786</v>
      </c>
      <c r="E395" s="67" t="s">
        <v>787</v>
      </c>
      <c r="F395" s="15"/>
      <c r="G395" s="1">
        <v>24</v>
      </c>
      <c r="H395" s="1">
        <v>1</v>
      </c>
      <c r="I395" s="1">
        <v>1</v>
      </c>
      <c r="J395" s="1" t="s">
        <v>32</v>
      </c>
      <c r="K395" s="1">
        <v>1</v>
      </c>
      <c r="M395" s="1">
        <v>0</v>
      </c>
      <c r="N395" s="2">
        <v>0</v>
      </c>
      <c r="O395" s="2">
        <v>0</v>
      </c>
    </row>
    <row r="396" spans="1:15">
      <c r="A396" s="54">
        <f t="shared" si="18"/>
        <v>114</v>
      </c>
      <c r="B396" s="39"/>
      <c r="C396" s="66" t="s">
        <v>785</v>
      </c>
      <c r="D396" s="16" t="s">
        <v>788</v>
      </c>
      <c r="E396" s="67" t="s">
        <v>789</v>
      </c>
      <c r="F396" s="15"/>
      <c r="G396" s="1">
        <v>25</v>
      </c>
      <c r="H396" s="1">
        <v>1</v>
      </c>
      <c r="I396" s="1">
        <v>1</v>
      </c>
      <c r="J396" s="1" t="s">
        <v>32</v>
      </c>
      <c r="K396" s="1">
        <v>1</v>
      </c>
      <c r="M396" s="1">
        <v>0</v>
      </c>
      <c r="N396" s="2">
        <v>0</v>
      </c>
      <c r="O396" s="2">
        <v>0</v>
      </c>
    </row>
    <row r="397" spans="1:15">
      <c r="A397" s="54">
        <f t="shared" si="18"/>
        <v>114</v>
      </c>
      <c r="B397" s="39"/>
      <c r="C397" s="66" t="s">
        <v>785</v>
      </c>
      <c r="D397" s="16" t="s">
        <v>790</v>
      </c>
      <c r="E397" s="67" t="s">
        <v>791</v>
      </c>
      <c r="F397" s="15"/>
      <c r="G397" s="1">
        <v>26</v>
      </c>
      <c r="H397" s="1">
        <v>1</v>
      </c>
      <c r="I397" s="1">
        <v>1</v>
      </c>
      <c r="J397" s="1" t="s">
        <v>32</v>
      </c>
      <c r="K397" s="1">
        <v>1</v>
      </c>
      <c r="M397" s="1">
        <v>0</v>
      </c>
      <c r="N397" s="2">
        <v>0</v>
      </c>
      <c r="O397" s="2">
        <v>0</v>
      </c>
    </row>
    <row r="398" spans="1:15">
      <c r="A398" s="54">
        <f t="shared" si="18"/>
        <v>114</v>
      </c>
      <c r="B398" s="39"/>
      <c r="C398" s="66" t="s">
        <v>785</v>
      </c>
      <c r="D398" s="16" t="s">
        <v>792</v>
      </c>
      <c r="E398" s="67" t="s">
        <v>793</v>
      </c>
      <c r="F398" s="15"/>
      <c r="G398" s="1">
        <v>27</v>
      </c>
      <c r="H398" s="1">
        <v>1</v>
      </c>
      <c r="I398" s="1">
        <v>1</v>
      </c>
      <c r="J398" s="1" t="s">
        <v>32</v>
      </c>
      <c r="K398" s="1">
        <v>1</v>
      </c>
      <c r="M398" s="1">
        <v>0</v>
      </c>
      <c r="N398" s="2">
        <v>0</v>
      </c>
      <c r="O398" s="2">
        <v>0</v>
      </c>
    </row>
    <row r="399" spans="1:15">
      <c r="A399" s="54">
        <f t="shared" si="18"/>
        <v>114</v>
      </c>
      <c r="B399" s="39"/>
      <c r="C399" s="66" t="s">
        <v>785</v>
      </c>
      <c r="D399" s="16" t="s">
        <v>536</v>
      </c>
      <c r="E399" s="50"/>
      <c r="F399" s="15"/>
      <c r="G399" s="1">
        <v>28</v>
      </c>
      <c r="H399" s="1">
        <v>4</v>
      </c>
      <c r="I399" s="1">
        <v>1</v>
      </c>
      <c r="J399" s="1" t="s">
        <v>32</v>
      </c>
      <c r="K399" s="1">
        <v>1</v>
      </c>
      <c r="M399" s="1">
        <v>0</v>
      </c>
      <c r="N399" s="2">
        <v>0</v>
      </c>
      <c r="O399" s="2">
        <v>0</v>
      </c>
    </row>
    <row r="400" spans="1:15">
      <c r="A400" s="54">
        <f t="shared" si="18"/>
        <v>114</v>
      </c>
      <c r="B400" s="39"/>
      <c r="C400" s="66" t="s">
        <v>785</v>
      </c>
      <c r="D400" s="16" t="s">
        <v>794</v>
      </c>
      <c r="E400" s="50" t="s">
        <v>795</v>
      </c>
      <c r="F400" s="15"/>
      <c r="G400" s="1">
        <v>32</v>
      </c>
      <c r="H400" s="1">
        <v>8</v>
      </c>
      <c r="I400" s="1">
        <v>1</v>
      </c>
      <c r="J400" s="1" t="s">
        <v>32</v>
      </c>
      <c r="K400" s="1">
        <f t="shared" ref="K400:K403" si="20">100/255</f>
        <v>0.392156862745098</v>
      </c>
      <c r="L400" s="1" t="s">
        <v>88</v>
      </c>
      <c r="M400" s="1">
        <v>0</v>
      </c>
      <c r="N400" s="2">
        <v>0</v>
      </c>
      <c r="O400" s="2">
        <v>0</v>
      </c>
    </row>
    <row r="401" spans="1:15">
      <c r="A401" s="54">
        <f t="shared" si="18"/>
        <v>114</v>
      </c>
      <c r="B401" s="39"/>
      <c r="C401" s="66" t="s">
        <v>785</v>
      </c>
      <c r="D401" s="16" t="s">
        <v>796</v>
      </c>
      <c r="E401" s="50" t="s">
        <v>797</v>
      </c>
      <c r="F401" s="15"/>
      <c r="G401" s="1">
        <v>40</v>
      </c>
      <c r="H401" s="1">
        <v>8</v>
      </c>
      <c r="I401" s="1">
        <v>1</v>
      </c>
      <c r="J401" s="1" t="s">
        <v>32</v>
      </c>
      <c r="K401" s="1">
        <f t="shared" si="20"/>
        <v>0.392156862745098</v>
      </c>
      <c r="L401" s="1" t="s">
        <v>88</v>
      </c>
      <c r="M401" s="1">
        <v>0</v>
      </c>
      <c r="N401" s="2">
        <v>0</v>
      </c>
      <c r="O401" s="2">
        <v>0</v>
      </c>
    </row>
    <row r="402" spans="1:15">
      <c r="A402" s="54">
        <f t="shared" si="18"/>
        <v>114</v>
      </c>
      <c r="B402" s="39"/>
      <c r="C402" s="66" t="s">
        <v>785</v>
      </c>
      <c r="D402" s="16" t="s">
        <v>798</v>
      </c>
      <c r="E402" s="50" t="s">
        <v>799</v>
      </c>
      <c r="F402" s="15"/>
      <c r="G402" s="1">
        <v>48</v>
      </c>
      <c r="H402" s="1">
        <v>8</v>
      </c>
      <c r="I402" s="1">
        <v>1</v>
      </c>
      <c r="J402" s="1" t="s">
        <v>32</v>
      </c>
      <c r="K402" s="1">
        <f t="shared" si="20"/>
        <v>0.392156862745098</v>
      </c>
      <c r="L402" s="1" t="s">
        <v>88</v>
      </c>
      <c r="M402" s="1">
        <v>0</v>
      </c>
      <c r="N402" s="2">
        <v>0</v>
      </c>
      <c r="O402" s="2">
        <v>0</v>
      </c>
    </row>
    <row r="403" spans="1:15">
      <c r="A403" s="54">
        <f t="shared" si="18"/>
        <v>114</v>
      </c>
      <c r="B403" s="39"/>
      <c r="C403" s="66" t="s">
        <v>785</v>
      </c>
      <c r="D403" s="16" t="s">
        <v>800</v>
      </c>
      <c r="E403" s="50" t="s">
        <v>801</v>
      </c>
      <c r="F403" s="15"/>
      <c r="G403" s="1">
        <v>56</v>
      </c>
      <c r="H403" s="1">
        <v>8</v>
      </c>
      <c r="I403" s="1">
        <v>1</v>
      </c>
      <c r="J403" s="1" t="s">
        <v>32</v>
      </c>
      <c r="K403" s="1">
        <f t="shared" si="20"/>
        <v>0.392156862745098</v>
      </c>
      <c r="L403" s="1" t="s">
        <v>88</v>
      </c>
      <c r="M403" s="1">
        <v>0</v>
      </c>
      <c r="N403" s="2">
        <v>0</v>
      </c>
      <c r="O403" s="2">
        <v>0</v>
      </c>
    </row>
    <row r="404" spans="1:15">
      <c r="A404" s="54">
        <f t="shared" si="18"/>
        <v>115</v>
      </c>
      <c r="B404" s="39"/>
      <c r="C404" s="66" t="s">
        <v>802</v>
      </c>
      <c r="D404" s="16" t="s">
        <v>803</v>
      </c>
      <c r="E404" s="50" t="s">
        <v>804</v>
      </c>
      <c r="F404" s="15"/>
      <c r="G404" s="1">
        <v>24</v>
      </c>
      <c r="H404" s="1">
        <v>1</v>
      </c>
      <c r="I404" s="1">
        <v>1</v>
      </c>
      <c r="J404" s="1" t="s">
        <v>32</v>
      </c>
      <c r="K404" s="1">
        <v>1</v>
      </c>
      <c r="M404" s="1">
        <v>0</v>
      </c>
      <c r="N404" s="2">
        <v>0</v>
      </c>
      <c r="O404" s="2">
        <v>0</v>
      </c>
    </row>
    <row r="405" spans="1:15">
      <c r="A405" s="54">
        <f t="shared" si="18"/>
        <v>115</v>
      </c>
      <c r="B405" s="39"/>
      <c r="C405" s="66" t="s">
        <v>802</v>
      </c>
      <c r="D405" s="16" t="s">
        <v>805</v>
      </c>
      <c r="E405" s="50" t="s">
        <v>806</v>
      </c>
      <c r="F405" s="15"/>
      <c r="G405" s="1">
        <v>25</v>
      </c>
      <c r="H405" s="1">
        <v>1</v>
      </c>
      <c r="I405" s="1">
        <v>1</v>
      </c>
      <c r="J405" s="1" t="s">
        <v>32</v>
      </c>
      <c r="K405" s="1">
        <v>1</v>
      </c>
      <c r="M405" s="1">
        <v>0</v>
      </c>
      <c r="N405" s="2">
        <v>0</v>
      </c>
      <c r="O405" s="2">
        <v>0</v>
      </c>
    </row>
    <row r="406" spans="1:15">
      <c r="A406" s="54">
        <f t="shared" si="18"/>
        <v>115</v>
      </c>
      <c r="B406" s="39"/>
      <c r="C406" s="66" t="s">
        <v>802</v>
      </c>
      <c r="D406" s="16" t="s">
        <v>536</v>
      </c>
      <c r="E406" s="50"/>
      <c r="F406" s="15"/>
      <c r="I406" s="1">
        <v>1</v>
      </c>
      <c r="J406" s="1" t="s">
        <v>32</v>
      </c>
      <c r="K406" s="1">
        <v>1</v>
      </c>
      <c r="M406" s="1">
        <v>0</v>
      </c>
      <c r="N406" s="2">
        <v>0</v>
      </c>
      <c r="O406" s="2">
        <v>0</v>
      </c>
    </row>
    <row r="407" spans="1:15">
      <c r="A407" s="54">
        <f t="shared" si="18"/>
        <v>115</v>
      </c>
      <c r="B407" s="39"/>
      <c r="C407" s="66" t="s">
        <v>802</v>
      </c>
      <c r="D407" s="16" t="s">
        <v>807</v>
      </c>
      <c r="E407" s="50" t="s">
        <v>808</v>
      </c>
      <c r="F407" s="15"/>
      <c r="G407" s="1">
        <v>39</v>
      </c>
      <c r="H407" s="1">
        <v>16</v>
      </c>
      <c r="I407" s="1">
        <v>0</v>
      </c>
      <c r="J407" s="1" t="s">
        <v>32</v>
      </c>
      <c r="K407" s="1">
        <v>0.01</v>
      </c>
      <c r="L407" s="1" t="s">
        <v>105</v>
      </c>
      <c r="M407" s="1">
        <v>0</v>
      </c>
      <c r="N407" s="2">
        <v>0</v>
      </c>
      <c r="O407" s="2">
        <v>0</v>
      </c>
    </row>
    <row r="408" spans="1:15">
      <c r="A408" s="54">
        <f t="shared" si="18"/>
        <v>115</v>
      </c>
      <c r="B408" s="39"/>
      <c r="C408" s="66" t="s">
        <v>802</v>
      </c>
      <c r="D408" s="16" t="s">
        <v>809</v>
      </c>
      <c r="E408" s="50" t="s">
        <v>810</v>
      </c>
      <c r="F408" s="15"/>
      <c r="G408" s="1">
        <v>55</v>
      </c>
      <c r="H408" s="1">
        <v>16</v>
      </c>
      <c r="I408" s="1">
        <v>0</v>
      </c>
      <c r="J408" s="1" t="s">
        <v>32</v>
      </c>
      <c r="K408" s="1">
        <v>0.01</v>
      </c>
      <c r="L408" s="1" t="s">
        <v>105</v>
      </c>
      <c r="M408" s="1">
        <v>0</v>
      </c>
      <c r="N408" s="2">
        <v>0</v>
      </c>
      <c r="O408" s="2">
        <v>0</v>
      </c>
    </row>
    <row r="409" spans="1:15">
      <c r="A409" s="54">
        <f t="shared" si="18"/>
        <v>116</v>
      </c>
      <c r="B409" s="39"/>
      <c r="C409" s="66" t="s">
        <v>811</v>
      </c>
      <c r="D409" s="16" t="s">
        <v>812</v>
      </c>
      <c r="E409" s="64" t="s">
        <v>813</v>
      </c>
      <c r="F409" s="15"/>
      <c r="G409" s="1">
        <v>24</v>
      </c>
      <c r="H409" s="1">
        <v>1</v>
      </c>
      <c r="I409" s="1">
        <v>1</v>
      </c>
      <c r="J409" s="1" t="s">
        <v>32</v>
      </c>
      <c r="K409" s="1">
        <v>1</v>
      </c>
      <c r="M409" s="1">
        <v>0</v>
      </c>
      <c r="N409" s="2">
        <v>0</v>
      </c>
      <c r="O409" s="2">
        <v>0</v>
      </c>
    </row>
    <row r="410" spans="1:15">
      <c r="A410" s="54">
        <f t="shared" si="18"/>
        <v>116</v>
      </c>
      <c r="B410" s="39"/>
      <c r="C410" s="66" t="s">
        <v>811</v>
      </c>
      <c r="D410" s="16" t="s">
        <v>814</v>
      </c>
      <c r="E410" s="64" t="s">
        <v>815</v>
      </c>
      <c r="F410" s="15"/>
      <c r="G410" s="1">
        <v>25</v>
      </c>
      <c r="H410" s="1">
        <v>1</v>
      </c>
      <c r="I410" s="1">
        <v>1</v>
      </c>
      <c r="J410" s="1" t="s">
        <v>32</v>
      </c>
      <c r="K410" s="1">
        <v>1</v>
      </c>
      <c r="M410" s="1">
        <v>0</v>
      </c>
      <c r="N410" s="2">
        <v>0</v>
      </c>
      <c r="O410" s="2">
        <v>0</v>
      </c>
    </row>
    <row r="411" spans="1:15">
      <c r="A411" s="54">
        <f t="shared" si="18"/>
        <v>116</v>
      </c>
      <c r="B411" s="39"/>
      <c r="C411" s="66" t="s">
        <v>811</v>
      </c>
      <c r="D411" s="16" t="s">
        <v>536</v>
      </c>
      <c r="E411" s="50"/>
      <c r="F411" s="15"/>
      <c r="I411" s="1">
        <v>1</v>
      </c>
      <c r="J411" s="1" t="s">
        <v>32</v>
      </c>
      <c r="K411" s="1">
        <v>1</v>
      </c>
      <c r="M411" s="1">
        <v>0</v>
      </c>
      <c r="N411" s="2">
        <v>0</v>
      </c>
      <c r="O411" s="2">
        <v>0</v>
      </c>
    </row>
    <row r="412" spans="1:15">
      <c r="A412" s="54">
        <f t="shared" si="18"/>
        <v>116</v>
      </c>
      <c r="B412" s="39"/>
      <c r="C412" s="66" t="s">
        <v>811</v>
      </c>
      <c r="D412" s="16" t="s">
        <v>816</v>
      </c>
      <c r="E412" s="64" t="s">
        <v>817</v>
      </c>
      <c r="F412" s="15"/>
      <c r="G412" s="1">
        <v>39</v>
      </c>
      <c r="H412" s="1">
        <v>16</v>
      </c>
      <c r="I412" s="1">
        <v>0</v>
      </c>
      <c r="J412" s="1" t="s">
        <v>32</v>
      </c>
      <c r="K412" s="1">
        <v>10</v>
      </c>
      <c r="L412" s="1" t="s">
        <v>110</v>
      </c>
      <c r="M412" s="1">
        <v>0</v>
      </c>
      <c r="N412" s="2">
        <v>0</v>
      </c>
      <c r="O412" s="2">
        <v>0</v>
      </c>
    </row>
    <row r="413" spans="1:15">
      <c r="A413" s="54">
        <f t="shared" si="18"/>
        <v>116</v>
      </c>
      <c r="B413" s="39"/>
      <c r="C413" s="66" t="s">
        <v>811</v>
      </c>
      <c r="D413" s="16" t="s">
        <v>818</v>
      </c>
      <c r="E413" s="64" t="s">
        <v>819</v>
      </c>
      <c r="F413" s="15"/>
      <c r="G413" s="1">
        <v>55</v>
      </c>
      <c r="H413" s="1">
        <v>16</v>
      </c>
      <c r="I413" s="1">
        <v>0</v>
      </c>
      <c r="J413" s="1" t="s">
        <v>32</v>
      </c>
      <c r="K413" s="1">
        <v>10</v>
      </c>
      <c r="L413" s="1" t="s">
        <v>110</v>
      </c>
      <c r="M413" s="1">
        <v>0</v>
      </c>
      <c r="N413" s="2">
        <v>0</v>
      </c>
      <c r="O413" s="2">
        <v>0</v>
      </c>
    </row>
    <row r="414" spans="1:15">
      <c r="A414" s="54">
        <f t="shared" si="18"/>
        <v>117</v>
      </c>
      <c r="B414" s="39"/>
      <c r="C414" s="66" t="s">
        <v>820</v>
      </c>
      <c r="D414" s="16" t="s">
        <v>821</v>
      </c>
      <c r="E414" s="67" t="s">
        <v>822</v>
      </c>
      <c r="F414" s="15"/>
      <c r="G414" s="1">
        <v>24</v>
      </c>
      <c r="H414" s="1">
        <v>1</v>
      </c>
      <c r="I414" s="1">
        <v>1</v>
      </c>
      <c r="J414" s="1" t="s">
        <v>32</v>
      </c>
      <c r="K414" s="1">
        <v>1</v>
      </c>
      <c r="M414" s="1">
        <v>0</v>
      </c>
      <c r="N414" s="2">
        <v>0</v>
      </c>
      <c r="O414" s="2">
        <v>0</v>
      </c>
    </row>
    <row r="415" spans="1:15">
      <c r="A415" s="54">
        <f t="shared" si="18"/>
        <v>117</v>
      </c>
      <c r="B415" s="39"/>
      <c r="C415" s="66" t="s">
        <v>820</v>
      </c>
      <c r="D415" s="16" t="s">
        <v>823</v>
      </c>
      <c r="E415" s="67" t="s">
        <v>824</v>
      </c>
      <c r="F415" s="15"/>
      <c r="G415" s="1">
        <v>25</v>
      </c>
      <c r="H415" s="1">
        <v>1</v>
      </c>
      <c r="I415" s="1">
        <v>1</v>
      </c>
      <c r="J415" s="1" t="s">
        <v>32</v>
      </c>
      <c r="K415" s="1">
        <v>1</v>
      </c>
      <c r="M415" s="1">
        <v>0</v>
      </c>
      <c r="N415" s="2">
        <v>0</v>
      </c>
      <c r="O415" s="2">
        <v>0</v>
      </c>
    </row>
    <row r="416" spans="1:15">
      <c r="A416" s="54">
        <f t="shared" si="18"/>
        <v>117</v>
      </c>
      <c r="B416" s="39"/>
      <c r="C416" s="66" t="s">
        <v>820</v>
      </c>
      <c r="D416" s="16" t="s">
        <v>825</v>
      </c>
      <c r="E416" s="67" t="s">
        <v>826</v>
      </c>
      <c r="F416" s="15"/>
      <c r="G416" s="1">
        <v>26</v>
      </c>
      <c r="H416" s="1">
        <v>1</v>
      </c>
      <c r="I416" s="1">
        <v>1</v>
      </c>
      <c r="J416" s="1" t="s">
        <v>32</v>
      </c>
      <c r="K416" s="1">
        <v>1</v>
      </c>
      <c r="M416" s="1">
        <v>0</v>
      </c>
      <c r="N416" s="2">
        <v>0</v>
      </c>
      <c r="O416" s="2">
        <v>0</v>
      </c>
    </row>
    <row r="417" spans="1:15">
      <c r="A417" s="54">
        <f t="shared" si="18"/>
        <v>117</v>
      </c>
      <c r="B417" s="39"/>
      <c r="C417" s="66" t="s">
        <v>820</v>
      </c>
      <c r="D417" s="16" t="s">
        <v>827</v>
      </c>
      <c r="E417" s="67" t="s">
        <v>828</v>
      </c>
      <c r="F417" s="15"/>
      <c r="G417" s="1">
        <v>27</v>
      </c>
      <c r="H417" s="1">
        <v>1</v>
      </c>
      <c r="I417" s="1">
        <v>1</v>
      </c>
      <c r="J417" s="1" t="s">
        <v>32</v>
      </c>
      <c r="K417" s="1">
        <v>1</v>
      </c>
      <c r="M417" s="1">
        <v>0</v>
      </c>
      <c r="N417" s="2">
        <v>0</v>
      </c>
      <c r="O417" s="2">
        <v>0</v>
      </c>
    </row>
    <row r="418" spans="1:15">
      <c r="A418" s="54">
        <f t="shared" si="18"/>
        <v>117</v>
      </c>
      <c r="B418" s="39"/>
      <c r="C418" s="66" t="s">
        <v>820</v>
      </c>
      <c r="D418" s="16" t="s">
        <v>536</v>
      </c>
      <c r="E418" s="50"/>
      <c r="F418" s="15"/>
      <c r="G418" s="1">
        <v>28</v>
      </c>
      <c r="H418" s="1">
        <v>4</v>
      </c>
      <c r="I418" s="1">
        <v>1</v>
      </c>
      <c r="J418" s="1" t="s">
        <v>32</v>
      </c>
      <c r="K418" s="1">
        <v>1</v>
      </c>
      <c r="M418" s="1">
        <v>0</v>
      </c>
      <c r="N418" s="2">
        <v>0</v>
      </c>
      <c r="O418" s="2">
        <v>0</v>
      </c>
    </row>
    <row r="419" spans="1:15">
      <c r="A419" s="54">
        <f t="shared" si="18"/>
        <v>117</v>
      </c>
      <c r="B419" s="39"/>
      <c r="C419" s="66" t="s">
        <v>820</v>
      </c>
      <c r="D419" s="16" t="s">
        <v>829</v>
      </c>
      <c r="E419" s="50" t="s">
        <v>830</v>
      </c>
      <c r="F419" s="15"/>
      <c r="G419" s="1">
        <v>32</v>
      </c>
      <c r="H419" s="1">
        <v>8</v>
      </c>
      <c r="I419" s="1">
        <v>1</v>
      </c>
      <c r="J419" s="1" t="s">
        <v>32</v>
      </c>
      <c r="K419" s="1">
        <v>1</v>
      </c>
      <c r="L419" s="1" t="s">
        <v>90</v>
      </c>
      <c r="M419" s="1">
        <v>-40</v>
      </c>
      <c r="N419" s="2">
        <v>0</v>
      </c>
      <c r="O419" s="2">
        <v>0</v>
      </c>
    </row>
    <row r="420" spans="1:15">
      <c r="A420" s="54">
        <f t="shared" si="18"/>
        <v>117</v>
      </c>
      <c r="B420" s="39"/>
      <c r="C420" s="66" t="s">
        <v>820</v>
      </c>
      <c r="D420" s="16" t="s">
        <v>831</v>
      </c>
      <c r="E420" s="50" t="s">
        <v>832</v>
      </c>
      <c r="F420" s="15"/>
      <c r="G420" s="1">
        <v>40</v>
      </c>
      <c r="H420" s="1">
        <v>8</v>
      </c>
      <c r="I420" s="1">
        <v>1</v>
      </c>
      <c r="J420" s="1" t="s">
        <v>32</v>
      </c>
      <c r="K420" s="1">
        <v>1</v>
      </c>
      <c r="L420" s="1" t="s">
        <v>90</v>
      </c>
      <c r="M420" s="1">
        <v>-40</v>
      </c>
      <c r="N420" s="2">
        <v>0</v>
      </c>
      <c r="O420" s="2">
        <v>0</v>
      </c>
    </row>
    <row r="421" spans="1:15">
      <c r="A421" s="54">
        <f t="shared" si="18"/>
        <v>117</v>
      </c>
      <c r="B421" s="39"/>
      <c r="C421" s="66" t="s">
        <v>820</v>
      </c>
      <c r="D421" s="16" t="s">
        <v>833</v>
      </c>
      <c r="E421" s="50" t="s">
        <v>834</v>
      </c>
      <c r="F421" s="15"/>
      <c r="G421" s="1">
        <v>55</v>
      </c>
      <c r="H421" s="1">
        <v>16</v>
      </c>
      <c r="I421" s="1">
        <v>0</v>
      </c>
      <c r="J421" s="1" t="s">
        <v>32</v>
      </c>
      <c r="K421" s="1">
        <v>0.1</v>
      </c>
      <c r="L421" s="1" t="s">
        <v>90</v>
      </c>
      <c r="M421" s="1">
        <v>-40</v>
      </c>
      <c r="N421" s="2">
        <v>0</v>
      </c>
      <c r="O421" s="2">
        <v>0</v>
      </c>
    </row>
    <row r="422" spans="1:15">
      <c r="A422" s="54">
        <f t="shared" si="18"/>
        <v>117</v>
      </c>
      <c r="B422" s="39"/>
      <c r="C422" s="66" t="s">
        <v>820</v>
      </c>
      <c r="D422" s="16" t="s">
        <v>835</v>
      </c>
      <c r="E422" s="50" t="s">
        <v>836</v>
      </c>
      <c r="F422" s="15"/>
      <c r="G422" s="1">
        <v>71</v>
      </c>
      <c r="H422" s="1">
        <v>16</v>
      </c>
      <c r="I422" s="1">
        <v>0</v>
      </c>
      <c r="J422" s="1" t="s">
        <v>32</v>
      </c>
      <c r="K422" s="1">
        <v>0.1</v>
      </c>
      <c r="L422" s="1" t="s">
        <v>90</v>
      </c>
      <c r="M422" s="1">
        <v>-40</v>
      </c>
      <c r="N422" s="2">
        <v>0</v>
      </c>
      <c r="O422" s="2">
        <v>0</v>
      </c>
    </row>
    <row r="423" spans="1:15">
      <c r="A423" s="54">
        <f t="shared" si="18"/>
        <v>119</v>
      </c>
      <c r="B423" s="39"/>
      <c r="C423" s="66" t="s">
        <v>837</v>
      </c>
      <c r="D423" s="16" t="s">
        <v>838</v>
      </c>
      <c r="E423" s="67" t="s">
        <v>839</v>
      </c>
      <c r="F423" s="15"/>
      <c r="G423" s="1">
        <v>24</v>
      </c>
      <c r="H423" s="1">
        <v>1</v>
      </c>
      <c r="I423" s="1">
        <v>1</v>
      </c>
      <c r="J423" s="1" t="s">
        <v>32</v>
      </c>
      <c r="K423" s="1">
        <v>1</v>
      </c>
      <c r="M423" s="1">
        <v>0</v>
      </c>
      <c r="N423" s="2">
        <v>0</v>
      </c>
      <c r="O423" s="2">
        <v>0</v>
      </c>
    </row>
    <row r="424" spans="1:15">
      <c r="A424" s="54">
        <f t="shared" si="18"/>
        <v>119</v>
      </c>
      <c r="B424" s="39"/>
      <c r="C424" s="66" t="s">
        <v>837</v>
      </c>
      <c r="D424" s="16" t="s">
        <v>840</v>
      </c>
      <c r="E424" s="67" t="s">
        <v>841</v>
      </c>
      <c r="F424" s="15"/>
      <c r="G424" s="1">
        <v>25</v>
      </c>
      <c r="H424" s="1">
        <v>1</v>
      </c>
      <c r="I424" s="1">
        <v>1</v>
      </c>
      <c r="J424" s="1" t="s">
        <v>32</v>
      </c>
      <c r="K424" s="1">
        <v>1</v>
      </c>
      <c r="M424" s="1">
        <v>0</v>
      </c>
      <c r="N424" s="2">
        <v>0</v>
      </c>
      <c r="O424" s="2">
        <v>0</v>
      </c>
    </row>
    <row r="425" spans="1:15">
      <c r="A425" s="54">
        <f t="shared" si="18"/>
        <v>119</v>
      </c>
      <c r="B425" s="39"/>
      <c r="C425" s="66" t="s">
        <v>837</v>
      </c>
      <c r="D425" s="16" t="s">
        <v>842</v>
      </c>
      <c r="E425" s="67" t="s">
        <v>843</v>
      </c>
      <c r="F425" s="15"/>
      <c r="G425" s="1">
        <v>26</v>
      </c>
      <c r="H425" s="1">
        <v>1</v>
      </c>
      <c r="I425" s="1">
        <v>1</v>
      </c>
      <c r="J425" s="1" t="s">
        <v>32</v>
      </c>
      <c r="K425" s="1">
        <v>1</v>
      </c>
      <c r="M425" s="1">
        <v>0</v>
      </c>
      <c r="N425" s="2">
        <v>0</v>
      </c>
      <c r="O425" s="2">
        <v>0</v>
      </c>
    </row>
    <row r="426" spans="1:15">
      <c r="A426" s="54">
        <f t="shared" si="18"/>
        <v>119</v>
      </c>
      <c r="B426" s="39"/>
      <c r="C426" s="66" t="s">
        <v>837</v>
      </c>
      <c r="D426" s="16" t="s">
        <v>844</v>
      </c>
      <c r="E426" s="67" t="s">
        <v>845</v>
      </c>
      <c r="F426" s="15"/>
      <c r="G426" s="1">
        <v>27</v>
      </c>
      <c r="H426" s="1">
        <v>1</v>
      </c>
      <c r="I426" s="1">
        <v>1</v>
      </c>
      <c r="J426" s="1" t="s">
        <v>32</v>
      </c>
      <c r="K426" s="1">
        <v>1</v>
      </c>
      <c r="M426" s="1">
        <v>0</v>
      </c>
      <c r="N426" s="2">
        <v>0</v>
      </c>
      <c r="O426" s="2">
        <v>0</v>
      </c>
    </row>
    <row r="427" spans="1:15">
      <c r="A427" s="54">
        <f t="shared" si="18"/>
        <v>119</v>
      </c>
      <c r="B427" s="39"/>
      <c r="C427" s="66" t="s">
        <v>837</v>
      </c>
      <c r="D427" s="16" t="s">
        <v>536</v>
      </c>
      <c r="E427" s="50"/>
      <c r="F427" s="15"/>
      <c r="I427" s="1">
        <v>1</v>
      </c>
      <c r="J427" s="1" t="s">
        <v>32</v>
      </c>
      <c r="K427" s="1">
        <v>1</v>
      </c>
      <c r="M427" s="1">
        <v>0</v>
      </c>
      <c r="N427" s="2">
        <v>0</v>
      </c>
      <c r="O427" s="2">
        <v>0</v>
      </c>
    </row>
    <row r="428" spans="1:15">
      <c r="A428" s="54">
        <f t="shared" si="18"/>
        <v>119</v>
      </c>
      <c r="B428" s="39"/>
      <c r="C428" s="66" t="s">
        <v>837</v>
      </c>
      <c r="D428" s="16" t="s">
        <v>846</v>
      </c>
      <c r="E428" s="67" t="s">
        <v>847</v>
      </c>
      <c r="F428" s="15"/>
      <c r="G428" s="1">
        <v>32</v>
      </c>
      <c r="H428" s="1">
        <v>8</v>
      </c>
      <c r="I428" s="1">
        <v>1</v>
      </c>
      <c r="J428" s="1" t="s">
        <v>32</v>
      </c>
      <c r="K428" s="1">
        <v>1</v>
      </c>
      <c r="M428" s="1">
        <v>0</v>
      </c>
      <c r="N428" s="2">
        <v>0</v>
      </c>
      <c r="O428" s="2">
        <v>0</v>
      </c>
    </row>
    <row r="429" spans="1:15">
      <c r="A429" s="54">
        <f t="shared" si="18"/>
        <v>119</v>
      </c>
      <c r="B429" s="39"/>
      <c r="C429" s="66" t="s">
        <v>837</v>
      </c>
      <c r="D429" s="16" t="s">
        <v>848</v>
      </c>
      <c r="E429" s="67" t="s">
        <v>849</v>
      </c>
      <c r="F429" s="15"/>
      <c r="G429" s="1">
        <v>40</v>
      </c>
      <c r="H429" s="1">
        <v>8</v>
      </c>
      <c r="I429" s="1">
        <v>1</v>
      </c>
      <c r="J429" s="1" t="s">
        <v>32</v>
      </c>
      <c r="K429" s="1">
        <v>1</v>
      </c>
      <c r="M429" s="1">
        <v>0</v>
      </c>
      <c r="N429" s="2">
        <v>0</v>
      </c>
      <c r="O429" s="2">
        <v>0</v>
      </c>
    </row>
    <row r="430" spans="1:15">
      <c r="A430" s="54">
        <f t="shared" si="18"/>
        <v>119</v>
      </c>
      <c r="B430" s="39"/>
      <c r="C430" s="66" t="s">
        <v>837</v>
      </c>
      <c r="D430" s="16" t="s">
        <v>850</v>
      </c>
      <c r="E430" s="67" t="s">
        <v>851</v>
      </c>
      <c r="F430" s="15"/>
      <c r="G430" s="1">
        <v>48</v>
      </c>
      <c r="H430" s="1">
        <v>8</v>
      </c>
      <c r="I430" s="1">
        <v>1</v>
      </c>
      <c r="J430" s="1" t="s">
        <v>32</v>
      </c>
      <c r="K430" s="1">
        <v>1</v>
      </c>
      <c r="M430" s="1">
        <v>0</v>
      </c>
      <c r="N430" s="2">
        <v>0</v>
      </c>
      <c r="O430" s="2">
        <v>0</v>
      </c>
    </row>
    <row r="431" spans="1:15">
      <c r="A431" s="54">
        <f t="shared" ref="A431:A494" si="21">HEX2DEC(SUBSTITUTE(C431,"0x",""))</f>
        <v>119</v>
      </c>
      <c r="B431" s="39"/>
      <c r="C431" s="66" t="s">
        <v>837</v>
      </c>
      <c r="D431" s="16" t="s">
        <v>852</v>
      </c>
      <c r="E431" s="67" t="s">
        <v>853</v>
      </c>
      <c r="F431" s="15"/>
      <c r="G431" s="1">
        <v>56</v>
      </c>
      <c r="H431" s="1">
        <v>8</v>
      </c>
      <c r="I431" s="1">
        <v>1</v>
      </c>
      <c r="J431" s="1" t="s">
        <v>32</v>
      </c>
      <c r="K431" s="1">
        <v>1</v>
      </c>
      <c r="M431" s="1">
        <v>0</v>
      </c>
      <c r="N431" s="2">
        <v>0</v>
      </c>
      <c r="O431" s="2">
        <v>0</v>
      </c>
    </row>
    <row r="432" spans="1:15">
      <c r="A432" s="54">
        <f t="shared" si="21"/>
        <v>120</v>
      </c>
      <c r="B432" s="39"/>
      <c r="C432" s="66" t="s">
        <v>854</v>
      </c>
      <c r="D432" s="16" t="s">
        <v>855</v>
      </c>
      <c r="E432" s="67" t="s">
        <v>856</v>
      </c>
      <c r="F432" s="15"/>
      <c r="G432" s="1">
        <v>24</v>
      </c>
      <c r="H432" s="1">
        <v>1</v>
      </c>
      <c r="I432" s="1">
        <v>1</v>
      </c>
      <c r="J432" s="1" t="s">
        <v>32</v>
      </c>
      <c r="K432" s="1">
        <v>1</v>
      </c>
      <c r="M432" s="1">
        <v>0</v>
      </c>
      <c r="N432" s="2">
        <v>0</v>
      </c>
      <c r="O432" s="2">
        <v>0</v>
      </c>
    </row>
    <row r="433" spans="1:15">
      <c r="A433" s="54">
        <f t="shared" si="21"/>
        <v>120</v>
      </c>
      <c r="B433" s="39"/>
      <c r="C433" s="66" t="s">
        <v>854</v>
      </c>
      <c r="D433" s="16" t="s">
        <v>857</v>
      </c>
      <c r="E433" s="67" t="s">
        <v>858</v>
      </c>
      <c r="F433" s="15"/>
      <c r="G433" s="1">
        <v>25</v>
      </c>
      <c r="H433" s="1">
        <v>1</v>
      </c>
      <c r="I433" s="1">
        <v>1</v>
      </c>
      <c r="J433" s="1" t="s">
        <v>32</v>
      </c>
      <c r="K433" s="1">
        <v>1</v>
      </c>
      <c r="M433" s="1">
        <v>0</v>
      </c>
      <c r="N433" s="2">
        <v>0</v>
      </c>
      <c r="O433" s="2">
        <v>0</v>
      </c>
    </row>
    <row r="434" spans="1:15">
      <c r="A434" s="54">
        <f t="shared" si="21"/>
        <v>120</v>
      </c>
      <c r="B434" s="39"/>
      <c r="C434" s="66" t="s">
        <v>854</v>
      </c>
      <c r="D434" s="16" t="s">
        <v>859</v>
      </c>
      <c r="E434" s="67" t="s">
        <v>860</v>
      </c>
      <c r="F434" s="15"/>
      <c r="G434" s="1">
        <v>26</v>
      </c>
      <c r="H434" s="1">
        <v>1</v>
      </c>
      <c r="I434" s="1">
        <v>1</v>
      </c>
      <c r="J434" s="1" t="s">
        <v>32</v>
      </c>
      <c r="K434" s="1">
        <v>1</v>
      </c>
      <c r="M434" s="1">
        <v>0</v>
      </c>
      <c r="N434" s="2">
        <v>0</v>
      </c>
      <c r="O434" s="2">
        <v>0</v>
      </c>
    </row>
    <row r="435" spans="1:15">
      <c r="A435" s="54">
        <f t="shared" si="21"/>
        <v>120</v>
      </c>
      <c r="B435" s="39"/>
      <c r="C435" s="66" t="s">
        <v>854</v>
      </c>
      <c r="D435" s="16" t="s">
        <v>861</v>
      </c>
      <c r="E435" s="67" t="s">
        <v>862</v>
      </c>
      <c r="F435" s="15"/>
      <c r="G435" s="1">
        <v>27</v>
      </c>
      <c r="H435" s="1">
        <v>1</v>
      </c>
      <c r="I435" s="1">
        <v>1</v>
      </c>
      <c r="J435" s="1" t="s">
        <v>32</v>
      </c>
      <c r="K435" s="1">
        <v>1</v>
      </c>
      <c r="M435" s="1">
        <v>0</v>
      </c>
      <c r="N435" s="2">
        <v>0</v>
      </c>
      <c r="O435" s="2">
        <v>0</v>
      </c>
    </row>
    <row r="436" spans="1:15">
      <c r="A436" s="54">
        <f t="shared" si="21"/>
        <v>120</v>
      </c>
      <c r="B436" s="39"/>
      <c r="C436" s="66" t="s">
        <v>854</v>
      </c>
      <c r="D436" s="16" t="s">
        <v>536</v>
      </c>
      <c r="E436" s="50"/>
      <c r="F436" s="15"/>
      <c r="G436" s="15"/>
      <c r="I436" s="1">
        <v>1</v>
      </c>
      <c r="J436" s="1" t="s">
        <v>32</v>
      </c>
      <c r="K436" s="1">
        <v>1</v>
      </c>
      <c r="M436" s="1">
        <v>0</v>
      </c>
      <c r="N436" s="2">
        <v>0</v>
      </c>
      <c r="O436" s="2">
        <v>0</v>
      </c>
    </row>
    <row r="437" spans="1:15">
      <c r="A437" s="54">
        <f t="shared" si="21"/>
        <v>120</v>
      </c>
      <c r="B437" s="39"/>
      <c r="C437" s="66" t="s">
        <v>854</v>
      </c>
      <c r="D437" s="16" t="s">
        <v>863</v>
      </c>
      <c r="E437" s="50" t="s">
        <v>864</v>
      </c>
      <c r="F437" s="15"/>
      <c r="G437" s="1">
        <v>39</v>
      </c>
      <c r="H437" s="1">
        <v>16</v>
      </c>
      <c r="I437" s="1">
        <v>0</v>
      </c>
      <c r="J437" s="1" t="s">
        <v>32</v>
      </c>
      <c r="K437" s="1">
        <v>0.1</v>
      </c>
      <c r="L437" s="1" t="s">
        <v>90</v>
      </c>
      <c r="M437" s="1">
        <v>-40</v>
      </c>
      <c r="N437" s="2">
        <v>0</v>
      </c>
      <c r="O437" s="2">
        <v>0</v>
      </c>
    </row>
    <row r="438" spans="1:15">
      <c r="A438" s="54">
        <f t="shared" si="21"/>
        <v>120</v>
      </c>
      <c r="B438" s="39"/>
      <c r="C438" s="66" t="s">
        <v>854</v>
      </c>
      <c r="D438" s="16" t="s">
        <v>865</v>
      </c>
      <c r="E438" s="50" t="s">
        <v>866</v>
      </c>
      <c r="F438" s="15"/>
      <c r="G438" s="1">
        <v>55</v>
      </c>
      <c r="H438" s="1">
        <v>16</v>
      </c>
      <c r="I438" s="1">
        <v>0</v>
      </c>
      <c r="J438" s="1" t="s">
        <v>32</v>
      </c>
      <c r="K438" s="1">
        <v>0.1</v>
      </c>
      <c r="L438" s="1" t="s">
        <v>90</v>
      </c>
      <c r="M438" s="1">
        <v>-40</v>
      </c>
      <c r="N438" s="2">
        <v>0</v>
      </c>
      <c r="O438" s="2">
        <v>0</v>
      </c>
    </row>
    <row r="439" spans="1:15">
      <c r="A439" s="54">
        <f t="shared" si="21"/>
        <v>120</v>
      </c>
      <c r="B439" s="39"/>
      <c r="C439" s="66" t="s">
        <v>854</v>
      </c>
      <c r="D439" s="16" t="s">
        <v>867</v>
      </c>
      <c r="E439" s="50" t="s">
        <v>868</v>
      </c>
      <c r="F439" s="15"/>
      <c r="G439" s="1">
        <v>71</v>
      </c>
      <c r="H439" s="1">
        <v>16</v>
      </c>
      <c r="I439" s="1">
        <v>0</v>
      </c>
      <c r="J439" s="1" t="s">
        <v>32</v>
      </c>
      <c r="K439" s="1">
        <v>0.1</v>
      </c>
      <c r="L439" s="1" t="s">
        <v>90</v>
      </c>
      <c r="M439" s="1">
        <v>-40</v>
      </c>
      <c r="N439" s="2">
        <v>0</v>
      </c>
      <c r="O439" s="2">
        <v>0</v>
      </c>
    </row>
    <row r="440" spans="1:15">
      <c r="A440" s="54">
        <f t="shared" si="21"/>
        <v>120</v>
      </c>
      <c r="B440" s="39"/>
      <c r="C440" s="66" t="s">
        <v>854</v>
      </c>
      <c r="D440" s="16" t="s">
        <v>869</v>
      </c>
      <c r="E440" s="50" t="s">
        <v>870</v>
      </c>
      <c r="F440" s="15"/>
      <c r="G440" s="1">
        <v>87</v>
      </c>
      <c r="H440" s="1">
        <v>16</v>
      </c>
      <c r="I440" s="1">
        <v>0</v>
      </c>
      <c r="J440" s="1" t="s">
        <v>32</v>
      </c>
      <c r="K440" s="1">
        <v>0.1</v>
      </c>
      <c r="L440" s="1" t="s">
        <v>90</v>
      </c>
      <c r="M440" s="1">
        <v>-40</v>
      </c>
      <c r="N440" s="2">
        <v>0</v>
      </c>
      <c r="O440" s="2">
        <v>0</v>
      </c>
    </row>
    <row r="441" spans="1:15">
      <c r="A441" s="54">
        <f t="shared" si="21"/>
        <v>121</v>
      </c>
      <c r="B441" s="39"/>
      <c r="C441" s="66" t="s">
        <v>871</v>
      </c>
      <c r="D441" s="16" t="s">
        <v>872</v>
      </c>
      <c r="E441" s="67" t="s">
        <v>873</v>
      </c>
      <c r="F441" s="15"/>
      <c r="G441" s="1">
        <v>24</v>
      </c>
      <c r="H441" s="1">
        <v>1</v>
      </c>
      <c r="I441" s="1">
        <v>1</v>
      </c>
      <c r="J441" s="1" t="s">
        <v>32</v>
      </c>
      <c r="K441" s="1">
        <v>1</v>
      </c>
      <c r="M441" s="1">
        <v>0</v>
      </c>
      <c r="N441" s="2">
        <v>0</v>
      </c>
      <c r="O441" s="2">
        <v>0</v>
      </c>
    </row>
    <row r="442" spans="1:15">
      <c r="A442" s="54">
        <f t="shared" si="21"/>
        <v>121</v>
      </c>
      <c r="B442" s="39"/>
      <c r="C442" s="66" t="s">
        <v>871</v>
      </c>
      <c r="D442" s="16" t="s">
        <v>874</v>
      </c>
      <c r="E442" s="67" t="s">
        <v>875</v>
      </c>
      <c r="F442" s="15"/>
      <c r="G442" s="1">
        <v>25</v>
      </c>
      <c r="H442" s="1">
        <v>1</v>
      </c>
      <c r="I442" s="1">
        <v>1</v>
      </c>
      <c r="J442" s="1" t="s">
        <v>32</v>
      </c>
      <c r="K442" s="1">
        <v>1</v>
      </c>
      <c r="M442" s="1">
        <v>0</v>
      </c>
      <c r="N442" s="2">
        <v>0</v>
      </c>
      <c r="O442" s="2">
        <v>0</v>
      </c>
    </row>
    <row r="443" spans="1:15">
      <c r="A443" s="54">
        <f t="shared" si="21"/>
        <v>121</v>
      </c>
      <c r="B443" s="39"/>
      <c r="C443" s="66" t="s">
        <v>871</v>
      </c>
      <c r="D443" s="16" t="s">
        <v>876</v>
      </c>
      <c r="E443" s="67" t="s">
        <v>877</v>
      </c>
      <c r="F443" s="15"/>
      <c r="G443" s="1">
        <v>26</v>
      </c>
      <c r="H443" s="1">
        <v>1</v>
      </c>
      <c r="I443" s="1">
        <v>1</v>
      </c>
      <c r="J443" s="1" t="s">
        <v>32</v>
      </c>
      <c r="K443" s="1">
        <v>1</v>
      </c>
      <c r="M443" s="1">
        <v>0</v>
      </c>
      <c r="N443" s="2">
        <v>0</v>
      </c>
      <c r="O443" s="2">
        <v>0</v>
      </c>
    </row>
    <row r="444" spans="1:15">
      <c r="A444" s="54">
        <f t="shared" si="21"/>
        <v>121</v>
      </c>
      <c r="B444" s="39"/>
      <c r="C444" s="66" t="s">
        <v>871</v>
      </c>
      <c r="D444" s="16" t="s">
        <v>878</v>
      </c>
      <c r="E444" s="67" t="s">
        <v>879</v>
      </c>
      <c r="F444" s="15"/>
      <c r="G444" s="1">
        <v>27</v>
      </c>
      <c r="H444" s="1">
        <v>1</v>
      </c>
      <c r="I444" s="1">
        <v>1</v>
      </c>
      <c r="J444" s="1" t="s">
        <v>32</v>
      </c>
      <c r="K444" s="1">
        <v>1</v>
      </c>
      <c r="M444" s="1">
        <v>0</v>
      </c>
      <c r="N444" s="2">
        <v>0</v>
      </c>
      <c r="O444" s="2">
        <v>0</v>
      </c>
    </row>
    <row r="445" spans="1:15">
      <c r="A445" s="54">
        <f t="shared" si="21"/>
        <v>121</v>
      </c>
      <c r="B445" s="39"/>
      <c r="C445" s="66" t="s">
        <v>871</v>
      </c>
      <c r="D445" s="16" t="s">
        <v>536</v>
      </c>
      <c r="E445" s="50"/>
      <c r="F445" s="15"/>
      <c r="I445" s="1">
        <v>1</v>
      </c>
      <c r="J445" s="1" t="s">
        <v>32</v>
      </c>
      <c r="K445" s="1">
        <v>1</v>
      </c>
      <c r="M445" s="1">
        <v>0</v>
      </c>
      <c r="N445" s="2">
        <v>0</v>
      </c>
      <c r="O445" s="2">
        <v>0</v>
      </c>
    </row>
    <row r="446" spans="1:15">
      <c r="A446" s="54">
        <f t="shared" si="21"/>
        <v>121</v>
      </c>
      <c r="B446" s="39"/>
      <c r="C446" s="66" t="s">
        <v>871</v>
      </c>
      <c r="D446" s="16" t="s">
        <v>880</v>
      </c>
      <c r="E446" s="50" t="s">
        <v>881</v>
      </c>
      <c r="F446" s="15"/>
      <c r="G446" s="1">
        <v>39</v>
      </c>
      <c r="H446" s="1">
        <v>16</v>
      </c>
      <c r="I446" s="1">
        <v>0</v>
      </c>
      <c r="J446" s="1" t="s">
        <v>32</v>
      </c>
      <c r="K446" s="1">
        <v>0.1</v>
      </c>
      <c r="L446" s="1" t="s">
        <v>90</v>
      </c>
      <c r="M446" s="1">
        <v>-40</v>
      </c>
      <c r="N446" s="2">
        <v>0</v>
      </c>
      <c r="O446" s="2">
        <v>0</v>
      </c>
    </row>
    <row r="447" spans="1:15">
      <c r="A447" s="54">
        <f t="shared" si="21"/>
        <v>121</v>
      </c>
      <c r="B447" s="39"/>
      <c r="C447" s="66" t="s">
        <v>871</v>
      </c>
      <c r="D447" s="16" t="s">
        <v>882</v>
      </c>
      <c r="E447" s="50" t="s">
        <v>883</v>
      </c>
      <c r="F447" s="15"/>
      <c r="G447" s="1">
        <v>55</v>
      </c>
      <c r="H447" s="1">
        <v>16</v>
      </c>
      <c r="I447" s="1">
        <v>0</v>
      </c>
      <c r="J447" s="1" t="s">
        <v>32</v>
      </c>
      <c r="K447" s="1">
        <v>0.1</v>
      </c>
      <c r="L447" s="1" t="s">
        <v>90</v>
      </c>
      <c r="M447" s="1">
        <v>-40</v>
      </c>
      <c r="N447" s="2">
        <v>0</v>
      </c>
      <c r="O447" s="2">
        <v>0</v>
      </c>
    </row>
    <row r="448" spans="1:15">
      <c r="A448" s="54">
        <f t="shared" si="21"/>
        <v>121</v>
      </c>
      <c r="B448" s="39"/>
      <c r="C448" s="66" t="s">
        <v>871</v>
      </c>
      <c r="D448" s="16" t="s">
        <v>884</v>
      </c>
      <c r="E448" s="50" t="s">
        <v>885</v>
      </c>
      <c r="F448" s="15"/>
      <c r="G448" s="1">
        <v>71</v>
      </c>
      <c r="H448" s="1">
        <v>16</v>
      </c>
      <c r="I448" s="1">
        <v>0</v>
      </c>
      <c r="J448" s="1" t="s">
        <v>32</v>
      </c>
      <c r="K448" s="1">
        <v>0.1</v>
      </c>
      <c r="L448" s="1" t="s">
        <v>90</v>
      </c>
      <c r="M448" s="1">
        <v>-40</v>
      </c>
      <c r="N448" s="2">
        <v>0</v>
      </c>
      <c r="O448" s="2">
        <v>0</v>
      </c>
    </row>
    <row r="449" spans="1:15">
      <c r="A449" s="54">
        <f t="shared" si="21"/>
        <v>121</v>
      </c>
      <c r="B449" s="39"/>
      <c r="C449" s="66" t="s">
        <v>871</v>
      </c>
      <c r="D449" s="16" t="s">
        <v>886</v>
      </c>
      <c r="E449" s="50" t="s">
        <v>887</v>
      </c>
      <c r="F449" s="15"/>
      <c r="G449" s="1">
        <v>87</v>
      </c>
      <c r="H449" s="1">
        <v>16</v>
      </c>
      <c r="I449" s="1">
        <v>0</v>
      </c>
      <c r="J449" s="1" t="s">
        <v>32</v>
      </c>
      <c r="K449" s="1">
        <v>0.1</v>
      </c>
      <c r="L449" s="1" t="s">
        <v>90</v>
      </c>
      <c r="M449" s="1">
        <v>-40</v>
      </c>
      <c r="N449" s="2">
        <v>0</v>
      </c>
      <c r="O449" s="2">
        <v>0</v>
      </c>
    </row>
    <row r="450" spans="1:15">
      <c r="A450" s="54">
        <f t="shared" si="21"/>
        <v>122</v>
      </c>
      <c r="B450" s="39"/>
      <c r="C450" s="66" t="s">
        <v>888</v>
      </c>
      <c r="D450" s="16" t="s">
        <v>889</v>
      </c>
      <c r="E450" s="67" t="s">
        <v>890</v>
      </c>
      <c r="F450" s="15"/>
      <c r="G450" s="1">
        <v>24</v>
      </c>
      <c r="H450" s="1">
        <v>1</v>
      </c>
      <c r="I450" s="1">
        <v>1</v>
      </c>
      <c r="J450" s="1" t="s">
        <v>32</v>
      </c>
      <c r="K450" s="1">
        <v>1</v>
      </c>
      <c r="M450" s="1">
        <v>0</v>
      </c>
      <c r="N450" s="2">
        <v>0</v>
      </c>
      <c r="O450" s="2">
        <v>0</v>
      </c>
    </row>
    <row r="451" spans="1:15">
      <c r="A451" s="54">
        <f t="shared" si="21"/>
        <v>122</v>
      </c>
      <c r="B451" s="39"/>
      <c r="C451" s="66" t="s">
        <v>888</v>
      </c>
      <c r="D451" s="16" t="s">
        <v>891</v>
      </c>
      <c r="E451" s="67" t="s">
        <v>892</v>
      </c>
      <c r="F451" s="15"/>
      <c r="G451" s="1">
        <v>25</v>
      </c>
      <c r="H451" s="1">
        <v>1</v>
      </c>
      <c r="I451" s="1">
        <v>1</v>
      </c>
      <c r="J451" s="1" t="s">
        <v>32</v>
      </c>
      <c r="K451" s="1">
        <v>1</v>
      </c>
      <c r="M451" s="1">
        <v>0</v>
      </c>
      <c r="N451" s="2">
        <v>0</v>
      </c>
      <c r="O451" s="2">
        <v>0</v>
      </c>
    </row>
    <row r="452" spans="1:15">
      <c r="A452" s="54">
        <f t="shared" si="21"/>
        <v>122</v>
      </c>
      <c r="B452" s="39"/>
      <c r="C452" s="66" t="s">
        <v>888</v>
      </c>
      <c r="D452" s="16" t="s">
        <v>893</v>
      </c>
      <c r="E452" s="67" t="s">
        <v>894</v>
      </c>
      <c r="F452" s="15"/>
      <c r="G452" s="1">
        <v>26</v>
      </c>
      <c r="H452" s="1">
        <v>1</v>
      </c>
      <c r="I452" s="1">
        <v>1</v>
      </c>
      <c r="J452" s="1" t="s">
        <v>32</v>
      </c>
      <c r="K452" s="1">
        <v>1</v>
      </c>
      <c r="M452" s="1">
        <v>0</v>
      </c>
      <c r="N452" s="2">
        <v>0</v>
      </c>
      <c r="O452" s="2">
        <v>0</v>
      </c>
    </row>
    <row r="453" spans="1:15">
      <c r="A453" s="54">
        <f t="shared" si="21"/>
        <v>122</v>
      </c>
      <c r="B453" s="39"/>
      <c r="C453" s="66" t="s">
        <v>888</v>
      </c>
      <c r="D453" s="16" t="s">
        <v>536</v>
      </c>
      <c r="E453" s="50"/>
      <c r="F453" s="15"/>
      <c r="I453" s="1">
        <v>1</v>
      </c>
      <c r="J453" s="1" t="s">
        <v>32</v>
      </c>
      <c r="K453" s="1">
        <v>1</v>
      </c>
      <c r="M453" s="1">
        <v>0</v>
      </c>
      <c r="N453" s="2">
        <v>0</v>
      </c>
      <c r="O453" s="2">
        <v>0</v>
      </c>
    </row>
    <row r="454" spans="1:15">
      <c r="A454" s="54">
        <f t="shared" si="21"/>
        <v>122</v>
      </c>
      <c r="B454" s="39"/>
      <c r="C454" s="66" t="s">
        <v>888</v>
      </c>
      <c r="D454" s="16" t="s">
        <v>895</v>
      </c>
      <c r="E454" s="50" t="s">
        <v>896</v>
      </c>
      <c r="F454" s="15"/>
      <c r="G454" s="1">
        <v>39</v>
      </c>
      <c r="H454" s="1">
        <v>16</v>
      </c>
      <c r="I454" s="1">
        <v>0</v>
      </c>
      <c r="J454" s="1" t="s">
        <v>277</v>
      </c>
      <c r="K454" s="1">
        <v>0.01</v>
      </c>
      <c r="L454" s="1" t="s">
        <v>105</v>
      </c>
      <c r="M454" s="1">
        <v>0</v>
      </c>
      <c r="N454" s="2">
        <v>0</v>
      </c>
      <c r="O454" s="2">
        <v>0</v>
      </c>
    </row>
    <row r="455" spans="1:15">
      <c r="A455" s="54">
        <f t="shared" si="21"/>
        <v>122</v>
      </c>
      <c r="B455" s="39"/>
      <c r="C455" s="66" t="s">
        <v>888</v>
      </c>
      <c r="D455" s="16" t="s">
        <v>897</v>
      </c>
      <c r="E455" s="50" t="s">
        <v>898</v>
      </c>
      <c r="F455" s="15"/>
      <c r="G455" s="1">
        <v>55</v>
      </c>
      <c r="H455" s="1">
        <v>16</v>
      </c>
      <c r="I455" s="1">
        <v>0</v>
      </c>
      <c r="J455" s="1" t="s">
        <v>32</v>
      </c>
      <c r="K455" s="1">
        <v>0.01</v>
      </c>
      <c r="L455" s="1" t="s">
        <v>105</v>
      </c>
      <c r="M455" s="1">
        <v>0</v>
      </c>
      <c r="N455" s="2">
        <v>0</v>
      </c>
      <c r="O455" s="2">
        <v>0</v>
      </c>
    </row>
    <row r="456" spans="1:15">
      <c r="A456" s="54">
        <f t="shared" si="21"/>
        <v>122</v>
      </c>
      <c r="B456" s="39"/>
      <c r="C456" s="66" t="s">
        <v>888</v>
      </c>
      <c r="D456" s="16" t="s">
        <v>899</v>
      </c>
      <c r="E456" s="50" t="s">
        <v>900</v>
      </c>
      <c r="F456" s="15"/>
      <c r="G456" s="1">
        <v>71</v>
      </c>
      <c r="H456" s="1">
        <v>16</v>
      </c>
      <c r="I456" s="1">
        <v>0</v>
      </c>
      <c r="J456" s="1" t="s">
        <v>32</v>
      </c>
      <c r="K456" s="1">
        <v>0.01</v>
      </c>
      <c r="L456" s="1" t="s">
        <v>105</v>
      </c>
      <c r="M456" s="1">
        <v>0</v>
      </c>
      <c r="N456" s="2">
        <v>0</v>
      </c>
      <c r="O456" s="2">
        <v>0</v>
      </c>
    </row>
    <row r="457" spans="1:15">
      <c r="A457" s="54">
        <f t="shared" si="21"/>
        <v>123</v>
      </c>
      <c r="B457" s="39"/>
      <c r="C457" s="66" t="s">
        <v>901</v>
      </c>
      <c r="D457" s="16" t="s">
        <v>902</v>
      </c>
      <c r="E457" s="67" t="s">
        <v>903</v>
      </c>
      <c r="F457" s="15"/>
      <c r="G457" s="1">
        <v>24</v>
      </c>
      <c r="H457" s="1">
        <v>1</v>
      </c>
      <c r="I457" s="1">
        <v>1</v>
      </c>
      <c r="J457" s="1" t="s">
        <v>32</v>
      </c>
      <c r="K457" s="1">
        <v>1</v>
      </c>
      <c r="M457" s="1">
        <v>0</v>
      </c>
      <c r="N457" s="2">
        <v>0</v>
      </c>
      <c r="O457" s="2">
        <v>0</v>
      </c>
    </row>
    <row r="458" spans="1:15">
      <c r="A458" s="54">
        <f t="shared" si="21"/>
        <v>123</v>
      </c>
      <c r="B458" s="39"/>
      <c r="C458" s="66" t="s">
        <v>901</v>
      </c>
      <c r="D458" s="16" t="s">
        <v>904</v>
      </c>
      <c r="E458" s="67" t="s">
        <v>905</v>
      </c>
      <c r="F458" s="15"/>
      <c r="G458" s="1">
        <v>25</v>
      </c>
      <c r="H458" s="1">
        <v>1</v>
      </c>
      <c r="I458" s="1">
        <v>1</v>
      </c>
      <c r="J458" s="1" t="s">
        <v>32</v>
      </c>
      <c r="K458" s="1">
        <v>1</v>
      </c>
      <c r="M458" s="1">
        <v>0</v>
      </c>
      <c r="N458" s="2">
        <v>0</v>
      </c>
      <c r="O458" s="2">
        <v>0</v>
      </c>
    </row>
    <row r="459" spans="1:15">
      <c r="A459" s="54">
        <f t="shared" si="21"/>
        <v>123</v>
      </c>
      <c r="B459" s="39"/>
      <c r="C459" s="66" t="s">
        <v>901</v>
      </c>
      <c r="D459" s="16" t="s">
        <v>906</v>
      </c>
      <c r="E459" s="67" t="s">
        <v>907</v>
      </c>
      <c r="F459" s="15"/>
      <c r="G459" s="1">
        <v>26</v>
      </c>
      <c r="H459" s="1">
        <v>1</v>
      </c>
      <c r="I459" s="1">
        <v>1</v>
      </c>
      <c r="J459" s="1" t="s">
        <v>32</v>
      </c>
      <c r="K459" s="1">
        <v>1</v>
      </c>
      <c r="M459" s="1">
        <v>0</v>
      </c>
      <c r="N459" s="2">
        <v>0</v>
      </c>
      <c r="O459" s="2">
        <v>0</v>
      </c>
    </row>
    <row r="460" spans="1:15">
      <c r="A460" s="54">
        <f t="shared" si="21"/>
        <v>123</v>
      </c>
      <c r="B460" s="39"/>
      <c r="C460" s="66" t="s">
        <v>901</v>
      </c>
      <c r="D460" s="16" t="s">
        <v>536</v>
      </c>
      <c r="E460" s="50"/>
      <c r="F460" s="15"/>
      <c r="I460" s="1">
        <v>1</v>
      </c>
      <c r="J460" s="1" t="s">
        <v>32</v>
      </c>
      <c r="K460" s="1">
        <v>1</v>
      </c>
      <c r="M460" s="1">
        <v>0</v>
      </c>
      <c r="N460" s="2">
        <v>0</v>
      </c>
      <c r="O460" s="2">
        <v>0</v>
      </c>
    </row>
    <row r="461" spans="1:15">
      <c r="A461" s="54">
        <f t="shared" si="21"/>
        <v>123</v>
      </c>
      <c r="B461" s="39"/>
      <c r="C461" s="66" t="s">
        <v>901</v>
      </c>
      <c r="D461" s="16" t="s">
        <v>908</v>
      </c>
      <c r="E461" s="50" t="s">
        <v>909</v>
      </c>
      <c r="F461" s="15"/>
      <c r="G461" s="1">
        <v>39</v>
      </c>
      <c r="H461" s="1">
        <v>16</v>
      </c>
      <c r="I461" s="1">
        <v>0</v>
      </c>
      <c r="J461" s="1" t="s">
        <v>277</v>
      </c>
      <c r="K461" s="1">
        <v>0.01</v>
      </c>
      <c r="L461" s="1" t="s">
        <v>105</v>
      </c>
      <c r="M461" s="1">
        <v>0</v>
      </c>
      <c r="N461" s="2">
        <v>0</v>
      </c>
      <c r="O461" s="2">
        <v>0</v>
      </c>
    </row>
    <row r="462" spans="1:15">
      <c r="A462" s="54">
        <f t="shared" si="21"/>
        <v>123</v>
      </c>
      <c r="B462" s="39"/>
      <c r="C462" s="66" t="s">
        <v>901</v>
      </c>
      <c r="D462" s="16" t="s">
        <v>910</v>
      </c>
      <c r="E462" s="50" t="s">
        <v>911</v>
      </c>
      <c r="F462" s="15"/>
      <c r="G462" s="1">
        <v>55</v>
      </c>
      <c r="H462" s="1">
        <v>16</v>
      </c>
      <c r="I462" s="1">
        <v>0</v>
      </c>
      <c r="J462" s="1" t="s">
        <v>32</v>
      </c>
      <c r="K462" s="1">
        <v>0.01</v>
      </c>
      <c r="L462" s="1" t="s">
        <v>105</v>
      </c>
      <c r="M462" s="1">
        <v>0</v>
      </c>
      <c r="N462" s="2">
        <v>0</v>
      </c>
      <c r="O462" s="2">
        <v>0</v>
      </c>
    </row>
    <row r="463" spans="1:15">
      <c r="A463" s="54">
        <f t="shared" si="21"/>
        <v>123</v>
      </c>
      <c r="B463" s="39"/>
      <c r="C463" s="66" t="s">
        <v>901</v>
      </c>
      <c r="D463" s="16" t="s">
        <v>912</v>
      </c>
      <c r="E463" s="50" t="s">
        <v>913</v>
      </c>
      <c r="F463" s="15"/>
      <c r="G463" s="1">
        <v>71</v>
      </c>
      <c r="H463" s="1">
        <v>16</v>
      </c>
      <c r="I463" s="1">
        <v>0</v>
      </c>
      <c r="J463" s="1" t="s">
        <v>32</v>
      </c>
      <c r="K463" s="1">
        <v>0.01</v>
      </c>
      <c r="L463" s="1" t="s">
        <v>105</v>
      </c>
      <c r="M463" s="1">
        <v>0</v>
      </c>
      <c r="N463" s="2">
        <v>0</v>
      </c>
      <c r="O463" s="2">
        <v>0</v>
      </c>
    </row>
    <row r="464" spans="1:15">
      <c r="A464" s="54">
        <f t="shared" si="21"/>
        <v>124</v>
      </c>
      <c r="B464" s="39"/>
      <c r="C464" s="66" t="s">
        <v>914</v>
      </c>
      <c r="D464" s="16" t="s">
        <v>915</v>
      </c>
      <c r="E464" s="67" t="s">
        <v>916</v>
      </c>
      <c r="F464" s="15"/>
      <c r="G464" s="1">
        <v>24</v>
      </c>
      <c r="H464" s="1">
        <v>1</v>
      </c>
      <c r="I464" s="1">
        <v>1</v>
      </c>
      <c r="J464" s="1" t="s">
        <v>32</v>
      </c>
      <c r="K464" s="1">
        <v>1</v>
      </c>
      <c r="M464" s="1">
        <v>0</v>
      </c>
      <c r="N464" s="2">
        <v>0</v>
      </c>
      <c r="O464" s="2">
        <v>0</v>
      </c>
    </row>
    <row r="465" spans="1:15">
      <c r="A465" s="54">
        <f t="shared" si="21"/>
        <v>124</v>
      </c>
      <c r="B465" s="39"/>
      <c r="C465" s="66" t="s">
        <v>914</v>
      </c>
      <c r="D465" s="16" t="s">
        <v>917</v>
      </c>
      <c r="E465" s="67" t="s">
        <v>918</v>
      </c>
      <c r="F465" s="15"/>
      <c r="G465" s="1">
        <v>25</v>
      </c>
      <c r="H465" s="1">
        <v>1</v>
      </c>
      <c r="I465" s="1">
        <v>1</v>
      </c>
      <c r="J465" s="1" t="s">
        <v>32</v>
      </c>
      <c r="K465" s="1">
        <v>1</v>
      </c>
      <c r="M465" s="1">
        <v>0</v>
      </c>
      <c r="N465" s="2">
        <v>0</v>
      </c>
      <c r="O465" s="2">
        <v>0</v>
      </c>
    </row>
    <row r="466" spans="1:15">
      <c r="A466" s="54">
        <f t="shared" si="21"/>
        <v>124</v>
      </c>
      <c r="B466" s="39"/>
      <c r="C466" s="66" t="s">
        <v>914</v>
      </c>
      <c r="D466" s="16" t="s">
        <v>919</v>
      </c>
      <c r="E466" s="67" t="s">
        <v>920</v>
      </c>
      <c r="F466" s="15"/>
      <c r="G466" s="1">
        <v>26</v>
      </c>
      <c r="H466" s="1">
        <v>1</v>
      </c>
      <c r="I466" s="1">
        <v>1</v>
      </c>
      <c r="J466" s="1" t="s">
        <v>32</v>
      </c>
      <c r="K466" s="1">
        <v>1</v>
      </c>
      <c r="M466" s="1">
        <v>0</v>
      </c>
      <c r="N466" s="2">
        <v>0</v>
      </c>
      <c r="O466" s="2">
        <v>0</v>
      </c>
    </row>
    <row r="467" spans="1:15">
      <c r="A467" s="54">
        <f t="shared" si="21"/>
        <v>124</v>
      </c>
      <c r="B467" s="39"/>
      <c r="C467" s="66" t="s">
        <v>914</v>
      </c>
      <c r="D467" s="16" t="s">
        <v>921</v>
      </c>
      <c r="E467" s="67" t="s">
        <v>922</v>
      </c>
      <c r="F467" s="15"/>
      <c r="G467" s="1">
        <v>27</v>
      </c>
      <c r="H467" s="1">
        <v>1</v>
      </c>
      <c r="I467" s="1">
        <v>1</v>
      </c>
      <c r="J467" s="1" t="s">
        <v>32</v>
      </c>
      <c r="K467" s="1">
        <v>1</v>
      </c>
      <c r="M467" s="1">
        <v>0</v>
      </c>
      <c r="N467" s="2">
        <v>0</v>
      </c>
      <c r="O467" s="2">
        <v>0</v>
      </c>
    </row>
    <row r="468" spans="1:15">
      <c r="A468" s="54">
        <f t="shared" si="21"/>
        <v>124</v>
      </c>
      <c r="B468" s="39"/>
      <c r="C468" s="66" t="s">
        <v>914</v>
      </c>
      <c r="D468" s="16" t="s">
        <v>536</v>
      </c>
      <c r="E468" s="50"/>
      <c r="F468" s="15"/>
      <c r="I468" s="1">
        <v>1</v>
      </c>
      <c r="J468" s="1" t="s">
        <v>32</v>
      </c>
      <c r="K468" s="1">
        <v>1</v>
      </c>
      <c r="M468" s="1">
        <v>0</v>
      </c>
      <c r="N468" s="2">
        <v>0</v>
      </c>
      <c r="O468" s="2">
        <v>0</v>
      </c>
    </row>
    <row r="469" spans="1:15">
      <c r="A469" s="54">
        <f t="shared" si="21"/>
        <v>124</v>
      </c>
      <c r="B469" s="39"/>
      <c r="C469" s="66" t="s">
        <v>914</v>
      </c>
      <c r="D469" s="16" t="s">
        <v>923</v>
      </c>
      <c r="E469" s="50" t="s">
        <v>924</v>
      </c>
      <c r="F469" s="15"/>
      <c r="G469" s="1">
        <v>39</v>
      </c>
      <c r="H469" s="1">
        <v>16</v>
      </c>
      <c r="I469" s="1">
        <v>0</v>
      </c>
      <c r="J469" s="1" t="s">
        <v>32</v>
      </c>
      <c r="K469" s="1">
        <v>0.1</v>
      </c>
      <c r="L469" s="1" t="s">
        <v>90</v>
      </c>
      <c r="M469" s="1">
        <v>-40</v>
      </c>
      <c r="N469" s="2">
        <v>0</v>
      </c>
      <c r="O469" s="2">
        <v>0</v>
      </c>
    </row>
    <row r="470" spans="1:15">
      <c r="A470" s="54">
        <f t="shared" si="21"/>
        <v>124</v>
      </c>
      <c r="B470" s="39"/>
      <c r="C470" s="66" t="s">
        <v>914</v>
      </c>
      <c r="D470" s="16" t="s">
        <v>925</v>
      </c>
      <c r="E470" s="50" t="s">
        <v>926</v>
      </c>
      <c r="F470" s="15"/>
      <c r="G470" s="1">
        <v>55</v>
      </c>
      <c r="H470" s="1">
        <v>16</v>
      </c>
      <c r="I470" s="1">
        <v>0</v>
      </c>
      <c r="J470" s="1" t="s">
        <v>32</v>
      </c>
      <c r="K470" s="1">
        <v>0.1</v>
      </c>
      <c r="L470" s="1" t="s">
        <v>90</v>
      </c>
      <c r="M470" s="1">
        <v>-40</v>
      </c>
      <c r="N470" s="2">
        <v>0</v>
      </c>
      <c r="O470" s="2">
        <v>0</v>
      </c>
    </row>
    <row r="471" spans="1:15">
      <c r="A471" s="54">
        <f t="shared" si="21"/>
        <v>124</v>
      </c>
      <c r="B471" s="39"/>
      <c r="C471" s="66" t="s">
        <v>914</v>
      </c>
      <c r="D471" s="16" t="s">
        <v>927</v>
      </c>
      <c r="E471" s="50" t="s">
        <v>928</v>
      </c>
      <c r="F471" s="15"/>
      <c r="G471" s="1">
        <v>71</v>
      </c>
      <c r="H471" s="1">
        <v>16</v>
      </c>
      <c r="I471" s="1">
        <v>0</v>
      </c>
      <c r="J471" s="1" t="s">
        <v>32</v>
      </c>
      <c r="K471" s="1">
        <v>0.1</v>
      </c>
      <c r="L471" s="1" t="s">
        <v>90</v>
      </c>
      <c r="M471" s="1">
        <v>-40</v>
      </c>
      <c r="N471" s="2">
        <v>0</v>
      </c>
      <c r="O471" s="2">
        <v>0</v>
      </c>
    </row>
    <row r="472" spans="1:15">
      <c r="A472" s="54">
        <f t="shared" si="21"/>
        <v>124</v>
      </c>
      <c r="B472" s="39"/>
      <c r="C472" s="66" t="s">
        <v>914</v>
      </c>
      <c r="D472" s="16" t="s">
        <v>929</v>
      </c>
      <c r="E472" s="50" t="s">
        <v>930</v>
      </c>
      <c r="F472" s="15"/>
      <c r="G472" s="1">
        <v>87</v>
      </c>
      <c r="H472" s="1">
        <v>16</v>
      </c>
      <c r="I472" s="1">
        <v>0</v>
      </c>
      <c r="J472" s="1" t="s">
        <v>32</v>
      </c>
      <c r="K472" s="1">
        <v>0.1</v>
      </c>
      <c r="L472" s="1" t="s">
        <v>90</v>
      </c>
      <c r="M472" s="1">
        <v>-40</v>
      </c>
      <c r="N472" s="2">
        <v>0</v>
      </c>
      <c r="O472" s="2">
        <v>0</v>
      </c>
    </row>
    <row r="473" spans="1:15">
      <c r="A473" s="54">
        <f t="shared" si="21"/>
        <v>125</v>
      </c>
      <c r="B473" s="39"/>
      <c r="C473" s="66" t="s">
        <v>931</v>
      </c>
      <c r="D473" s="16" t="s">
        <v>932</v>
      </c>
      <c r="E473" s="67" t="s">
        <v>933</v>
      </c>
      <c r="F473" s="15"/>
      <c r="G473" s="1">
        <v>24</v>
      </c>
      <c r="H473" s="1">
        <v>1</v>
      </c>
      <c r="I473" s="1">
        <v>1</v>
      </c>
      <c r="J473" s="1" t="s">
        <v>32</v>
      </c>
      <c r="K473" s="1">
        <v>1</v>
      </c>
      <c r="M473" s="1">
        <v>0</v>
      </c>
      <c r="N473" s="2">
        <v>0</v>
      </c>
      <c r="O473" s="2">
        <v>0</v>
      </c>
    </row>
    <row r="474" spans="1:15">
      <c r="A474" s="54">
        <f t="shared" si="21"/>
        <v>125</v>
      </c>
      <c r="B474" s="39"/>
      <c r="C474" s="66" t="s">
        <v>931</v>
      </c>
      <c r="D474" s="16" t="s">
        <v>934</v>
      </c>
      <c r="E474" s="67" t="s">
        <v>935</v>
      </c>
      <c r="F474" s="15"/>
      <c r="G474" s="1">
        <v>25</v>
      </c>
      <c r="H474" s="1">
        <v>1</v>
      </c>
      <c r="I474" s="1">
        <v>1</v>
      </c>
      <c r="J474" s="1" t="s">
        <v>32</v>
      </c>
      <c r="K474" s="1">
        <v>1</v>
      </c>
      <c r="M474" s="1">
        <v>0</v>
      </c>
      <c r="N474" s="2">
        <v>0</v>
      </c>
      <c r="O474" s="2">
        <v>0</v>
      </c>
    </row>
    <row r="475" spans="1:15">
      <c r="A475" s="54">
        <f t="shared" si="21"/>
        <v>125</v>
      </c>
      <c r="B475" s="39"/>
      <c r="C475" s="66" t="s">
        <v>931</v>
      </c>
      <c r="D475" s="16" t="s">
        <v>936</v>
      </c>
      <c r="E475" s="67" t="s">
        <v>937</v>
      </c>
      <c r="F475" s="15"/>
      <c r="G475" s="1">
        <v>26</v>
      </c>
      <c r="H475" s="1">
        <v>1</v>
      </c>
      <c r="I475" s="1">
        <v>1</v>
      </c>
      <c r="J475" s="1" t="s">
        <v>32</v>
      </c>
      <c r="K475" s="1">
        <v>1</v>
      </c>
      <c r="M475" s="1">
        <v>0</v>
      </c>
      <c r="N475" s="2">
        <v>0</v>
      </c>
      <c r="O475" s="2">
        <v>0</v>
      </c>
    </row>
    <row r="476" spans="1:15">
      <c r="A476" s="54">
        <f t="shared" si="21"/>
        <v>125</v>
      </c>
      <c r="B476" s="39"/>
      <c r="C476" s="66" t="s">
        <v>931</v>
      </c>
      <c r="D476" s="16" t="s">
        <v>938</v>
      </c>
      <c r="E476" s="67" t="s">
        <v>939</v>
      </c>
      <c r="F476" s="15"/>
      <c r="G476" s="1">
        <v>27</v>
      </c>
      <c r="H476" s="1">
        <v>1</v>
      </c>
      <c r="I476" s="1">
        <v>1</v>
      </c>
      <c r="J476" s="1" t="s">
        <v>32</v>
      </c>
      <c r="K476" s="1">
        <v>1</v>
      </c>
      <c r="M476" s="1">
        <v>0</v>
      </c>
      <c r="N476" s="2">
        <v>0</v>
      </c>
      <c r="O476" s="2">
        <v>0</v>
      </c>
    </row>
    <row r="477" spans="1:15">
      <c r="A477" s="54">
        <f t="shared" si="21"/>
        <v>125</v>
      </c>
      <c r="B477" s="39"/>
      <c r="C477" s="66" t="s">
        <v>931</v>
      </c>
      <c r="D477" s="16" t="s">
        <v>536</v>
      </c>
      <c r="E477" s="50"/>
      <c r="F477" s="15"/>
      <c r="I477" s="1">
        <v>1</v>
      </c>
      <c r="J477" s="1" t="s">
        <v>32</v>
      </c>
      <c r="K477" s="1">
        <v>1</v>
      </c>
      <c r="M477" s="1">
        <v>0</v>
      </c>
      <c r="N477" s="2">
        <v>0</v>
      </c>
      <c r="O477" s="2">
        <v>0</v>
      </c>
    </row>
    <row r="478" spans="1:15">
      <c r="A478" s="54">
        <f t="shared" si="21"/>
        <v>126</v>
      </c>
      <c r="B478" s="39"/>
      <c r="C478" s="66" t="s">
        <v>940</v>
      </c>
      <c r="D478" s="16" t="s">
        <v>941</v>
      </c>
      <c r="E478" s="67" t="s">
        <v>942</v>
      </c>
      <c r="F478" s="15"/>
      <c r="G478" s="1">
        <v>24</v>
      </c>
      <c r="H478" s="1">
        <v>1</v>
      </c>
      <c r="I478" s="1">
        <v>1</v>
      </c>
      <c r="J478" s="1" t="s">
        <v>32</v>
      </c>
      <c r="K478" s="1">
        <v>1</v>
      </c>
      <c r="M478" s="1">
        <v>0</v>
      </c>
      <c r="N478" s="2">
        <v>0</v>
      </c>
      <c r="O478" s="2">
        <v>0</v>
      </c>
    </row>
    <row r="479" spans="1:15">
      <c r="A479" s="54">
        <f t="shared" si="21"/>
        <v>126</v>
      </c>
      <c r="B479" s="39"/>
      <c r="C479" s="66" t="s">
        <v>940</v>
      </c>
      <c r="D479" s="16" t="s">
        <v>943</v>
      </c>
      <c r="E479" s="67" t="s">
        <v>944</v>
      </c>
      <c r="F479" s="15"/>
      <c r="G479" s="1">
        <v>25</v>
      </c>
      <c r="H479" s="1">
        <v>1</v>
      </c>
      <c r="I479" s="1">
        <v>1</v>
      </c>
      <c r="J479" s="1" t="s">
        <v>32</v>
      </c>
      <c r="K479" s="1">
        <v>1</v>
      </c>
      <c r="M479" s="1">
        <v>0</v>
      </c>
      <c r="N479" s="2">
        <v>0</v>
      </c>
      <c r="O479" s="2">
        <v>0</v>
      </c>
    </row>
    <row r="480" spans="1:15">
      <c r="A480" s="54">
        <f t="shared" si="21"/>
        <v>126</v>
      </c>
      <c r="B480" s="39"/>
      <c r="C480" s="66" t="s">
        <v>940</v>
      </c>
      <c r="D480" s="16" t="s">
        <v>945</v>
      </c>
      <c r="E480" s="67" t="s">
        <v>946</v>
      </c>
      <c r="F480" s="15"/>
      <c r="G480" s="1">
        <v>26</v>
      </c>
      <c r="H480" s="1">
        <v>1</v>
      </c>
      <c r="I480" s="1">
        <v>1</v>
      </c>
      <c r="J480" s="1" t="s">
        <v>32</v>
      </c>
      <c r="K480" s="1">
        <v>1</v>
      </c>
      <c r="M480" s="1">
        <v>0</v>
      </c>
      <c r="N480" s="2">
        <v>0</v>
      </c>
      <c r="O480" s="2">
        <v>0</v>
      </c>
    </row>
    <row r="481" spans="1:15">
      <c r="A481" s="54">
        <f t="shared" si="21"/>
        <v>126</v>
      </c>
      <c r="B481" s="39"/>
      <c r="C481" s="66" t="s">
        <v>940</v>
      </c>
      <c r="D481" s="16" t="s">
        <v>947</v>
      </c>
      <c r="E481" s="67" t="s">
        <v>948</v>
      </c>
      <c r="F481" s="15"/>
      <c r="G481" s="1">
        <v>27</v>
      </c>
      <c r="H481" s="1">
        <v>1</v>
      </c>
      <c r="I481" s="1">
        <v>1</v>
      </c>
      <c r="J481" s="1" t="s">
        <v>32</v>
      </c>
      <c r="K481" s="1">
        <v>1</v>
      </c>
      <c r="M481" s="1">
        <v>0</v>
      </c>
      <c r="N481" s="2">
        <v>0</v>
      </c>
      <c r="O481" s="2">
        <v>0</v>
      </c>
    </row>
    <row r="482" spans="1:15">
      <c r="A482" s="54">
        <f t="shared" si="21"/>
        <v>126</v>
      </c>
      <c r="B482" s="39"/>
      <c r="C482" s="66" t="s">
        <v>940</v>
      </c>
      <c r="D482" s="16" t="s">
        <v>536</v>
      </c>
      <c r="E482" s="50"/>
      <c r="F482" s="15"/>
      <c r="I482" s="1">
        <v>1</v>
      </c>
      <c r="J482" s="1" t="s">
        <v>32</v>
      </c>
      <c r="K482" s="1">
        <v>1</v>
      </c>
      <c r="M482" s="1">
        <v>0</v>
      </c>
      <c r="N482" s="2">
        <v>0</v>
      </c>
      <c r="O482" s="2">
        <v>0</v>
      </c>
    </row>
    <row r="483" spans="1:15">
      <c r="A483" s="54">
        <f t="shared" si="21"/>
        <v>127</v>
      </c>
      <c r="B483" s="39"/>
      <c r="C483" s="66" t="s">
        <v>949</v>
      </c>
      <c r="D483" s="16" t="s">
        <v>950</v>
      </c>
      <c r="E483" s="67" t="s">
        <v>951</v>
      </c>
      <c r="F483" s="15"/>
      <c r="G483" s="1">
        <v>24</v>
      </c>
      <c r="H483" s="1">
        <v>1</v>
      </c>
      <c r="I483" s="1">
        <v>1</v>
      </c>
      <c r="J483" s="1" t="s">
        <v>32</v>
      </c>
      <c r="K483" s="1">
        <v>1</v>
      </c>
      <c r="M483" s="1">
        <v>0</v>
      </c>
      <c r="N483" s="2">
        <v>0</v>
      </c>
      <c r="O483" s="2">
        <v>0</v>
      </c>
    </row>
    <row r="484" spans="1:15">
      <c r="A484" s="54">
        <f t="shared" si="21"/>
        <v>127</v>
      </c>
      <c r="B484" s="39"/>
      <c r="C484" s="66" t="s">
        <v>949</v>
      </c>
      <c r="D484" s="16" t="s">
        <v>952</v>
      </c>
      <c r="E484" s="67" t="s">
        <v>953</v>
      </c>
      <c r="F484" s="15"/>
      <c r="G484" s="1">
        <v>25</v>
      </c>
      <c r="H484" s="1">
        <v>1</v>
      </c>
      <c r="I484" s="1">
        <v>1</v>
      </c>
      <c r="J484" s="1" t="s">
        <v>32</v>
      </c>
      <c r="K484" s="1">
        <v>1</v>
      </c>
      <c r="M484" s="1">
        <v>0</v>
      </c>
      <c r="N484" s="2">
        <v>0</v>
      </c>
      <c r="O484" s="2">
        <v>0</v>
      </c>
    </row>
    <row r="485" spans="1:15">
      <c r="A485" s="54">
        <f t="shared" si="21"/>
        <v>127</v>
      </c>
      <c r="B485" s="39"/>
      <c r="C485" s="66" t="s">
        <v>949</v>
      </c>
      <c r="D485" s="16" t="s">
        <v>954</v>
      </c>
      <c r="E485" s="67" t="s">
        <v>955</v>
      </c>
      <c r="F485" s="15"/>
      <c r="G485" s="1">
        <v>26</v>
      </c>
      <c r="H485" s="1">
        <v>1</v>
      </c>
      <c r="I485" s="1">
        <v>1</v>
      </c>
      <c r="J485" s="1" t="s">
        <v>32</v>
      </c>
      <c r="K485" s="1">
        <v>1</v>
      </c>
      <c r="M485" s="1">
        <v>0</v>
      </c>
      <c r="N485" s="2">
        <v>0</v>
      </c>
      <c r="O485" s="2">
        <v>0</v>
      </c>
    </row>
    <row r="486" spans="1:15">
      <c r="A486" s="54">
        <f t="shared" si="21"/>
        <v>127</v>
      </c>
      <c r="B486" s="39"/>
      <c r="C486" s="66" t="s">
        <v>949</v>
      </c>
      <c r="D486" s="16" t="s">
        <v>536</v>
      </c>
      <c r="E486" s="50"/>
      <c r="F486" s="15"/>
      <c r="G486" s="1">
        <v>27</v>
      </c>
      <c r="H486" s="1">
        <v>5</v>
      </c>
      <c r="I486" s="1">
        <v>1</v>
      </c>
      <c r="J486" s="1" t="s">
        <v>32</v>
      </c>
      <c r="K486" s="1">
        <v>1</v>
      </c>
      <c r="M486" s="1">
        <v>0</v>
      </c>
      <c r="N486" s="2">
        <v>0</v>
      </c>
      <c r="O486" s="2">
        <v>0</v>
      </c>
    </row>
    <row r="487" spans="1:15">
      <c r="A487" s="54">
        <f t="shared" si="21"/>
        <v>127</v>
      </c>
      <c r="B487" s="39"/>
      <c r="C487" s="66" t="s">
        <v>949</v>
      </c>
      <c r="D487" s="16" t="s">
        <v>956</v>
      </c>
      <c r="E487" s="50" t="s">
        <v>957</v>
      </c>
      <c r="F487" s="15"/>
      <c r="G487" s="1">
        <v>39</v>
      </c>
      <c r="H487" s="1">
        <v>32</v>
      </c>
      <c r="I487" s="1">
        <v>0</v>
      </c>
      <c r="J487" s="1" t="s">
        <v>32</v>
      </c>
      <c r="K487" s="1">
        <v>1</v>
      </c>
      <c r="L487" s="1" t="s">
        <v>205</v>
      </c>
      <c r="M487" s="1">
        <v>0</v>
      </c>
      <c r="N487" s="2">
        <v>0</v>
      </c>
      <c r="O487" s="2">
        <v>0</v>
      </c>
    </row>
    <row r="488" spans="1:15">
      <c r="A488" s="54">
        <f t="shared" si="21"/>
        <v>127</v>
      </c>
      <c r="B488" s="39"/>
      <c r="C488" s="66" t="s">
        <v>949</v>
      </c>
      <c r="D488" s="16" t="s">
        <v>958</v>
      </c>
      <c r="E488" s="50" t="s">
        <v>959</v>
      </c>
      <c r="F488" s="15"/>
      <c r="G488" s="1">
        <v>71</v>
      </c>
      <c r="H488" s="1">
        <v>32</v>
      </c>
      <c r="I488" s="1">
        <v>0</v>
      </c>
      <c r="J488" s="1" t="s">
        <v>32</v>
      </c>
      <c r="K488" s="1">
        <v>1</v>
      </c>
      <c r="L488" s="1" t="s">
        <v>205</v>
      </c>
      <c r="M488" s="1">
        <v>0</v>
      </c>
      <c r="N488" s="2">
        <v>0</v>
      </c>
      <c r="O488" s="2">
        <v>0</v>
      </c>
    </row>
    <row r="489" spans="1:15">
      <c r="A489" s="54">
        <f t="shared" si="21"/>
        <v>127</v>
      </c>
      <c r="B489" s="39"/>
      <c r="C489" s="66" t="s">
        <v>949</v>
      </c>
      <c r="D489" s="16" t="s">
        <v>960</v>
      </c>
      <c r="E489" s="50" t="s">
        <v>961</v>
      </c>
      <c r="F489" s="15"/>
      <c r="G489" s="1">
        <v>103</v>
      </c>
      <c r="H489" s="1">
        <v>32</v>
      </c>
      <c r="I489" s="1">
        <v>0</v>
      </c>
      <c r="J489" s="1" t="s">
        <v>32</v>
      </c>
      <c r="K489" s="1">
        <v>1</v>
      </c>
      <c r="L489" s="1" t="s">
        <v>205</v>
      </c>
      <c r="M489" s="1">
        <v>0</v>
      </c>
      <c r="N489" s="2">
        <v>0</v>
      </c>
      <c r="O489" s="2">
        <v>0</v>
      </c>
    </row>
    <row r="490" spans="1:15">
      <c r="A490" s="54">
        <f t="shared" si="21"/>
        <v>129</v>
      </c>
      <c r="B490" s="39"/>
      <c r="C490" s="66" t="s">
        <v>962</v>
      </c>
      <c r="D490" s="16" t="s">
        <v>963</v>
      </c>
      <c r="E490" s="67" t="s">
        <v>964</v>
      </c>
      <c r="F490" s="15"/>
      <c r="G490" s="1">
        <v>24</v>
      </c>
      <c r="H490" s="1">
        <v>1</v>
      </c>
      <c r="I490" s="1">
        <v>1</v>
      </c>
      <c r="J490" s="1" t="s">
        <v>32</v>
      </c>
      <c r="K490" s="1">
        <v>1</v>
      </c>
      <c r="M490" s="1">
        <v>0</v>
      </c>
      <c r="N490" s="2">
        <v>0</v>
      </c>
      <c r="O490" s="2">
        <v>0</v>
      </c>
    </row>
    <row r="491" spans="1:15">
      <c r="A491" s="54">
        <f t="shared" si="21"/>
        <v>129</v>
      </c>
      <c r="B491" s="39"/>
      <c r="C491" s="66" t="s">
        <v>962</v>
      </c>
      <c r="D491" s="16" t="s">
        <v>965</v>
      </c>
      <c r="E491" s="67" t="s">
        <v>966</v>
      </c>
      <c r="F491" s="15"/>
      <c r="G491" s="1">
        <v>25</v>
      </c>
      <c r="H491" s="1">
        <v>1</v>
      </c>
      <c r="I491" s="1">
        <v>1</v>
      </c>
      <c r="J491" s="1" t="s">
        <v>32</v>
      </c>
      <c r="K491" s="1">
        <v>1</v>
      </c>
      <c r="M491" s="1">
        <v>0</v>
      </c>
      <c r="N491" s="2">
        <v>0</v>
      </c>
      <c r="O491" s="2">
        <v>0</v>
      </c>
    </row>
    <row r="492" spans="1:15">
      <c r="A492" s="54">
        <f t="shared" si="21"/>
        <v>129</v>
      </c>
      <c r="B492" s="39"/>
      <c r="C492" s="66" t="s">
        <v>962</v>
      </c>
      <c r="D492" s="16" t="s">
        <v>967</v>
      </c>
      <c r="E492" s="67" t="s">
        <v>968</v>
      </c>
      <c r="F492" s="15"/>
      <c r="G492" s="1">
        <v>26</v>
      </c>
      <c r="H492" s="1">
        <v>1</v>
      </c>
      <c r="I492" s="1">
        <v>1</v>
      </c>
      <c r="J492" s="1" t="s">
        <v>32</v>
      </c>
      <c r="K492" s="1">
        <v>1</v>
      </c>
      <c r="M492" s="1">
        <v>0</v>
      </c>
      <c r="N492" s="2">
        <v>0</v>
      </c>
      <c r="O492" s="2">
        <v>0</v>
      </c>
    </row>
    <row r="493" spans="1:15">
      <c r="A493" s="54">
        <f t="shared" si="21"/>
        <v>129</v>
      </c>
      <c r="B493" s="39"/>
      <c r="C493" s="66" t="s">
        <v>962</v>
      </c>
      <c r="D493" s="16" t="s">
        <v>969</v>
      </c>
      <c r="E493" s="67" t="s">
        <v>970</v>
      </c>
      <c r="F493" s="15"/>
      <c r="G493" s="1">
        <v>27</v>
      </c>
      <c r="H493" s="1">
        <v>1</v>
      </c>
      <c r="I493" s="1">
        <v>1</v>
      </c>
      <c r="J493" s="1" t="s">
        <v>32</v>
      </c>
      <c r="K493" s="1">
        <v>1</v>
      </c>
      <c r="M493" s="1">
        <v>0</v>
      </c>
      <c r="N493" s="2">
        <v>0</v>
      </c>
      <c r="O493" s="2">
        <v>0</v>
      </c>
    </row>
    <row r="494" spans="1:15">
      <c r="A494" s="54">
        <f t="shared" si="21"/>
        <v>129</v>
      </c>
      <c r="B494" s="39"/>
      <c r="C494" s="66" t="s">
        <v>962</v>
      </c>
      <c r="D494" s="16" t="s">
        <v>971</v>
      </c>
      <c r="E494" s="67" t="s">
        <v>972</v>
      </c>
      <c r="F494" s="15"/>
      <c r="G494" s="1">
        <v>28</v>
      </c>
      <c r="H494" s="1">
        <v>1</v>
      </c>
      <c r="I494" s="1">
        <v>1</v>
      </c>
      <c r="J494" s="1" t="s">
        <v>32</v>
      </c>
      <c r="K494" s="1">
        <v>1</v>
      </c>
      <c r="M494" s="1">
        <v>0</v>
      </c>
      <c r="N494" s="2">
        <v>0</v>
      </c>
      <c r="O494" s="2">
        <v>0</v>
      </c>
    </row>
    <row r="495" spans="1:15">
      <c r="A495" s="54">
        <f t="shared" ref="A495:A558" si="22">HEX2DEC(SUBSTITUTE(C495,"0x",""))</f>
        <v>129</v>
      </c>
      <c r="B495" s="39"/>
      <c r="C495" s="66" t="s">
        <v>962</v>
      </c>
      <c r="D495" s="16" t="s">
        <v>536</v>
      </c>
      <c r="E495" s="50"/>
      <c r="F495" s="15"/>
      <c r="G495" s="1">
        <v>29</v>
      </c>
      <c r="H495" s="1">
        <v>3</v>
      </c>
      <c r="I495" s="1">
        <v>1</v>
      </c>
      <c r="J495" s="1" t="s">
        <v>32</v>
      </c>
      <c r="K495" s="1">
        <v>1</v>
      </c>
      <c r="M495" s="1">
        <v>0</v>
      </c>
      <c r="N495" s="2">
        <v>0</v>
      </c>
      <c r="O495" s="2">
        <v>0</v>
      </c>
    </row>
    <row r="496" spans="1:15">
      <c r="A496" s="54">
        <f t="shared" si="22"/>
        <v>129</v>
      </c>
      <c r="B496" s="39"/>
      <c r="C496" s="66" t="s">
        <v>962</v>
      </c>
      <c r="D496" s="16" t="s">
        <v>973</v>
      </c>
      <c r="E496" s="50" t="s">
        <v>974</v>
      </c>
      <c r="F496" s="15"/>
      <c r="G496" s="1">
        <v>39</v>
      </c>
      <c r="H496" s="1">
        <v>32</v>
      </c>
      <c r="I496" s="1">
        <v>0</v>
      </c>
      <c r="J496" s="1" t="s">
        <v>32</v>
      </c>
      <c r="K496" s="1">
        <v>1</v>
      </c>
      <c r="L496" s="1" t="s">
        <v>205</v>
      </c>
      <c r="M496" s="1">
        <v>0</v>
      </c>
      <c r="N496" s="2">
        <v>0</v>
      </c>
      <c r="O496" s="2">
        <v>0</v>
      </c>
    </row>
    <row r="497" spans="1:15">
      <c r="A497" s="54">
        <f t="shared" si="22"/>
        <v>129</v>
      </c>
      <c r="B497" s="39"/>
      <c r="C497" s="66" t="s">
        <v>962</v>
      </c>
      <c r="D497" s="16" t="s">
        <v>975</v>
      </c>
      <c r="E497" s="50" t="s">
        <v>976</v>
      </c>
      <c r="F497" s="15"/>
      <c r="G497" s="1">
        <v>71</v>
      </c>
      <c r="H497" s="1">
        <v>32</v>
      </c>
      <c r="I497" s="1">
        <v>0</v>
      </c>
      <c r="J497" s="1" t="s">
        <v>32</v>
      </c>
      <c r="K497" s="1">
        <v>1</v>
      </c>
      <c r="L497" s="1" t="s">
        <v>205</v>
      </c>
      <c r="M497" s="1">
        <v>0</v>
      </c>
      <c r="N497" s="2">
        <v>0</v>
      </c>
      <c r="O497" s="2">
        <v>0</v>
      </c>
    </row>
    <row r="498" spans="1:15">
      <c r="A498" s="54">
        <f t="shared" si="22"/>
        <v>129</v>
      </c>
      <c r="B498" s="39"/>
      <c r="C498" s="66" t="s">
        <v>962</v>
      </c>
      <c r="D498" s="16" t="s">
        <v>977</v>
      </c>
      <c r="E498" s="50" t="s">
        <v>978</v>
      </c>
      <c r="F498" s="15"/>
      <c r="G498" s="1">
        <v>103</v>
      </c>
      <c r="H498" s="1">
        <v>32</v>
      </c>
      <c r="I498" s="1">
        <v>0</v>
      </c>
      <c r="J498" s="1" t="s">
        <v>32</v>
      </c>
      <c r="K498" s="1">
        <v>1</v>
      </c>
      <c r="L498" s="1" t="s">
        <v>205</v>
      </c>
      <c r="M498" s="1">
        <v>0</v>
      </c>
      <c r="N498" s="2">
        <v>0</v>
      </c>
      <c r="O498" s="2">
        <v>0</v>
      </c>
    </row>
    <row r="499" spans="1:15">
      <c r="A499" s="54">
        <f t="shared" si="22"/>
        <v>129</v>
      </c>
      <c r="B499" s="39"/>
      <c r="C499" s="66" t="s">
        <v>962</v>
      </c>
      <c r="D499" s="16" t="s">
        <v>979</v>
      </c>
      <c r="E499" s="50" t="s">
        <v>980</v>
      </c>
      <c r="F499" s="15"/>
      <c r="G499" s="1">
        <v>135</v>
      </c>
      <c r="H499" s="1">
        <v>32</v>
      </c>
      <c r="I499" s="1">
        <v>0</v>
      </c>
      <c r="J499" s="1" t="s">
        <v>32</v>
      </c>
      <c r="K499" s="1">
        <v>1</v>
      </c>
      <c r="L499" s="1" t="s">
        <v>205</v>
      </c>
      <c r="M499" s="1">
        <v>0</v>
      </c>
      <c r="N499" s="2">
        <v>0</v>
      </c>
      <c r="O499" s="2">
        <v>0</v>
      </c>
    </row>
    <row r="500" spans="1:15">
      <c r="A500" s="54">
        <f t="shared" si="22"/>
        <v>129</v>
      </c>
      <c r="B500" s="39"/>
      <c r="C500" s="66" t="s">
        <v>962</v>
      </c>
      <c r="D500" s="16" t="s">
        <v>981</v>
      </c>
      <c r="E500" s="50" t="s">
        <v>982</v>
      </c>
      <c r="F500" s="15"/>
      <c r="G500" s="1">
        <v>167</v>
      </c>
      <c r="H500" s="1">
        <v>32</v>
      </c>
      <c r="I500" s="1">
        <v>0</v>
      </c>
      <c r="J500" s="1" t="s">
        <v>32</v>
      </c>
      <c r="K500" s="1">
        <v>1</v>
      </c>
      <c r="L500" s="1" t="s">
        <v>205</v>
      </c>
      <c r="M500" s="1">
        <v>0</v>
      </c>
      <c r="N500" s="2">
        <v>0</v>
      </c>
      <c r="O500" s="2">
        <v>0</v>
      </c>
    </row>
    <row r="501" spans="1:15">
      <c r="A501" s="54">
        <f t="shared" si="22"/>
        <v>129</v>
      </c>
      <c r="B501" s="39"/>
      <c r="C501" s="66" t="s">
        <v>962</v>
      </c>
      <c r="D501" s="16" t="s">
        <v>983</v>
      </c>
      <c r="E501" s="50" t="s">
        <v>984</v>
      </c>
      <c r="F501" s="15"/>
      <c r="G501" s="1">
        <v>199</v>
      </c>
      <c r="H501" s="1">
        <v>32</v>
      </c>
      <c r="I501" s="1">
        <v>0</v>
      </c>
      <c r="J501" s="1" t="s">
        <v>32</v>
      </c>
      <c r="K501" s="1">
        <v>1</v>
      </c>
      <c r="L501" s="1" t="s">
        <v>205</v>
      </c>
      <c r="M501" s="1">
        <v>0</v>
      </c>
      <c r="N501" s="2">
        <v>0</v>
      </c>
      <c r="O501" s="2">
        <v>0</v>
      </c>
    </row>
    <row r="502" spans="1:15">
      <c r="A502" s="54">
        <f t="shared" si="22"/>
        <v>129</v>
      </c>
      <c r="B502" s="39"/>
      <c r="C502" s="66" t="s">
        <v>962</v>
      </c>
      <c r="D502" s="16" t="s">
        <v>985</v>
      </c>
      <c r="E502" s="50" t="s">
        <v>986</v>
      </c>
      <c r="F502" s="15"/>
      <c r="G502" s="1">
        <v>231</v>
      </c>
      <c r="H502" s="1">
        <v>32</v>
      </c>
      <c r="I502" s="1">
        <v>0</v>
      </c>
      <c r="J502" s="1" t="s">
        <v>32</v>
      </c>
      <c r="K502" s="1">
        <v>1</v>
      </c>
      <c r="L502" s="1" t="s">
        <v>205</v>
      </c>
      <c r="M502" s="1">
        <v>0</v>
      </c>
      <c r="N502" s="2">
        <v>0</v>
      </c>
      <c r="O502" s="2">
        <v>0</v>
      </c>
    </row>
    <row r="503" spans="1:15">
      <c r="A503" s="54">
        <f t="shared" si="22"/>
        <v>129</v>
      </c>
      <c r="B503" s="39"/>
      <c r="C503" s="66" t="s">
        <v>962</v>
      </c>
      <c r="D503" s="16" t="s">
        <v>987</v>
      </c>
      <c r="E503" s="50" t="s">
        <v>988</v>
      </c>
      <c r="F503" s="15"/>
      <c r="G503" s="1">
        <v>263</v>
      </c>
      <c r="H503" s="1">
        <v>32</v>
      </c>
      <c r="I503" s="1">
        <v>0</v>
      </c>
      <c r="J503" s="1" t="s">
        <v>32</v>
      </c>
      <c r="K503" s="1">
        <v>1</v>
      </c>
      <c r="L503" s="1" t="s">
        <v>205</v>
      </c>
      <c r="M503" s="1">
        <v>0</v>
      </c>
      <c r="N503" s="2">
        <v>0</v>
      </c>
      <c r="O503" s="2">
        <v>0</v>
      </c>
    </row>
    <row r="504" spans="1:15">
      <c r="A504" s="54">
        <f t="shared" si="22"/>
        <v>129</v>
      </c>
      <c r="B504" s="39"/>
      <c r="C504" s="66" t="s">
        <v>962</v>
      </c>
      <c r="D504" s="16" t="s">
        <v>989</v>
      </c>
      <c r="E504" s="50" t="s">
        <v>990</v>
      </c>
      <c r="F504" s="15"/>
      <c r="G504" s="1">
        <v>295</v>
      </c>
      <c r="H504" s="1">
        <v>32</v>
      </c>
      <c r="I504" s="1">
        <v>0</v>
      </c>
      <c r="J504" s="1" t="s">
        <v>32</v>
      </c>
      <c r="K504" s="1">
        <v>1</v>
      </c>
      <c r="L504" s="1" t="s">
        <v>205</v>
      </c>
      <c r="M504" s="1">
        <v>0</v>
      </c>
      <c r="N504" s="2">
        <v>0</v>
      </c>
      <c r="O504" s="2">
        <v>0</v>
      </c>
    </row>
    <row r="505" spans="1:15">
      <c r="A505" s="54">
        <f t="shared" si="22"/>
        <v>129</v>
      </c>
      <c r="B505" s="39"/>
      <c r="C505" s="66" t="s">
        <v>962</v>
      </c>
      <c r="D505" s="16" t="s">
        <v>991</v>
      </c>
      <c r="E505" s="50" t="s">
        <v>992</v>
      </c>
      <c r="F505" s="15"/>
      <c r="G505" s="1">
        <v>327</v>
      </c>
      <c r="H505" s="1">
        <v>32</v>
      </c>
      <c r="I505" s="1">
        <v>0</v>
      </c>
      <c r="J505" s="1" t="s">
        <v>32</v>
      </c>
      <c r="K505" s="1">
        <v>1</v>
      </c>
      <c r="L505" s="1" t="s">
        <v>205</v>
      </c>
      <c r="M505" s="1">
        <v>0</v>
      </c>
      <c r="N505" s="2">
        <v>0</v>
      </c>
      <c r="O505" s="2">
        <v>0</v>
      </c>
    </row>
    <row r="506" spans="1:15">
      <c r="A506" s="54">
        <f t="shared" si="22"/>
        <v>130</v>
      </c>
      <c r="B506" s="39"/>
      <c r="C506" s="66" t="s">
        <v>993</v>
      </c>
      <c r="D506" s="16" t="s">
        <v>994</v>
      </c>
      <c r="E506" s="67" t="s">
        <v>995</v>
      </c>
      <c r="F506" s="15"/>
      <c r="G506" s="1">
        <v>24</v>
      </c>
      <c r="H506" s="1">
        <v>1</v>
      </c>
      <c r="I506" s="1">
        <v>1</v>
      </c>
      <c r="J506" s="1" t="s">
        <v>32</v>
      </c>
      <c r="K506" s="1">
        <v>1</v>
      </c>
      <c r="M506" s="1">
        <v>0</v>
      </c>
      <c r="N506" s="2">
        <v>0</v>
      </c>
      <c r="O506" s="2">
        <v>0</v>
      </c>
    </row>
    <row r="507" spans="1:15">
      <c r="A507" s="54">
        <f t="shared" si="22"/>
        <v>130</v>
      </c>
      <c r="B507" s="39"/>
      <c r="C507" s="66" t="s">
        <v>993</v>
      </c>
      <c r="D507" s="16" t="s">
        <v>996</v>
      </c>
      <c r="E507" s="67" t="s">
        <v>997</v>
      </c>
      <c r="F507" s="15"/>
      <c r="G507" s="1">
        <v>25</v>
      </c>
      <c r="H507" s="1">
        <v>1</v>
      </c>
      <c r="I507" s="1">
        <v>1</v>
      </c>
      <c r="J507" s="1" t="s">
        <v>32</v>
      </c>
      <c r="K507" s="1">
        <v>1</v>
      </c>
      <c r="M507" s="1">
        <v>0</v>
      </c>
      <c r="N507" s="2">
        <v>0</v>
      </c>
      <c r="O507" s="2">
        <v>0</v>
      </c>
    </row>
    <row r="508" spans="1:15">
      <c r="A508" s="54">
        <f t="shared" si="22"/>
        <v>130</v>
      </c>
      <c r="B508" s="39"/>
      <c r="C508" s="66" t="s">
        <v>993</v>
      </c>
      <c r="D508" s="16" t="s">
        <v>998</v>
      </c>
      <c r="E508" s="67" t="s">
        <v>999</v>
      </c>
      <c r="F508" s="15"/>
      <c r="G508" s="1">
        <v>26</v>
      </c>
      <c r="H508" s="1">
        <v>1</v>
      </c>
      <c r="I508" s="1">
        <v>1</v>
      </c>
      <c r="J508" s="1" t="s">
        <v>32</v>
      </c>
      <c r="K508" s="1">
        <v>1</v>
      </c>
      <c r="M508" s="1">
        <v>0</v>
      </c>
      <c r="N508" s="2">
        <v>0</v>
      </c>
      <c r="O508" s="2">
        <v>0</v>
      </c>
    </row>
    <row r="509" spans="1:15">
      <c r="A509" s="54">
        <f t="shared" si="22"/>
        <v>130</v>
      </c>
      <c r="B509" s="39"/>
      <c r="C509" s="66" t="s">
        <v>993</v>
      </c>
      <c r="D509" s="16" t="s">
        <v>1000</v>
      </c>
      <c r="E509" s="67" t="s">
        <v>1001</v>
      </c>
      <c r="F509" s="15"/>
      <c r="G509" s="1">
        <v>27</v>
      </c>
      <c r="H509" s="1">
        <v>1</v>
      </c>
      <c r="I509" s="1">
        <v>1</v>
      </c>
      <c r="J509" s="1" t="s">
        <v>32</v>
      </c>
      <c r="K509" s="1">
        <v>1</v>
      </c>
      <c r="M509" s="1">
        <v>0</v>
      </c>
      <c r="N509" s="2">
        <v>0</v>
      </c>
      <c r="O509" s="2">
        <v>0</v>
      </c>
    </row>
    <row r="510" spans="1:15">
      <c r="A510" s="54">
        <f t="shared" si="22"/>
        <v>130</v>
      </c>
      <c r="B510" s="39"/>
      <c r="C510" s="66" t="s">
        <v>993</v>
      </c>
      <c r="D510" s="16" t="s">
        <v>1002</v>
      </c>
      <c r="E510" s="67" t="s">
        <v>1003</v>
      </c>
      <c r="F510" s="15"/>
      <c r="G510" s="1">
        <v>28</v>
      </c>
      <c r="H510" s="1">
        <v>1</v>
      </c>
      <c r="I510" s="1">
        <v>1</v>
      </c>
      <c r="J510" s="1" t="s">
        <v>32</v>
      </c>
      <c r="K510" s="1">
        <v>1</v>
      </c>
      <c r="M510" s="1">
        <v>0</v>
      </c>
      <c r="N510" s="2">
        <v>0</v>
      </c>
      <c r="O510" s="2">
        <v>0</v>
      </c>
    </row>
    <row r="511" spans="1:15">
      <c r="A511" s="54">
        <f t="shared" si="22"/>
        <v>130</v>
      </c>
      <c r="B511" s="39"/>
      <c r="C511" s="66" t="s">
        <v>993</v>
      </c>
      <c r="D511" s="16" t="s">
        <v>536</v>
      </c>
      <c r="E511" s="50"/>
      <c r="F511" s="15"/>
      <c r="G511" s="1">
        <v>29</v>
      </c>
      <c r="H511" s="1">
        <v>3</v>
      </c>
      <c r="I511" s="1">
        <v>1</v>
      </c>
      <c r="J511" s="1" t="s">
        <v>32</v>
      </c>
      <c r="K511" s="1">
        <v>1</v>
      </c>
      <c r="M511" s="1">
        <v>0</v>
      </c>
      <c r="N511" s="2">
        <v>0</v>
      </c>
      <c r="O511" s="2">
        <v>0</v>
      </c>
    </row>
    <row r="512" spans="1:15">
      <c r="A512" s="54">
        <f t="shared" si="22"/>
        <v>130</v>
      </c>
      <c r="B512" s="39"/>
      <c r="C512" s="66" t="s">
        <v>993</v>
      </c>
      <c r="D512" s="16" t="s">
        <v>1004</v>
      </c>
      <c r="E512" s="50" t="s">
        <v>1005</v>
      </c>
      <c r="F512" s="15"/>
      <c r="G512" s="1">
        <v>39</v>
      </c>
      <c r="H512" s="1">
        <v>32</v>
      </c>
      <c r="I512" s="1">
        <v>0</v>
      </c>
      <c r="J512" s="1" t="s">
        <v>32</v>
      </c>
      <c r="K512" s="1">
        <v>1</v>
      </c>
      <c r="L512" s="1" t="s">
        <v>205</v>
      </c>
      <c r="M512" s="1">
        <v>0</v>
      </c>
      <c r="N512" s="2">
        <v>0</v>
      </c>
      <c r="O512" s="2">
        <v>0</v>
      </c>
    </row>
    <row r="513" spans="1:15">
      <c r="A513" s="54">
        <f t="shared" si="22"/>
        <v>130</v>
      </c>
      <c r="B513" s="39"/>
      <c r="C513" s="66" t="s">
        <v>993</v>
      </c>
      <c r="D513" s="16" t="s">
        <v>1006</v>
      </c>
      <c r="E513" s="50" t="s">
        <v>1007</v>
      </c>
      <c r="F513" s="15"/>
      <c r="G513" s="1">
        <v>71</v>
      </c>
      <c r="H513" s="1">
        <v>32</v>
      </c>
      <c r="I513" s="1">
        <v>0</v>
      </c>
      <c r="J513" s="1" t="s">
        <v>32</v>
      </c>
      <c r="K513" s="1">
        <v>1</v>
      </c>
      <c r="L513" s="1" t="s">
        <v>205</v>
      </c>
      <c r="M513" s="1">
        <v>0</v>
      </c>
      <c r="N513" s="2">
        <v>0</v>
      </c>
      <c r="O513" s="2">
        <v>0</v>
      </c>
    </row>
    <row r="514" spans="1:15">
      <c r="A514" s="54">
        <f t="shared" si="22"/>
        <v>130</v>
      </c>
      <c r="B514" s="39"/>
      <c r="C514" s="66" t="s">
        <v>993</v>
      </c>
      <c r="D514" s="16" t="s">
        <v>1008</v>
      </c>
      <c r="E514" s="50" t="s">
        <v>1009</v>
      </c>
      <c r="F514" s="15"/>
      <c r="G514" s="1">
        <v>103</v>
      </c>
      <c r="H514" s="1">
        <v>32</v>
      </c>
      <c r="I514" s="1">
        <v>0</v>
      </c>
      <c r="J514" s="1" t="s">
        <v>32</v>
      </c>
      <c r="K514" s="1">
        <v>1</v>
      </c>
      <c r="L514" s="1" t="s">
        <v>205</v>
      </c>
      <c r="M514" s="1">
        <v>0</v>
      </c>
      <c r="N514" s="2">
        <v>0</v>
      </c>
      <c r="O514" s="2">
        <v>0</v>
      </c>
    </row>
    <row r="515" spans="1:15">
      <c r="A515" s="54">
        <f t="shared" si="22"/>
        <v>130</v>
      </c>
      <c r="B515" s="39"/>
      <c r="C515" s="66" t="s">
        <v>993</v>
      </c>
      <c r="D515" s="16" t="s">
        <v>1010</v>
      </c>
      <c r="E515" s="50" t="s">
        <v>1011</v>
      </c>
      <c r="F515" s="15"/>
      <c r="G515" s="1">
        <v>135</v>
      </c>
      <c r="H515" s="1">
        <v>32</v>
      </c>
      <c r="I515" s="1">
        <v>0</v>
      </c>
      <c r="J515" s="1" t="s">
        <v>32</v>
      </c>
      <c r="K515" s="1">
        <v>1</v>
      </c>
      <c r="L515" s="1" t="s">
        <v>205</v>
      </c>
      <c r="M515" s="1">
        <v>0</v>
      </c>
      <c r="N515" s="2">
        <v>0</v>
      </c>
      <c r="O515" s="2">
        <v>0</v>
      </c>
    </row>
    <row r="516" spans="1:15">
      <c r="A516" s="54">
        <f t="shared" si="22"/>
        <v>130</v>
      </c>
      <c r="B516" s="39"/>
      <c r="C516" s="66" t="s">
        <v>993</v>
      </c>
      <c r="D516" s="16" t="s">
        <v>1012</v>
      </c>
      <c r="E516" s="50" t="s">
        <v>1013</v>
      </c>
      <c r="F516" s="15"/>
      <c r="G516" s="1">
        <v>167</v>
      </c>
      <c r="H516" s="1">
        <v>32</v>
      </c>
      <c r="I516" s="1">
        <v>0</v>
      </c>
      <c r="J516" s="1" t="s">
        <v>32</v>
      </c>
      <c r="K516" s="1">
        <v>1</v>
      </c>
      <c r="L516" s="1" t="s">
        <v>205</v>
      </c>
      <c r="M516" s="1">
        <v>0</v>
      </c>
      <c r="N516" s="2">
        <v>0</v>
      </c>
      <c r="O516" s="2">
        <v>0</v>
      </c>
    </row>
    <row r="517" spans="1:15">
      <c r="A517" s="54">
        <f t="shared" si="22"/>
        <v>130</v>
      </c>
      <c r="B517" s="39"/>
      <c r="C517" s="66" t="s">
        <v>993</v>
      </c>
      <c r="D517" s="16" t="s">
        <v>1014</v>
      </c>
      <c r="E517" s="50" t="s">
        <v>1015</v>
      </c>
      <c r="F517" s="15"/>
      <c r="G517" s="1">
        <v>199</v>
      </c>
      <c r="H517" s="1">
        <v>32</v>
      </c>
      <c r="I517" s="1">
        <v>0</v>
      </c>
      <c r="J517" s="1" t="s">
        <v>32</v>
      </c>
      <c r="K517" s="1">
        <v>1</v>
      </c>
      <c r="L517" s="1" t="s">
        <v>205</v>
      </c>
      <c r="M517" s="1">
        <v>0</v>
      </c>
      <c r="N517" s="2">
        <v>0</v>
      </c>
      <c r="O517" s="2">
        <v>0</v>
      </c>
    </row>
    <row r="518" spans="1:15">
      <c r="A518" s="54">
        <f t="shared" si="22"/>
        <v>130</v>
      </c>
      <c r="B518" s="39"/>
      <c r="C518" s="66" t="s">
        <v>993</v>
      </c>
      <c r="D518" s="16" t="s">
        <v>1016</v>
      </c>
      <c r="E518" s="50" t="s">
        <v>1017</v>
      </c>
      <c r="F518" s="15"/>
      <c r="G518" s="1">
        <v>231</v>
      </c>
      <c r="H518" s="1">
        <v>32</v>
      </c>
      <c r="I518" s="1">
        <v>0</v>
      </c>
      <c r="J518" s="1" t="s">
        <v>32</v>
      </c>
      <c r="K518" s="1">
        <v>1</v>
      </c>
      <c r="L518" s="1" t="s">
        <v>205</v>
      </c>
      <c r="M518" s="1">
        <v>0</v>
      </c>
      <c r="N518" s="2">
        <v>0</v>
      </c>
      <c r="O518" s="2">
        <v>0</v>
      </c>
    </row>
    <row r="519" spans="1:15">
      <c r="A519" s="54">
        <f t="shared" si="22"/>
        <v>130</v>
      </c>
      <c r="B519" s="39"/>
      <c r="C519" s="66" t="s">
        <v>993</v>
      </c>
      <c r="D519" s="16" t="s">
        <v>1018</v>
      </c>
      <c r="E519" s="50" t="s">
        <v>1019</v>
      </c>
      <c r="F519" s="15"/>
      <c r="G519" s="1">
        <v>263</v>
      </c>
      <c r="H519" s="1">
        <v>32</v>
      </c>
      <c r="I519" s="1">
        <v>0</v>
      </c>
      <c r="J519" s="1" t="s">
        <v>32</v>
      </c>
      <c r="K519" s="1">
        <v>1</v>
      </c>
      <c r="L519" s="1" t="s">
        <v>205</v>
      </c>
      <c r="M519" s="1">
        <v>0</v>
      </c>
      <c r="N519" s="2">
        <v>0</v>
      </c>
      <c r="O519" s="2">
        <v>0</v>
      </c>
    </row>
    <row r="520" spans="1:15">
      <c r="A520" s="54">
        <f t="shared" si="22"/>
        <v>130</v>
      </c>
      <c r="B520" s="39"/>
      <c r="C520" s="66" t="s">
        <v>993</v>
      </c>
      <c r="D520" s="16" t="s">
        <v>1020</v>
      </c>
      <c r="E520" s="50" t="s">
        <v>1021</v>
      </c>
      <c r="F520" s="15"/>
      <c r="G520" s="1">
        <v>295</v>
      </c>
      <c r="H520" s="1">
        <v>32</v>
      </c>
      <c r="I520" s="1">
        <v>0</v>
      </c>
      <c r="J520" s="1" t="s">
        <v>32</v>
      </c>
      <c r="K520" s="1">
        <v>1</v>
      </c>
      <c r="L520" s="1" t="s">
        <v>205</v>
      </c>
      <c r="M520" s="1">
        <v>0</v>
      </c>
      <c r="N520" s="2">
        <v>0</v>
      </c>
      <c r="O520" s="2">
        <v>0</v>
      </c>
    </row>
    <row r="521" spans="1:15">
      <c r="A521" s="54">
        <f t="shared" si="22"/>
        <v>130</v>
      </c>
      <c r="B521" s="39"/>
      <c r="C521" s="66" t="s">
        <v>993</v>
      </c>
      <c r="D521" s="16" t="s">
        <v>1022</v>
      </c>
      <c r="E521" s="50" t="s">
        <v>1023</v>
      </c>
      <c r="F521" s="70"/>
      <c r="G521" s="1">
        <v>327</v>
      </c>
      <c r="H521" s="1">
        <v>32</v>
      </c>
      <c r="I521" s="1">
        <v>0</v>
      </c>
      <c r="J521" s="1" t="s">
        <v>32</v>
      </c>
      <c r="K521" s="1">
        <v>1</v>
      </c>
      <c r="L521" s="1" t="s">
        <v>205</v>
      </c>
      <c r="M521" s="1">
        <v>0</v>
      </c>
      <c r="N521" s="2">
        <v>0</v>
      </c>
      <c r="O521" s="2">
        <v>0</v>
      </c>
    </row>
    <row r="522" spans="1:15">
      <c r="A522" s="54">
        <f t="shared" si="22"/>
        <v>131</v>
      </c>
      <c r="B522" s="39"/>
      <c r="C522" s="66" t="s">
        <v>1024</v>
      </c>
      <c r="D522" s="16" t="s">
        <v>1025</v>
      </c>
      <c r="E522" s="67" t="s">
        <v>1026</v>
      </c>
      <c r="F522" s="15" t="s">
        <v>1027</v>
      </c>
      <c r="G522" s="1">
        <v>24</v>
      </c>
      <c r="H522" s="1">
        <v>1</v>
      </c>
      <c r="I522" s="1">
        <v>1</v>
      </c>
      <c r="J522" s="1" t="s">
        <v>32</v>
      </c>
      <c r="K522" s="1">
        <v>1</v>
      </c>
      <c r="M522" s="1">
        <v>0</v>
      </c>
      <c r="N522" s="2">
        <v>0</v>
      </c>
      <c r="O522" s="2">
        <v>0</v>
      </c>
    </row>
    <row r="523" spans="1:15">
      <c r="A523" s="54">
        <f t="shared" si="22"/>
        <v>131</v>
      </c>
      <c r="B523" s="39"/>
      <c r="C523" s="66" t="s">
        <v>1024</v>
      </c>
      <c r="D523" s="16" t="s">
        <v>1028</v>
      </c>
      <c r="E523" s="67" t="s">
        <v>1029</v>
      </c>
      <c r="F523" s="15" t="s">
        <v>1030</v>
      </c>
      <c r="G523" s="1">
        <v>25</v>
      </c>
      <c r="H523" s="1">
        <v>1</v>
      </c>
      <c r="I523" s="1">
        <v>1</v>
      </c>
      <c r="J523" s="1" t="s">
        <v>32</v>
      </c>
      <c r="K523" s="1">
        <v>1</v>
      </c>
      <c r="M523" s="1">
        <v>0</v>
      </c>
      <c r="N523" s="2">
        <v>0</v>
      </c>
      <c r="O523" s="2">
        <v>0</v>
      </c>
    </row>
    <row r="524" spans="1:15">
      <c r="A524" s="54">
        <f t="shared" si="22"/>
        <v>131</v>
      </c>
      <c r="B524" s="39"/>
      <c r="C524" s="66" t="s">
        <v>1024</v>
      </c>
      <c r="D524" s="16" t="s">
        <v>1031</v>
      </c>
      <c r="E524" s="67" t="s">
        <v>1032</v>
      </c>
      <c r="F524" s="15" t="s">
        <v>1033</v>
      </c>
      <c r="G524" s="1">
        <v>26</v>
      </c>
      <c r="H524" s="1">
        <v>1</v>
      </c>
      <c r="I524" s="1">
        <v>1</v>
      </c>
      <c r="J524" s="1" t="s">
        <v>32</v>
      </c>
      <c r="K524" s="1">
        <v>1</v>
      </c>
      <c r="M524" s="1">
        <v>0</v>
      </c>
      <c r="N524" s="2">
        <v>0</v>
      </c>
      <c r="O524" s="2">
        <v>0</v>
      </c>
    </row>
    <row r="525" spans="1:15">
      <c r="A525" s="54">
        <f t="shared" si="22"/>
        <v>131</v>
      </c>
      <c r="B525" s="39"/>
      <c r="C525" s="66" t="s">
        <v>1024</v>
      </c>
      <c r="D525" s="16" t="s">
        <v>1034</v>
      </c>
      <c r="E525" s="67" t="s">
        <v>1035</v>
      </c>
      <c r="F525" s="15" t="s">
        <v>1036</v>
      </c>
      <c r="G525" s="1">
        <v>27</v>
      </c>
      <c r="H525" s="1">
        <v>1</v>
      </c>
      <c r="I525" s="1">
        <v>1</v>
      </c>
      <c r="J525" s="1" t="s">
        <v>32</v>
      </c>
      <c r="K525" s="1">
        <v>1</v>
      </c>
      <c r="M525" s="1">
        <v>0</v>
      </c>
      <c r="N525" s="2">
        <v>0</v>
      </c>
      <c r="O525" s="2">
        <v>0</v>
      </c>
    </row>
    <row r="526" spans="1:15">
      <c r="A526" s="54">
        <f t="shared" si="22"/>
        <v>131</v>
      </c>
      <c r="B526" s="39"/>
      <c r="C526" s="66" t="s">
        <v>1024</v>
      </c>
      <c r="D526" s="16" t="s">
        <v>1037</v>
      </c>
      <c r="E526" s="67" t="s">
        <v>1038</v>
      </c>
      <c r="F526" s="15" t="s">
        <v>1039</v>
      </c>
      <c r="G526" s="1">
        <v>28</v>
      </c>
      <c r="H526" s="1">
        <v>1</v>
      </c>
      <c r="I526" s="1">
        <v>1</v>
      </c>
      <c r="J526" s="1" t="s">
        <v>32</v>
      </c>
      <c r="K526" s="1">
        <v>1</v>
      </c>
      <c r="M526" s="1">
        <v>0</v>
      </c>
      <c r="N526" s="2">
        <v>0</v>
      </c>
      <c r="O526" s="2">
        <v>0</v>
      </c>
    </row>
    <row r="527" spans="1:15">
      <c r="A527" s="54">
        <f t="shared" si="22"/>
        <v>131</v>
      </c>
      <c r="B527" s="39"/>
      <c r="C527" s="66" t="s">
        <v>1024</v>
      </c>
      <c r="D527" s="16" t="s">
        <v>1040</v>
      </c>
      <c r="E527" s="67" t="s">
        <v>1041</v>
      </c>
      <c r="F527" s="15" t="s">
        <v>1042</v>
      </c>
      <c r="G527" s="1">
        <v>29</v>
      </c>
      <c r="H527" s="1">
        <v>1</v>
      </c>
      <c r="I527" s="1">
        <v>1</v>
      </c>
      <c r="J527" s="1" t="s">
        <v>32</v>
      </c>
      <c r="K527" s="1">
        <v>1</v>
      </c>
      <c r="M527" s="1">
        <v>0</v>
      </c>
      <c r="N527" s="2">
        <v>0</v>
      </c>
      <c r="O527" s="2">
        <v>0</v>
      </c>
    </row>
    <row r="528" spans="1:15">
      <c r="A528" s="54">
        <f t="shared" si="22"/>
        <v>131</v>
      </c>
      <c r="B528" s="39"/>
      <c r="C528" s="66" t="s">
        <v>1024</v>
      </c>
      <c r="D528" s="16" t="s">
        <v>1043</v>
      </c>
      <c r="E528" s="67" t="s">
        <v>1044</v>
      </c>
      <c r="F528" s="15" t="s">
        <v>1045</v>
      </c>
      <c r="G528" s="1">
        <v>30</v>
      </c>
      <c r="H528" s="1">
        <v>1</v>
      </c>
      <c r="I528" s="1">
        <v>1</v>
      </c>
      <c r="J528" s="1" t="s">
        <v>32</v>
      </c>
      <c r="K528" s="1">
        <v>1</v>
      </c>
      <c r="M528" s="1">
        <v>0</v>
      </c>
      <c r="N528" s="2">
        <v>0</v>
      </c>
      <c r="O528" s="2">
        <v>0</v>
      </c>
    </row>
    <row r="529" spans="1:15">
      <c r="A529" s="54">
        <f t="shared" si="22"/>
        <v>131</v>
      </c>
      <c r="B529" s="39"/>
      <c r="C529" s="66" t="s">
        <v>1024</v>
      </c>
      <c r="D529" s="16" t="s">
        <v>1046</v>
      </c>
      <c r="E529" s="67" t="s">
        <v>1047</v>
      </c>
      <c r="F529" s="15" t="s">
        <v>1048</v>
      </c>
      <c r="G529" s="1">
        <v>31</v>
      </c>
      <c r="H529" s="1">
        <v>1</v>
      </c>
      <c r="I529" s="1">
        <v>1</v>
      </c>
      <c r="J529" s="1" t="s">
        <v>32</v>
      </c>
      <c r="K529" s="1">
        <v>1</v>
      </c>
      <c r="M529" s="1">
        <v>0</v>
      </c>
      <c r="N529" s="2">
        <v>0</v>
      </c>
      <c r="O529" s="2">
        <v>0</v>
      </c>
    </row>
    <row r="530" spans="1:15">
      <c r="A530" s="54">
        <f t="shared" si="22"/>
        <v>131</v>
      </c>
      <c r="B530" s="39"/>
      <c r="C530" s="66" t="s">
        <v>1024</v>
      </c>
      <c r="D530" s="16" t="s">
        <v>1049</v>
      </c>
      <c r="E530" s="50" t="s">
        <v>1050</v>
      </c>
      <c r="F530" s="15" t="s">
        <v>1051</v>
      </c>
      <c r="G530" s="1">
        <v>39</v>
      </c>
      <c r="H530" s="1">
        <v>16</v>
      </c>
      <c r="I530" s="1">
        <v>0</v>
      </c>
      <c r="J530" s="1" t="s">
        <v>32</v>
      </c>
      <c r="K530" s="1">
        <v>1</v>
      </c>
      <c r="L530" s="1" t="s">
        <v>1052</v>
      </c>
      <c r="M530" s="1">
        <v>0</v>
      </c>
      <c r="N530" s="2">
        <v>0</v>
      </c>
      <c r="O530" s="2">
        <v>0</v>
      </c>
    </row>
    <row r="531" spans="1:15">
      <c r="A531" s="54">
        <f t="shared" si="22"/>
        <v>131</v>
      </c>
      <c r="B531" s="39"/>
      <c r="C531" s="66" t="s">
        <v>1024</v>
      </c>
      <c r="D531" s="16" t="s">
        <v>1053</v>
      </c>
      <c r="E531" s="50" t="s">
        <v>1054</v>
      </c>
      <c r="F531" s="15" t="s">
        <v>1055</v>
      </c>
      <c r="G531" s="1">
        <v>55</v>
      </c>
      <c r="H531" s="1">
        <v>16</v>
      </c>
      <c r="I531" s="1">
        <v>0</v>
      </c>
      <c r="J531" s="1" t="s">
        <v>32</v>
      </c>
      <c r="K531" s="1">
        <v>1</v>
      </c>
      <c r="L531" s="1" t="s">
        <v>1052</v>
      </c>
      <c r="M531" s="1">
        <v>0</v>
      </c>
      <c r="N531" s="2">
        <v>0</v>
      </c>
      <c r="O531" s="2">
        <v>0</v>
      </c>
    </row>
    <row r="532" spans="1:15">
      <c r="A532" s="54">
        <f t="shared" si="22"/>
        <v>131</v>
      </c>
      <c r="B532" s="39"/>
      <c r="C532" s="66" t="s">
        <v>1024</v>
      </c>
      <c r="D532" s="16" t="s">
        <v>1056</v>
      </c>
      <c r="E532" s="50" t="s">
        <v>1057</v>
      </c>
      <c r="F532" s="15" t="s">
        <v>1058</v>
      </c>
      <c r="G532" s="1">
        <v>71</v>
      </c>
      <c r="H532" s="1">
        <v>16</v>
      </c>
      <c r="I532" s="1">
        <v>0</v>
      </c>
      <c r="J532" s="1" t="s">
        <v>32</v>
      </c>
      <c r="K532" s="1">
        <v>1</v>
      </c>
      <c r="L532" s="1" t="s">
        <v>1052</v>
      </c>
      <c r="M532" s="1">
        <v>0</v>
      </c>
      <c r="N532" s="2">
        <v>0</v>
      </c>
      <c r="O532" s="2">
        <v>0</v>
      </c>
    </row>
    <row r="533" spans="1:15">
      <c r="A533" s="54">
        <f t="shared" si="22"/>
        <v>131</v>
      </c>
      <c r="B533" s="39"/>
      <c r="C533" s="66" t="s">
        <v>1024</v>
      </c>
      <c r="D533" s="16" t="s">
        <v>1059</v>
      </c>
      <c r="E533" s="50" t="s">
        <v>1060</v>
      </c>
      <c r="F533" s="15" t="s">
        <v>1061</v>
      </c>
      <c r="G533" s="1">
        <v>87</v>
      </c>
      <c r="H533" s="1">
        <v>16</v>
      </c>
      <c r="I533" s="1">
        <v>0</v>
      </c>
      <c r="J533" s="1" t="s">
        <v>32</v>
      </c>
      <c r="K533" s="1">
        <v>1</v>
      </c>
      <c r="L533" s="1" t="s">
        <v>1052</v>
      </c>
      <c r="M533" s="1">
        <v>0</v>
      </c>
      <c r="N533" s="2">
        <v>0</v>
      </c>
      <c r="O533" s="2">
        <v>0</v>
      </c>
    </row>
    <row r="534" spans="1:15">
      <c r="A534" s="54">
        <f t="shared" si="22"/>
        <v>132</v>
      </c>
      <c r="B534" s="39"/>
      <c r="C534" s="66" t="s">
        <v>1062</v>
      </c>
      <c r="D534" s="16" t="s">
        <v>1063</v>
      </c>
      <c r="E534" s="50" t="s">
        <v>1064</v>
      </c>
      <c r="F534" s="15" t="s">
        <v>5</v>
      </c>
      <c r="G534" s="1">
        <v>24</v>
      </c>
      <c r="H534" s="1">
        <v>8</v>
      </c>
      <c r="I534" s="1">
        <v>1</v>
      </c>
      <c r="J534" s="1" t="s">
        <v>32</v>
      </c>
      <c r="K534" s="1">
        <v>1</v>
      </c>
      <c r="L534" s="1" t="s">
        <v>90</v>
      </c>
      <c r="M534" s="1">
        <v>-40</v>
      </c>
      <c r="N534" s="2">
        <v>0</v>
      </c>
      <c r="O534" s="2">
        <v>0</v>
      </c>
    </row>
    <row r="535" spans="1:15">
      <c r="A535" s="54">
        <f t="shared" si="22"/>
        <v>133</v>
      </c>
      <c r="B535" s="39"/>
      <c r="C535" s="66" t="s">
        <v>1065</v>
      </c>
      <c r="D535" s="16" t="s">
        <v>1066</v>
      </c>
      <c r="E535" s="67" t="s">
        <v>1067</v>
      </c>
      <c r="F535" s="15" t="s">
        <v>1027</v>
      </c>
      <c r="G535" s="1">
        <v>24</v>
      </c>
      <c r="H535" s="1">
        <v>1</v>
      </c>
      <c r="I535" s="1">
        <v>1</v>
      </c>
      <c r="J535" s="1" t="s">
        <v>32</v>
      </c>
      <c r="K535" s="1">
        <v>1</v>
      </c>
      <c r="M535" s="1">
        <v>0</v>
      </c>
      <c r="N535" s="2">
        <v>0</v>
      </c>
      <c r="O535" s="2">
        <v>0</v>
      </c>
    </row>
    <row r="536" spans="1:15">
      <c r="A536" s="54">
        <f t="shared" si="22"/>
        <v>133</v>
      </c>
      <c r="B536" s="39"/>
      <c r="C536" s="66" t="s">
        <v>1065</v>
      </c>
      <c r="D536" s="16" t="s">
        <v>1068</v>
      </c>
      <c r="E536" s="67" t="s">
        <v>1069</v>
      </c>
      <c r="F536" s="15" t="s">
        <v>1030</v>
      </c>
      <c r="G536" s="1">
        <v>25</v>
      </c>
      <c r="H536" s="1">
        <v>1</v>
      </c>
      <c r="I536" s="1">
        <v>1</v>
      </c>
      <c r="J536" s="1" t="s">
        <v>32</v>
      </c>
      <c r="K536" s="1">
        <v>1</v>
      </c>
      <c r="M536" s="1">
        <v>0</v>
      </c>
      <c r="N536" s="2">
        <v>0</v>
      </c>
      <c r="O536" s="2">
        <v>0</v>
      </c>
    </row>
    <row r="537" spans="1:15">
      <c r="A537" s="54">
        <f t="shared" si="22"/>
        <v>133</v>
      </c>
      <c r="B537" s="39"/>
      <c r="C537" s="66" t="s">
        <v>1065</v>
      </c>
      <c r="D537" s="16" t="s">
        <v>1070</v>
      </c>
      <c r="E537" s="67" t="s">
        <v>1071</v>
      </c>
      <c r="F537" s="15" t="s">
        <v>1033</v>
      </c>
      <c r="G537" s="1">
        <v>26</v>
      </c>
      <c r="H537" s="1">
        <v>1</v>
      </c>
      <c r="I537" s="1">
        <v>1</v>
      </c>
      <c r="J537" s="1" t="s">
        <v>32</v>
      </c>
      <c r="K537" s="1">
        <v>1</v>
      </c>
      <c r="M537" s="1">
        <v>0</v>
      </c>
      <c r="N537" s="2">
        <v>0</v>
      </c>
      <c r="O537" s="2">
        <v>0</v>
      </c>
    </row>
    <row r="538" spans="1:15">
      <c r="A538" s="54">
        <f t="shared" si="22"/>
        <v>133</v>
      </c>
      <c r="B538" s="39"/>
      <c r="C538" s="66" t="s">
        <v>1065</v>
      </c>
      <c r="D538" s="16" t="s">
        <v>1072</v>
      </c>
      <c r="E538" s="67" t="s">
        <v>1073</v>
      </c>
      <c r="F538" s="15" t="s">
        <v>1036</v>
      </c>
      <c r="G538" s="1">
        <v>27</v>
      </c>
      <c r="H538" s="1">
        <v>1</v>
      </c>
      <c r="I538" s="1">
        <v>1</v>
      </c>
      <c r="J538" s="1" t="s">
        <v>32</v>
      </c>
      <c r="K538" s="1">
        <v>1</v>
      </c>
      <c r="M538" s="1">
        <v>0</v>
      </c>
      <c r="N538" s="2">
        <v>0</v>
      </c>
      <c r="O538" s="2">
        <v>0</v>
      </c>
    </row>
    <row r="539" spans="1:15">
      <c r="A539" s="54">
        <f t="shared" si="22"/>
        <v>133</v>
      </c>
      <c r="B539" s="39"/>
      <c r="C539" s="66" t="s">
        <v>1065</v>
      </c>
      <c r="D539" s="16" t="s">
        <v>536</v>
      </c>
      <c r="E539" s="50"/>
      <c r="F539" s="15" t="s">
        <v>1074</v>
      </c>
      <c r="I539" s="1">
        <v>1</v>
      </c>
      <c r="J539" s="1" t="s">
        <v>32</v>
      </c>
      <c r="K539" s="1">
        <v>1</v>
      </c>
      <c r="M539" s="1">
        <v>0</v>
      </c>
      <c r="N539" s="2">
        <v>0</v>
      </c>
      <c r="O539" s="2">
        <v>0</v>
      </c>
    </row>
    <row r="540" spans="1:15">
      <c r="A540" s="54">
        <f t="shared" si="22"/>
        <v>133</v>
      </c>
      <c r="B540" s="39"/>
      <c r="C540" s="66" t="s">
        <v>1065</v>
      </c>
      <c r="D540" s="16" t="s">
        <v>1075</v>
      </c>
      <c r="E540" s="50" t="s">
        <v>1076</v>
      </c>
      <c r="F540" s="15" t="s">
        <v>1051</v>
      </c>
      <c r="G540" s="1">
        <v>39</v>
      </c>
      <c r="H540" s="1">
        <v>16</v>
      </c>
      <c r="I540" s="1">
        <v>0</v>
      </c>
      <c r="J540" s="1" t="s">
        <v>32</v>
      </c>
      <c r="K540" s="1">
        <v>0.005</v>
      </c>
      <c r="L540" s="1" t="s">
        <v>500</v>
      </c>
      <c r="M540" s="1">
        <v>0</v>
      </c>
      <c r="N540" s="2">
        <v>0</v>
      </c>
      <c r="O540" s="2">
        <v>0</v>
      </c>
    </row>
    <row r="541" spans="1:15">
      <c r="A541" s="54">
        <f t="shared" si="22"/>
        <v>133</v>
      </c>
      <c r="B541" s="39"/>
      <c r="C541" s="66" t="s">
        <v>1065</v>
      </c>
      <c r="D541" s="16" t="s">
        <v>1077</v>
      </c>
      <c r="E541" s="50" t="s">
        <v>1078</v>
      </c>
      <c r="F541" s="15" t="s">
        <v>1055</v>
      </c>
      <c r="G541" s="1">
        <v>55</v>
      </c>
      <c r="H541" s="1">
        <v>16</v>
      </c>
      <c r="I541" s="1">
        <v>0</v>
      </c>
      <c r="J541" s="1" t="s">
        <v>32</v>
      </c>
      <c r="K541" s="1">
        <v>0.005</v>
      </c>
      <c r="L541" s="1" t="s">
        <v>500</v>
      </c>
      <c r="M541" s="1">
        <v>0</v>
      </c>
      <c r="N541" s="2">
        <v>0</v>
      </c>
      <c r="O541" s="2">
        <v>0</v>
      </c>
    </row>
    <row r="542" spans="1:15">
      <c r="A542" s="54">
        <f t="shared" si="22"/>
        <v>133</v>
      </c>
      <c r="B542" s="39"/>
      <c r="C542" s="66" t="s">
        <v>1065</v>
      </c>
      <c r="D542" s="16" t="s">
        <v>1070</v>
      </c>
      <c r="E542" s="50" t="s">
        <v>1079</v>
      </c>
      <c r="F542" s="15" t="s">
        <v>118</v>
      </c>
      <c r="G542" s="1">
        <v>64</v>
      </c>
      <c r="H542" s="1">
        <v>8</v>
      </c>
      <c r="I542" s="1">
        <v>1</v>
      </c>
      <c r="J542" s="1" t="s">
        <v>32</v>
      </c>
      <c r="K542" s="1">
        <f>100/255</f>
        <v>0.392156862745098</v>
      </c>
      <c r="L542" s="1" t="s">
        <v>88</v>
      </c>
      <c r="M542" s="1">
        <v>0</v>
      </c>
      <c r="N542" s="2">
        <v>0</v>
      </c>
      <c r="O542" s="2">
        <v>0</v>
      </c>
    </row>
    <row r="543" spans="1:15">
      <c r="A543" s="54">
        <f t="shared" si="22"/>
        <v>133</v>
      </c>
      <c r="B543" s="39"/>
      <c r="C543" s="66" t="s">
        <v>1065</v>
      </c>
      <c r="D543" s="16" t="s">
        <v>1080</v>
      </c>
      <c r="E543" s="50" t="s">
        <v>1081</v>
      </c>
      <c r="F543" s="15" t="s">
        <v>1082</v>
      </c>
      <c r="G543" s="1">
        <v>79</v>
      </c>
      <c r="H543" s="1">
        <v>32</v>
      </c>
      <c r="I543" s="1">
        <v>0</v>
      </c>
      <c r="J543" s="1" t="s">
        <v>32</v>
      </c>
      <c r="K543" s="1">
        <v>1</v>
      </c>
      <c r="L543" s="1" t="s">
        <v>205</v>
      </c>
      <c r="M543" s="1">
        <v>0</v>
      </c>
      <c r="N543" s="2">
        <v>0</v>
      </c>
      <c r="O543" s="2">
        <v>0</v>
      </c>
    </row>
    <row r="544" spans="1:15">
      <c r="A544" s="54">
        <f t="shared" si="22"/>
        <v>134</v>
      </c>
      <c r="B544" s="39"/>
      <c r="C544" s="66" t="s">
        <v>1083</v>
      </c>
      <c r="D544" s="16" t="s">
        <v>1084</v>
      </c>
      <c r="E544" s="67" t="s">
        <v>1085</v>
      </c>
      <c r="F544" s="15" t="s">
        <v>1027</v>
      </c>
      <c r="G544" s="1">
        <v>24</v>
      </c>
      <c r="H544" s="1">
        <v>1</v>
      </c>
      <c r="I544" s="1">
        <v>1</v>
      </c>
      <c r="J544" s="1" t="s">
        <v>32</v>
      </c>
      <c r="K544" s="1">
        <v>1</v>
      </c>
      <c r="M544" s="1">
        <v>0</v>
      </c>
      <c r="N544" s="2">
        <v>0</v>
      </c>
      <c r="O544" s="2">
        <v>0</v>
      </c>
    </row>
    <row r="545" spans="1:15">
      <c r="A545" s="54">
        <f t="shared" si="22"/>
        <v>134</v>
      </c>
      <c r="B545" s="39"/>
      <c r="C545" s="66" t="s">
        <v>1083</v>
      </c>
      <c r="D545" s="16" t="s">
        <v>1086</v>
      </c>
      <c r="E545" s="67" t="s">
        <v>1087</v>
      </c>
      <c r="F545" s="15" t="s">
        <v>1030</v>
      </c>
      <c r="G545" s="1">
        <v>25</v>
      </c>
      <c r="H545" s="1">
        <v>1</v>
      </c>
      <c r="I545" s="1">
        <v>1</v>
      </c>
      <c r="J545" s="1" t="s">
        <v>32</v>
      </c>
      <c r="K545" s="1">
        <v>1</v>
      </c>
      <c r="M545" s="1">
        <v>0</v>
      </c>
      <c r="N545" s="2">
        <v>0</v>
      </c>
      <c r="O545" s="2">
        <v>0</v>
      </c>
    </row>
    <row r="546" spans="1:15">
      <c r="A546" s="54">
        <f t="shared" si="22"/>
        <v>134</v>
      </c>
      <c r="B546" s="39"/>
      <c r="C546" s="66" t="s">
        <v>1083</v>
      </c>
      <c r="D546" s="16" t="s">
        <v>536</v>
      </c>
      <c r="E546" s="50"/>
      <c r="F546" s="15" t="s">
        <v>1088</v>
      </c>
      <c r="I546" s="1">
        <v>1</v>
      </c>
      <c r="J546" s="1" t="s">
        <v>32</v>
      </c>
      <c r="K546" s="1">
        <v>1</v>
      </c>
      <c r="M546" s="1">
        <v>0</v>
      </c>
      <c r="N546" s="2">
        <v>0</v>
      </c>
      <c r="O546" s="2">
        <v>0</v>
      </c>
    </row>
    <row r="547" spans="1:15">
      <c r="A547" s="54">
        <f t="shared" si="22"/>
        <v>134</v>
      </c>
      <c r="B547" s="39"/>
      <c r="C547" s="66" t="s">
        <v>1083</v>
      </c>
      <c r="D547" s="16" t="s">
        <v>1089</v>
      </c>
      <c r="E547" s="14" t="s">
        <v>1090</v>
      </c>
      <c r="F547" s="15" t="s">
        <v>1051</v>
      </c>
      <c r="G547" s="1">
        <v>39</v>
      </c>
      <c r="H547" s="1">
        <v>16</v>
      </c>
      <c r="I547" s="1">
        <v>0</v>
      </c>
      <c r="J547" s="1" t="s">
        <v>32</v>
      </c>
      <c r="K547" s="1">
        <v>0.0125</v>
      </c>
      <c r="L547" s="1" t="s">
        <v>1091</v>
      </c>
      <c r="M547" s="1">
        <v>0</v>
      </c>
      <c r="N547" s="2">
        <v>0</v>
      </c>
      <c r="O547" s="2">
        <v>0</v>
      </c>
    </row>
    <row r="548" spans="1:15">
      <c r="A548" s="54">
        <f t="shared" si="22"/>
        <v>134</v>
      </c>
      <c r="B548" s="39"/>
      <c r="C548" s="66" t="s">
        <v>1083</v>
      </c>
      <c r="D548" s="16" t="s">
        <v>1092</v>
      </c>
      <c r="E548" s="14" t="s">
        <v>1093</v>
      </c>
      <c r="F548" s="15" t="s">
        <v>1055</v>
      </c>
      <c r="G548" s="1">
        <v>55</v>
      </c>
      <c r="H548" s="1">
        <v>16</v>
      </c>
      <c r="I548" s="1">
        <v>0</v>
      </c>
      <c r="J548" s="1" t="s">
        <v>32</v>
      </c>
      <c r="K548" s="1">
        <v>0.0125</v>
      </c>
      <c r="L548" s="1" t="s">
        <v>1091</v>
      </c>
      <c r="M548" s="1">
        <v>0</v>
      </c>
      <c r="N548" s="2">
        <v>0</v>
      </c>
      <c r="O548" s="2">
        <v>0</v>
      </c>
    </row>
    <row r="549" spans="1:15">
      <c r="A549" s="54">
        <f t="shared" si="22"/>
        <v>135</v>
      </c>
      <c r="B549" s="39"/>
      <c r="C549" s="66" t="s">
        <v>1094</v>
      </c>
      <c r="D549" s="16" t="s">
        <v>1095</v>
      </c>
      <c r="E549" s="14" t="s">
        <v>1096</v>
      </c>
      <c r="F549" s="15" t="s">
        <v>1027</v>
      </c>
      <c r="G549" s="1">
        <v>24</v>
      </c>
      <c r="H549" s="1">
        <v>1</v>
      </c>
      <c r="I549" s="1">
        <v>1</v>
      </c>
      <c r="J549" s="1" t="s">
        <v>32</v>
      </c>
      <c r="K549" s="1">
        <v>1</v>
      </c>
      <c r="M549" s="1">
        <v>0</v>
      </c>
      <c r="N549" s="2">
        <v>0</v>
      </c>
      <c r="O549" s="2">
        <v>0</v>
      </c>
    </row>
    <row r="550" spans="1:15">
      <c r="A550" s="54">
        <f t="shared" si="22"/>
        <v>135</v>
      </c>
      <c r="B550" s="39"/>
      <c r="C550" s="66" t="s">
        <v>1094</v>
      </c>
      <c r="D550" s="16" t="s">
        <v>1097</v>
      </c>
      <c r="E550" s="14" t="s">
        <v>1098</v>
      </c>
      <c r="F550" s="15" t="s">
        <v>1030</v>
      </c>
      <c r="G550" s="1">
        <v>25</v>
      </c>
      <c r="H550" s="1">
        <v>1</v>
      </c>
      <c r="I550" s="1">
        <v>1</v>
      </c>
      <c r="J550" s="1" t="s">
        <v>32</v>
      </c>
      <c r="K550" s="1">
        <v>1</v>
      </c>
      <c r="M550" s="1">
        <v>0</v>
      </c>
      <c r="N550" s="2">
        <v>0</v>
      </c>
      <c r="O550" s="2">
        <v>0</v>
      </c>
    </row>
    <row r="551" spans="1:15">
      <c r="A551" s="54">
        <f t="shared" si="22"/>
        <v>135</v>
      </c>
      <c r="B551" s="39"/>
      <c r="C551" s="66" t="s">
        <v>1094</v>
      </c>
      <c r="D551" s="16" t="s">
        <v>536</v>
      </c>
      <c r="E551" s="14"/>
      <c r="F551" s="15" t="s">
        <v>1088</v>
      </c>
      <c r="I551" s="1">
        <v>1</v>
      </c>
      <c r="J551" s="1" t="s">
        <v>32</v>
      </c>
      <c r="K551" s="1">
        <v>1</v>
      </c>
      <c r="M551" s="1">
        <v>0</v>
      </c>
      <c r="N551" s="2">
        <v>0</v>
      </c>
      <c r="O551" s="2">
        <v>0</v>
      </c>
    </row>
    <row r="552" spans="1:15">
      <c r="A552" s="54">
        <f t="shared" si="22"/>
        <v>135</v>
      </c>
      <c r="B552" s="39"/>
      <c r="C552" s="66" t="s">
        <v>1094</v>
      </c>
      <c r="D552" s="16" t="s">
        <v>1099</v>
      </c>
      <c r="E552" s="14" t="s">
        <v>1100</v>
      </c>
      <c r="F552" s="15" t="s">
        <v>1051</v>
      </c>
      <c r="G552" s="1">
        <v>39</v>
      </c>
      <c r="H552" s="1">
        <v>16</v>
      </c>
      <c r="I552" s="1">
        <v>0</v>
      </c>
      <c r="J552" s="1" t="s">
        <v>32</v>
      </c>
      <c r="K552" s="1">
        <v>0.03125</v>
      </c>
      <c r="L552" s="1" t="s">
        <v>105</v>
      </c>
      <c r="M552" s="1">
        <v>0</v>
      </c>
      <c r="N552" s="2">
        <v>0</v>
      </c>
      <c r="O552" s="2">
        <v>0</v>
      </c>
    </row>
    <row r="553" spans="1:15">
      <c r="A553" s="54">
        <f t="shared" si="22"/>
        <v>135</v>
      </c>
      <c r="B553" s="39"/>
      <c r="C553" s="66" t="s">
        <v>1094</v>
      </c>
      <c r="D553" s="16" t="s">
        <v>1101</v>
      </c>
      <c r="E553" s="14" t="s">
        <v>1102</v>
      </c>
      <c r="F553" s="15" t="s">
        <v>1055</v>
      </c>
      <c r="G553" s="1">
        <v>55</v>
      </c>
      <c r="H553" s="1">
        <v>16</v>
      </c>
      <c r="I553" s="1">
        <v>0</v>
      </c>
      <c r="J553" s="1" t="s">
        <v>32</v>
      </c>
      <c r="K553" s="1">
        <v>0.03125</v>
      </c>
      <c r="L553" s="1" t="s">
        <v>105</v>
      </c>
      <c r="M553" s="1">
        <v>0</v>
      </c>
      <c r="N553" s="2">
        <v>0</v>
      </c>
      <c r="O553" s="2">
        <v>0</v>
      </c>
    </row>
    <row r="554" spans="1:15">
      <c r="A554" s="54">
        <f>HEX2DEC(SUBSTITUTE(C554,"0x",""))</f>
        <v>136</v>
      </c>
      <c r="B554" s="39"/>
      <c r="C554" s="68" t="s">
        <v>1103</v>
      </c>
      <c r="D554" s="69" t="s">
        <v>1104</v>
      </c>
      <c r="E554" s="71"/>
      <c r="F554" s="72" t="s">
        <v>1105</v>
      </c>
      <c r="G554" s="1"/>
      <c r="H554" s="1"/>
      <c r="I554" s="1">
        <v>1</v>
      </c>
      <c r="J554" s="1" t="s">
        <v>32</v>
      </c>
      <c r="K554" s="1">
        <v>1</v>
      </c>
      <c r="M554" s="1">
        <v>0</v>
      </c>
      <c r="N554" s="2">
        <v>0</v>
      </c>
      <c r="O554" s="2">
        <v>0</v>
      </c>
    </row>
    <row r="555" spans="1:15">
      <c r="A555" s="54">
        <f>HEX2DEC(SUBSTITUTE(C555,"0x",""))</f>
        <v>136</v>
      </c>
      <c r="B555" s="39"/>
      <c r="C555" s="68" t="s">
        <v>1103</v>
      </c>
      <c r="D555" s="69" t="s">
        <v>1106</v>
      </c>
      <c r="E555" s="71" t="s">
        <v>1107</v>
      </c>
      <c r="F555" s="72" t="s">
        <v>1027</v>
      </c>
      <c r="G555" s="1">
        <v>24</v>
      </c>
      <c r="H555" s="1">
        <v>1</v>
      </c>
      <c r="I555" s="1">
        <v>1</v>
      </c>
      <c r="J555" s="1" t="s">
        <v>32</v>
      </c>
      <c r="K555" s="1">
        <v>1</v>
      </c>
      <c r="M555" s="1">
        <v>0</v>
      </c>
      <c r="N555" s="2">
        <v>0</v>
      </c>
      <c r="O555" s="2">
        <v>0</v>
      </c>
    </row>
    <row r="556" spans="1:15">
      <c r="A556" s="54">
        <f>HEX2DEC(SUBSTITUTE(C556,"0x",""))</f>
        <v>136</v>
      </c>
      <c r="B556" s="39"/>
      <c r="C556" s="68" t="s">
        <v>1103</v>
      </c>
      <c r="D556" s="69" t="s">
        <v>1108</v>
      </c>
      <c r="E556" s="71" t="s">
        <v>1109</v>
      </c>
      <c r="F556" s="72" t="s">
        <v>1030</v>
      </c>
      <c r="G556" s="1">
        <v>25</v>
      </c>
      <c r="H556" s="1">
        <v>1</v>
      </c>
      <c r="I556" s="1">
        <v>1</v>
      </c>
      <c r="J556" s="1" t="s">
        <v>32</v>
      </c>
      <c r="K556" s="1">
        <v>1</v>
      </c>
      <c r="M556" s="1">
        <v>0</v>
      </c>
      <c r="N556" s="2">
        <v>0</v>
      </c>
      <c r="O556" s="2">
        <v>0</v>
      </c>
    </row>
    <row r="557" spans="1:15">
      <c r="A557" s="54">
        <f>HEX2DEC(SUBSTITUTE(C557,"0x",""))</f>
        <v>136</v>
      </c>
      <c r="B557" s="39"/>
      <c r="C557" s="68" t="s">
        <v>1103</v>
      </c>
      <c r="D557" s="69" t="s">
        <v>1110</v>
      </c>
      <c r="E557" s="71" t="s">
        <v>1111</v>
      </c>
      <c r="F557" s="72" t="s">
        <v>1033</v>
      </c>
      <c r="G557" s="1">
        <v>26</v>
      </c>
      <c r="H557" s="1">
        <v>1</v>
      </c>
      <c r="I557" s="1">
        <v>1</v>
      </c>
      <c r="J557" s="1" t="s">
        <v>32</v>
      </c>
      <c r="K557" s="1">
        <v>1</v>
      </c>
      <c r="M557" s="1">
        <v>0</v>
      </c>
      <c r="N557" s="2">
        <v>0</v>
      </c>
      <c r="O557" s="2">
        <v>0</v>
      </c>
    </row>
    <row r="558" spans="1:15">
      <c r="A558" s="54">
        <f>HEX2DEC(SUBSTITUTE(C558,"0x",""))</f>
        <v>136</v>
      </c>
      <c r="B558" s="39"/>
      <c r="C558" s="68" t="s">
        <v>1103</v>
      </c>
      <c r="D558" s="69" t="s">
        <v>1112</v>
      </c>
      <c r="E558" s="71" t="s">
        <v>1113</v>
      </c>
      <c r="F558" s="72" t="s">
        <v>1036</v>
      </c>
      <c r="G558" s="1">
        <v>27</v>
      </c>
      <c r="H558" s="1">
        <v>1</v>
      </c>
      <c r="I558" s="1">
        <v>1</v>
      </c>
      <c r="J558" s="1" t="s">
        <v>32</v>
      </c>
      <c r="K558" s="1">
        <v>1</v>
      </c>
      <c r="M558" s="1">
        <v>0</v>
      </c>
      <c r="N558" s="2">
        <v>0</v>
      </c>
      <c r="O558" s="2">
        <v>0</v>
      </c>
    </row>
    <row r="559" spans="1:15">
      <c r="A559" s="54">
        <f>HEX2DEC(SUBSTITUTE(C559,"0x",""))</f>
        <v>136</v>
      </c>
      <c r="B559" s="39"/>
      <c r="C559" s="68" t="s">
        <v>1103</v>
      </c>
      <c r="D559" s="69" t="s">
        <v>1114</v>
      </c>
      <c r="E559" s="71"/>
      <c r="F559" s="72" t="s">
        <v>1115</v>
      </c>
      <c r="G559" s="1">
        <v>28</v>
      </c>
      <c r="H559" s="1">
        <v>3</v>
      </c>
      <c r="I559" s="1">
        <v>1</v>
      </c>
      <c r="J559" s="1" t="s">
        <v>32</v>
      </c>
      <c r="K559" s="1">
        <v>1</v>
      </c>
      <c r="M559" s="1">
        <v>0</v>
      </c>
      <c r="N559" s="2">
        <v>0</v>
      </c>
      <c r="O559" s="2">
        <v>0</v>
      </c>
    </row>
    <row r="560" spans="1:15">
      <c r="A560" s="54">
        <f>HEX2DEC(SUBSTITUTE(C560,"0x",""))</f>
        <v>136</v>
      </c>
      <c r="B560" s="39"/>
      <c r="C560" s="68" t="s">
        <v>1103</v>
      </c>
      <c r="D560" s="69" t="s">
        <v>1116</v>
      </c>
      <c r="E560" s="71" t="s">
        <v>1117</v>
      </c>
      <c r="F560" s="72" t="s">
        <v>1048</v>
      </c>
      <c r="G560" s="1">
        <v>31</v>
      </c>
      <c r="H560" s="1">
        <v>1</v>
      </c>
      <c r="I560" s="1">
        <v>1</v>
      </c>
      <c r="J560" s="1" t="s">
        <v>32</v>
      </c>
      <c r="K560" s="1">
        <v>1</v>
      </c>
      <c r="M560" s="1">
        <v>0</v>
      </c>
      <c r="N560" s="2">
        <v>0</v>
      </c>
      <c r="O560" s="2">
        <v>0</v>
      </c>
    </row>
    <row r="561" spans="1:15">
      <c r="A561" s="54">
        <f>HEX2DEC(SUBSTITUTE(C561,"0x",""))</f>
        <v>136</v>
      </c>
      <c r="B561" s="39"/>
      <c r="C561" s="68" t="s">
        <v>1103</v>
      </c>
      <c r="D561" s="69" t="s">
        <v>1118</v>
      </c>
      <c r="E561" s="71" t="s">
        <v>1119</v>
      </c>
      <c r="F561" s="72" t="s">
        <v>1120</v>
      </c>
      <c r="G561" s="1">
        <v>32</v>
      </c>
      <c r="H561" s="1">
        <v>1</v>
      </c>
      <c r="I561" s="1">
        <v>1</v>
      </c>
      <c r="J561" s="1" t="s">
        <v>32</v>
      </c>
      <c r="K561" s="1">
        <v>1</v>
      </c>
      <c r="M561" s="1">
        <v>0</v>
      </c>
      <c r="N561" s="2">
        <v>0</v>
      </c>
      <c r="O561" s="2">
        <v>0</v>
      </c>
    </row>
    <row r="562" spans="1:15">
      <c r="A562" s="54">
        <f>HEX2DEC(SUBSTITUTE(C562,"0x",""))</f>
        <v>136</v>
      </c>
      <c r="B562" s="39"/>
      <c r="C562" s="68" t="s">
        <v>1103</v>
      </c>
      <c r="D562" s="69"/>
      <c r="E562" s="71" t="s">
        <v>1121</v>
      </c>
      <c r="F562" s="72" t="s">
        <v>1122</v>
      </c>
      <c r="G562" s="1">
        <v>33</v>
      </c>
      <c r="H562" s="1">
        <v>1</v>
      </c>
      <c r="I562" s="1">
        <v>1</v>
      </c>
      <c r="J562" s="1" t="s">
        <v>32</v>
      </c>
      <c r="K562" s="1">
        <v>1</v>
      </c>
      <c r="M562" s="1">
        <v>0</v>
      </c>
      <c r="N562" s="2">
        <v>0</v>
      </c>
      <c r="O562" s="2">
        <v>0</v>
      </c>
    </row>
    <row r="563" spans="1:15">
      <c r="A563" s="54">
        <f>HEX2DEC(SUBSTITUTE(C563,"0x",""))</f>
        <v>136</v>
      </c>
      <c r="B563" s="39"/>
      <c r="C563" s="68" t="s">
        <v>1103</v>
      </c>
      <c r="D563" s="69"/>
      <c r="E563" s="71" t="s">
        <v>1123</v>
      </c>
      <c r="F563" s="72" t="s">
        <v>1124</v>
      </c>
      <c r="G563" s="1">
        <v>34</v>
      </c>
      <c r="H563" s="1">
        <v>1</v>
      </c>
      <c r="I563" s="1">
        <v>1</v>
      </c>
      <c r="J563" s="1" t="s">
        <v>32</v>
      </c>
      <c r="K563" s="1">
        <v>1</v>
      </c>
      <c r="M563" s="1">
        <v>0</v>
      </c>
      <c r="N563" s="2">
        <v>0</v>
      </c>
      <c r="O563" s="2">
        <v>0</v>
      </c>
    </row>
    <row r="564" spans="1:15">
      <c r="A564" s="54">
        <f>HEX2DEC(SUBSTITUTE(C564,"0x",""))</f>
        <v>136</v>
      </c>
      <c r="B564" s="39"/>
      <c r="C564" s="68" t="s">
        <v>1103</v>
      </c>
      <c r="D564" s="69"/>
      <c r="E564" s="71" t="s">
        <v>1125</v>
      </c>
      <c r="F564" s="72" t="s">
        <v>1126</v>
      </c>
      <c r="G564" s="1">
        <v>35</v>
      </c>
      <c r="H564" s="1">
        <v>1</v>
      </c>
      <c r="I564" s="1">
        <v>1</v>
      </c>
      <c r="J564" s="1" t="s">
        <v>32</v>
      </c>
      <c r="K564" s="1">
        <v>1</v>
      </c>
      <c r="M564" s="1">
        <v>0</v>
      </c>
      <c r="N564" s="2">
        <v>0</v>
      </c>
      <c r="O564" s="2">
        <v>0</v>
      </c>
    </row>
    <row r="565" spans="1:15">
      <c r="A565" s="54">
        <f>HEX2DEC(SUBSTITUTE(C565,"0x",""))</f>
        <v>136</v>
      </c>
      <c r="B565" s="39"/>
      <c r="C565" s="68" t="s">
        <v>1103</v>
      </c>
      <c r="D565" s="69" t="s">
        <v>1127</v>
      </c>
      <c r="E565" s="71" t="s">
        <v>1128</v>
      </c>
      <c r="F565" s="72" t="s">
        <v>1129</v>
      </c>
      <c r="G565" s="1">
        <v>36</v>
      </c>
      <c r="H565" s="1">
        <v>1</v>
      </c>
      <c r="I565" s="1">
        <v>1</v>
      </c>
      <c r="J565" s="1" t="s">
        <v>32</v>
      </c>
      <c r="K565" s="1">
        <v>1</v>
      </c>
      <c r="M565" s="1">
        <v>0</v>
      </c>
      <c r="N565" s="2">
        <v>0</v>
      </c>
      <c r="O565" s="2">
        <v>0</v>
      </c>
    </row>
    <row r="566" spans="1:15">
      <c r="A566" s="54">
        <f>HEX2DEC(SUBSTITUTE(C566,"0x",""))</f>
        <v>136</v>
      </c>
      <c r="B566" s="39"/>
      <c r="C566" s="68" t="s">
        <v>1103</v>
      </c>
      <c r="D566" s="69"/>
      <c r="E566" s="71" t="s">
        <v>1130</v>
      </c>
      <c r="F566" s="72" t="s">
        <v>1131</v>
      </c>
      <c r="G566" s="1">
        <v>37</v>
      </c>
      <c r="H566" s="1">
        <v>1</v>
      </c>
      <c r="I566" s="1">
        <v>1</v>
      </c>
      <c r="J566" s="1" t="s">
        <v>32</v>
      </c>
      <c r="K566" s="1">
        <v>1</v>
      </c>
      <c r="M566" s="1">
        <v>0</v>
      </c>
      <c r="N566" s="2">
        <v>0</v>
      </c>
      <c r="O566" s="2">
        <v>0</v>
      </c>
    </row>
    <row r="567" spans="1:15">
      <c r="A567" s="54">
        <f>HEX2DEC(SUBSTITUTE(C567,"0x",""))</f>
        <v>136</v>
      </c>
      <c r="B567" s="39"/>
      <c r="C567" s="68" t="s">
        <v>1103</v>
      </c>
      <c r="D567" s="69"/>
      <c r="E567" s="71" t="s">
        <v>1132</v>
      </c>
      <c r="F567" s="72" t="s">
        <v>1133</v>
      </c>
      <c r="G567" s="1">
        <v>38</v>
      </c>
      <c r="H567" s="1">
        <v>1</v>
      </c>
      <c r="I567" s="1">
        <v>1</v>
      </c>
      <c r="J567" s="1" t="s">
        <v>32</v>
      </c>
      <c r="K567" s="1">
        <v>1</v>
      </c>
      <c r="M567" s="1">
        <v>0</v>
      </c>
      <c r="N567" s="2">
        <v>0</v>
      </c>
      <c r="O567" s="2">
        <v>0</v>
      </c>
    </row>
    <row r="568" spans="1:15">
      <c r="A568" s="54">
        <f>HEX2DEC(SUBSTITUTE(C568,"0x",""))</f>
        <v>136</v>
      </c>
      <c r="B568" s="39"/>
      <c r="C568" s="68" t="s">
        <v>1103</v>
      </c>
      <c r="D568" s="69"/>
      <c r="E568" s="71" t="s">
        <v>1134</v>
      </c>
      <c r="F568" s="72" t="s">
        <v>1135</v>
      </c>
      <c r="G568" s="1">
        <v>39</v>
      </c>
      <c r="H568" s="1">
        <v>1</v>
      </c>
      <c r="I568" s="1">
        <v>1</v>
      </c>
      <c r="J568" s="1" t="s">
        <v>32</v>
      </c>
      <c r="K568" s="1">
        <v>1</v>
      </c>
      <c r="M568" s="1">
        <v>0</v>
      </c>
      <c r="N568" s="2">
        <v>0</v>
      </c>
      <c r="O568" s="2">
        <v>0</v>
      </c>
    </row>
    <row r="569" spans="1:15">
      <c r="A569" s="54">
        <f>HEX2DEC(SUBSTITUTE(C569,"0x",""))</f>
        <v>136</v>
      </c>
      <c r="B569" s="39"/>
      <c r="C569" s="68" t="s">
        <v>1103</v>
      </c>
      <c r="D569" s="69" t="s">
        <v>1136</v>
      </c>
      <c r="E569" s="71" t="s">
        <v>1137</v>
      </c>
      <c r="F569" s="72" t="s">
        <v>1138</v>
      </c>
      <c r="G569" s="1">
        <v>40</v>
      </c>
      <c r="H569" s="1">
        <v>1</v>
      </c>
      <c r="I569" s="1">
        <v>1</v>
      </c>
      <c r="J569" s="1" t="s">
        <v>32</v>
      </c>
      <c r="K569" s="1">
        <v>1</v>
      </c>
      <c r="M569" s="1">
        <v>0</v>
      </c>
      <c r="N569" s="2">
        <v>0</v>
      </c>
      <c r="O569" s="2">
        <v>0</v>
      </c>
    </row>
    <row r="570" spans="1:15">
      <c r="A570" s="54">
        <f>HEX2DEC(SUBSTITUTE(C570,"0x",""))</f>
        <v>136</v>
      </c>
      <c r="B570" s="39"/>
      <c r="C570" s="68" t="s">
        <v>1103</v>
      </c>
      <c r="D570" s="69"/>
      <c r="E570" s="71" t="s">
        <v>1139</v>
      </c>
      <c r="F570" s="72" t="s">
        <v>1140</v>
      </c>
      <c r="G570" s="1">
        <v>41</v>
      </c>
      <c r="H570" s="1">
        <v>1</v>
      </c>
      <c r="I570" s="1">
        <v>1</v>
      </c>
      <c r="J570" s="1" t="s">
        <v>32</v>
      </c>
      <c r="K570" s="1">
        <v>1</v>
      </c>
      <c r="M570" s="1">
        <v>0</v>
      </c>
      <c r="N570" s="2">
        <v>0</v>
      </c>
      <c r="O570" s="2">
        <v>0</v>
      </c>
    </row>
    <row r="571" spans="1:15">
      <c r="A571" s="54">
        <f>HEX2DEC(SUBSTITUTE(C571,"0x",""))</f>
        <v>136</v>
      </c>
      <c r="B571" s="39"/>
      <c r="C571" s="68" t="s">
        <v>1103</v>
      </c>
      <c r="D571" s="69"/>
      <c r="E571" s="71" t="s">
        <v>1141</v>
      </c>
      <c r="F571" s="72" t="s">
        <v>1142</v>
      </c>
      <c r="G571" s="1">
        <v>42</v>
      </c>
      <c r="H571" s="1">
        <v>1</v>
      </c>
      <c r="I571" s="1">
        <v>1</v>
      </c>
      <c r="J571" s="1" t="s">
        <v>32</v>
      </c>
      <c r="K571" s="1">
        <v>1</v>
      </c>
      <c r="M571" s="1">
        <v>0</v>
      </c>
      <c r="N571" s="2">
        <v>0</v>
      </c>
      <c r="O571" s="2">
        <v>0</v>
      </c>
    </row>
    <row r="572" spans="1:15">
      <c r="A572" s="54">
        <f>HEX2DEC(SUBSTITUTE(C572,"0x",""))</f>
        <v>136</v>
      </c>
      <c r="B572" s="39"/>
      <c r="C572" s="68" t="s">
        <v>1103</v>
      </c>
      <c r="D572" s="69"/>
      <c r="E572" s="71" t="s">
        <v>1143</v>
      </c>
      <c r="F572" s="72" t="s">
        <v>1144</v>
      </c>
      <c r="G572" s="1">
        <v>43</v>
      </c>
      <c r="H572" s="1">
        <v>1</v>
      </c>
      <c r="I572" s="1">
        <v>1</v>
      </c>
      <c r="J572" s="1" t="s">
        <v>32</v>
      </c>
      <c r="K572" s="1">
        <v>1</v>
      </c>
      <c r="M572" s="1">
        <v>0</v>
      </c>
      <c r="N572" s="2">
        <v>0</v>
      </c>
      <c r="O572" s="2">
        <v>0</v>
      </c>
    </row>
    <row r="573" spans="1:15">
      <c r="A573" s="54">
        <f t="shared" ref="A573:A605" si="23">HEX2DEC(SUBSTITUTE(C573,"0x",""))</f>
        <v>136</v>
      </c>
      <c r="B573" s="39"/>
      <c r="C573" s="68" t="s">
        <v>1103</v>
      </c>
      <c r="D573" s="69" t="s">
        <v>1145</v>
      </c>
      <c r="E573" s="71" t="s">
        <v>1146</v>
      </c>
      <c r="F573" s="72" t="s">
        <v>1147</v>
      </c>
      <c r="G573" s="1">
        <v>44</v>
      </c>
      <c r="H573" s="1">
        <v>1</v>
      </c>
      <c r="I573" s="1">
        <v>1</v>
      </c>
      <c r="J573" s="1" t="s">
        <v>32</v>
      </c>
      <c r="K573" s="1">
        <v>1</v>
      </c>
      <c r="M573" s="1">
        <v>0</v>
      </c>
      <c r="N573" s="2">
        <v>0</v>
      </c>
      <c r="O573" s="2">
        <v>0</v>
      </c>
    </row>
    <row r="574" spans="1:15">
      <c r="A574" s="54">
        <f t="shared" si="23"/>
        <v>136</v>
      </c>
      <c r="B574" s="39"/>
      <c r="C574" s="68" t="s">
        <v>1103</v>
      </c>
      <c r="D574" s="69"/>
      <c r="E574" s="71" t="s">
        <v>1148</v>
      </c>
      <c r="F574" s="72" t="s">
        <v>1149</v>
      </c>
      <c r="G574" s="1">
        <v>45</v>
      </c>
      <c r="H574" s="1">
        <v>1</v>
      </c>
      <c r="I574" s="1">
        <v>1</v>
      </c>
      <c r="J574" s="1" t="s">
        <v>32</v>
      </c>
      <c r="K574" s="1">
        <v>1</v>
      </c>
      <c r="M574" s="1">
        <v>0</v>
      </c>
      <c r="N574" s="2">
        <v>0</v>
      </c>
      <c r="O574" s="2">
        <v>0</v>
      </c>
    </row>
    <row r="575" spans="1:15">
      <c r="A575" s="54">
        <f t="shared" si="23"/>
        <v>136</v>
      </c>
      <c r="B575" s="39"/>
      <c r="C575" s="68" t="s">
        <v>1103</v>
      </c>
      <c r="D575" s="69"/>
      <c r="E575" s="71" t="s">
        <v>1150</v>
      </c>
      <c r="F575" s="72" t="s">
        <v>1151</v>
      </c>
      <c r="G575" s="1">
        <v>46</v>
      </c>
      <c r="H575" s="1">
        <v>1</v>
      </c>
      <c r="I575" s="1">
        <v>1</v>
      </c>
      <c r="J575" s="1" t="s">
        <v>32</v>
      </c>
      <c r="K575" s="1">
        <v>1</v>
      </c>
      <c r="M575" s="1">
        <v>0</v>
      </c>
      <c r="N575" s="2">
        <v>0</v>
      </c>
      <c r="O575" s="2">
        <v>0</v>
      </c>
    </row>
    <row r="576" spans="1:15">
      <c r="A576" s="54">
        <f t="shared" si="23"/>
        <v>136</v>
      </c>
      <c r="B576" s="39"/>
      <c r="C576" s="68" t="s">
        <v>1103</v>
      </c>
      <c r="D576" s="69"/>
      <c r="E576" s="71" t="s">
        <v>1152</v>
      </c>
      <c r="F576" s="72" t="s">
        <v>1153</v>
      </c>
      <c r="G576" s="1">
        <v>47</v>
      </c>
      <c r="H576" s="1">
        <v>1</v>
      </c>
      <c r="I576" s="1">
        <v>1</v>
      </c>
      <c r="J576" s="1" t="s">
        <v>32</v>
      </c>
      <c r="K576" s="1">
        <v>1</v>
      </c>
      <c r="M576" s="1">
        <v>0</v>
      </c>
      <c r="N576" s="2">
        <v>0</v>
      </c>
      <c r="O576" s="2">
        <v>0</v>
      </c>
    </row>
    <row r="577" spans="1:15">
      <c r="A577" s="54">
        <f t="shared" si="23"/>
        <v>136</v>
      </c>
      <c r="B577" s="39"/>
      <c r="C577" s="68" t="s">
        <v>1103</v>
      </c>
      <c r="D577" s="69" t="s">
        <v>1154</v>
      </c>
      <c r="E577" s="71" t="s">
        <v>1155</v>
      </c>
      <c r="F577" s="72" t="s">
        <v>1055</v>
      </c>
      <c r="G577" s="1">
        <v>55</v>
      </c>
      <c r="H577" s="1">
        <v>16</v>
      </c>
      <c r="I577" s="1">
        <v>0</v>
      </c>
      <c r="J577" s="1" t="s">
        <v>32</v>
      </c>
      <c r="K577" s="1">
        <v>1</v>
      </c>
      <c r="L577" s="1" t="s">
        <v>209</v>
      </c>
      <c r="M577" s="1">
        <v>0</v>
      </c>
      <c r="N577" s="2">
        <v>0</v>
      </c>
      <c r="O577" s="2">
        <v>0</v>
      </c>
    </row>
    <row r="578" spans="1:15">
      <c r="A578" s="54">
        <f t="shared" si="23"/>
        <v>136</v>
      </c>
      <c r="B578" s="39"/>
      <c r="C578" s="68" t="s">
        <v>1103</v>
      </c>
      <c r="D578" s="69" t="s">
        <v>1156</v>
      </c>
      <c r="E578" s="71" t="s">
        <v>1157</v>
      </c>
      <c r="F578" s="72" t="s">
        <v>1058</v>
      </c>
      <c r="G578" s="1">
        <v>71</v>
      </c>
      <c r="H578" s="1">
        <v>16</v>
      </c>
      <c r="I578" s="1">
        <v>0</v>
      </c>
      <c r="J578" s="1" t="s">
        <v>32</v>
      </c>
      <c r="K578" s="1">
        <v>1</v>
      </c>
      <c r="L578" s="1" t="s">
        <v>209</v>
      </c>
      <c r="M578" s="1">
        <v>0</v>
      </c>
      <c r="N578" s="2">
        <v>0</v>
      </c>
      <c r="O578" s="2">
        <v>0</v>
      </c>
    </row>
    <row r="579" spans="1:15">
      <c r="A579" s="54">
        <f t="shared" si="23"/>
        <v>136</v>
      </c>
      <c r="B579" s="39"/>
      <c r="C579" s="68" t="s">
        <v>1103</v>
      </c>
      <c r="D579" s="69" t="s">
        <v>1158</v>
      </c>
      <c r="E579" s="71" t="s">
        <v>1159</v>
      </c>
      <c r="F579" s="72" t="s">
        <v>1061</v>
      </c>
      <c r="G579" s="1">
        <v>87</v>
      </c>
      <c r="H579" s="1">
        <v>16</v>
      </c>
      <c r="I579" s="1">
        <v>0</v>
      </c>
      <c r="J579" s="1" t="s">
        <v>32</v>
      </c>
      <c r="K579" s="1">
        <v>1</v>
      </c>
      <c r="L579" s="1" t="s">
        <v>209</v>
      </c>
      <c r="M579" s="1">
        <v>0</v>
      </c>
      <c r="N579" s="2">
        <v>0</v>
      </c>
      <c r="O579" s="2">
        <v>0</v>
      </c>
    </row>
    <row r="580" spans="1:15">
      <c r="A580" s="54">
        <f t="shared" si="23"/>
        <v>136</v>
      </c>
      <c r="B580" s="39"/>
      <c r="C580" s="68" t="s">
        <v>1103</v>
      </c>
      <c r="D580" s="69" t="s">
        <v>1160</v>
      </c>
      <c r="E580" s="71" t="s">
        <v>1161</v>
      </c>
      <c r="F580" s="72" t="s">
        <v>1162</v>
      </c>
      <c r="G580" s="1">
        <v>103</v>
      </c>
      <c r="H580" s="1">
        <v>16</v>
      </c>
      <c r="I580" s="1">
        <v>0</v>
      </c>
      <c r="J580" s="1" t="s">
        <v>32</v>
      </c>
      <c r="K580" s="1">
        <v>1</v>
      </c>
      <c r="L580" s="1" t="s">
        <v>209</v>
      </c>
      <c r="M580" s="1">
        <v>0</v>
      </c>
      <c r="N580" s="2">
        <v>0</v>
      </c>
      <c r="O580" s="2">
        <v>0</v>
      </c>
    </row>
    <row r="581" spans="1:15">
      <c r="A581" s="54">
        <f t="shared" si="23"/>
        <v>136</v>
      </c>
      <c r="B581" s="39"/>
      <c r="C581" s="68" t="s">
        <v>1103</v>
      </c>
      <c r="D581" s="69" t="s">
        <v>1163</v>
      </c>
      <c r="E581" s="71" t="s">
        <v>1164</v>
      </c>
      <c r="F581" s="72" t="s">
        <v>1165</v>
      </c>
      <c r="G581" s="1">
        <v>119</v>
      </c>
      <c r="H581" s="1">
        <v>16</v>
      </c>
      <c r="I581" s="1">
        <v>0</v>
      </c>
      <c r="J581" s="1" t="s">
        <v>32</v>
      </c>
      <c r="K581" s="1">
        <v>1</v>
      </c>
      <c r="L581" s="1" t="s">
        <v>209</v>
      </c>
      <c r="M581" s="1">
        <v>0</v>
      </c>
      <c r="N581" s="2">
        <v>0</v>
      </c>
      <c r="O581" s="2">
        <v>0</v>
      </c>
    </row>
    <row r="582" spans="1:15">
      <c r="A582" s="54">
        <f t="shared" si="23"/>
        <v>137</v>
      </c>
      <c r="B582" s="39"/>
      <c r="C582" s="73" t="s">
        <v>1166</v>
      </c>
      <c r="D582" s="18" t="s">
        <v>1167</v>
      </c>
      <c r="E582" s="59" t="s">
        <v>1168</v>
      </c>
      <c r="F582" s="11" t="s">
        <v>1027</v>
      </c>
      <c r="G582" s="1">
        <v>24</v>
      </c>
      <c r="H582" s="1">
        <v>1</v>
      </c>
      <c r="I582" s="1">
        <v>1</v>
      </c>
      <c r="J582" s="1" t="s">
        <v>32</v>
      </c>
      <c r="K582" s="1">
        <v>1</v>
      </c>
      <c r="L582" s="1"/>
      <c r="M582" s="1">
        <v>0</v>
      </c>
      <c r="N582" s="2">
        <v>0</v>
      </c>
      <c r="O582" s="2">
        <v>0</v>
      </c>
    </row>
    <row r="583" spans="1:15">
      <c r="A583" s="54">
        <f t="shared" si="23"/>
        <v>137</v>
      </c>
      <c r="B583" s="39"/>
      <c r="C583" s="73" t="s">
        <v>1166</v>
      </c>
      <c r="D583" s="18" t="s">
        <v>1169</v>
      </c>
      <c r="E583" s="59" t="s">
        <v>1170</v>
      </c>
      <c r="F583" s="11" t="s">
        <v>1030</v>
      </c>
      <c r="G583" s="1">
        <v>25</v>
      </c>
      <c r="H583" s="1">
        <v>1</v>
      </c>
      <c r="I583" s="1">
        <v>1</v>
      </c>
      <c r="J583" s="1" t="s">
        <v>32</v>
      </c>
      <c r="K583" s="1">
        <v>1</v>
      </c>
      <c r="M583" s="1">
        <v>0</v>
      </c>
      <c r="N583" s="2">
        <v>0</v>
      </c>
      <c r="O583" s="2">
        <v>0</v>
      </c>
    </row>
    <row r="584" spans="1:15">
      <c r="A584" s="54">
        <f t="shared" si="23"/>
        <v>137</v>
      </c>
      <c r="B584" s="39"/>
      <c r="C584" s="73" t="s">
        <v>1166</v>
      </c>
      <c r="D584" s="18" t="s">
        <v>1171</v>
      </c>
      <c r="E584" s="59" t="s">
        <v>1172</v>
      </c>
      <c r="F584" s="11" t="s">
        <v>1033</v>
      </c>
      <c r="G584" s="1">
        <v>26</v>
      </c>
      <c r="H584" s="1">
        <v>1</v>
      </c>
      <c r="I584" s="1">
        <v>1</v>
      </c>
      <c r="J584" s="1" t="s">
        <v>32</v>
      </c>
      <c r="K584" s="1">
        <v>1</v>
      </c>
      <c r="M584" s="1">
        <v>0</v>
      </c>
      <c r="N584" s="2">
        <v>0</v>
      </c>
      <c r="O584" s="2">
        <v>0</v>
      </c>
    </row>
    <row r="585" spans="1:15">
      <c r="A585" s="54">
        <f t="shared" si="23"/>
        <v>137</v>
      </c>
      <c r="B585" s="39"/>
      <c r="C585" s="73" t="s">
        <v>1166</v>
      </c>
      <c r="D585" s="18" t="s">
        <v>1173</v>
      </c>
      <c r="E585" s="59" t="s">
        <v>1174</v>
      </c>
      <c r="F585" s="11" t="s">
        <v>1036</v>
      </c>
      <c r="G585" s="1">
        <v>27</v>
      </c>
      <c r="H585" s="1">
        <v>1</v>
      </c>
      <c r="I585" s="1">
        <v>1</v>
      </c>
      <c r="J585" s="1" t="s">
        <v>32</v>
      </c>
      <c r="K585" s="1">
        <v>1</v>
      </c>
      <c r="M585" s="1">
        <v>0</v>
      </c>
      <c r="N585" s="2">
        <v>0</v>
      </c>
      <c r="O585" s="2">
        <v>0</v>
      </c>
    </row>
    <row r="586" spans="1:15">
      <c r="A586" s="54">
        <f t="shared" si="23"/>
        <v>137</v>
      </c>
      <c r="B586" s="39"/>
      <c r="C586" s="73" t="s">
        <v>1166</v>
      </c>
      <c r="D586" s="18" t="s">
        <v>1175</v>
      </c>
      <c r="E586" s="59" t="s">
        <v>1176</v>
      </c>
      <c r="F586" s="11" t="s">
        <v>1039</v>
      </c>
      <c r="G586" s="1">
        <v>28</v>
      </c>
      <c r="H586" s="1">
        <v>1</v>
      </c>
      <c r="I586" s="1">
        <v>1</v>
      </c>
      <c r="J586" s="1" t="s">
        <v>32</v>
      </c>
      <c r="K586" s="1">
        <v>1</v>
      </c>
      <c r="M586" s="1">
        <v>0</v>
      </c>
      <c r="N586" s="2">
        <v>0</v>
      </c>
      <c r="O586" s="2">
        <v>0</v>
      </c>
    </row>
    <row r="587" ht="22.5" spans="1:15">
      <c r="A587" s="54">
        <f t="shared" si="23"/>
        <v>137</v>
      </c>
      <c r="B587" s="39"/>
      <c r="C587" s="73" t="s">
        <v>1166</v>
      </c>
      <c r="D587" s="18" t="s">
        <v>536</v>
      </c>
      <c r="E587" s="12"/>
      <c r="F587" s="11" t="s">
        <v>1177</v>
      </c>
      <c r="G587" s="1">
        <v>29</v>
      </c>
      <c r="H587" s="1">
        <v>3</v>
      </c>
      <c r="I587" s="1">
        <v>1</v>
      </c>
      <c r="J587" s="1" t="s">
        <v>32</v>
      </c>
      <c r="K587" s="1">
        <v>1</v>
      </c>
      <c r="M587" s="1">
        <v>0</v>
      </c>
      <c r="N587" s="2">
        <v>0</v>
      </c>
      <c r="O587" s="2">
        <v>0</v>
      </c>
    </row>
    <row r="588" spans="1:15">
      <c r="A588" s="54">
        <f t="shared" si="23"/>
        <v>137</v>
      </c>
      <c r="B588" s="39"/>
      <c r="C588" s="73" t="s">
        <v>1166</v>
      </c>
      <c r="D588" s="18" t="s">
        <v>1178</v>
      </c>
      <c r="E588" s="12" t="s">
        <v>1179</v>
      </c>
      <c r="F588" s="11" t="s">
        <v>1180</v>
      </c>
      <c r="G588" s="1">
        <v>39</v>
      </c>
      <c r="H588" s="1">
        <v>32</v>
      </c>
      <c r="I588" s="1">
        <v>0</v>
      </c>
      <c r="J588" s="1" t="s">
        <v>32</v>
      </c>
      <c r="K588" s="1">
        <v>1</v>
      </c>
      <c r="L588" s="1" t="s">
        <v>205</v>
      </c>
      <c r="M588" s="1">
        <v>0</v>
      </c>
      <c r="N588" s="2">
        <v>0</v>
      </c>
      <c r="O588" s="2">
        <v>0</v>
      </c>
    </row>
    <row r="589" spans="1:15">
      <c r="A589" s="54">
        <f t="shared" si="23"/>
        <v>137</v>
      </c>
      <c r="B589" s="39"/>
      <c r="C589" s="73" t="s">
        <v>1166</v>
      </c>
      <c r="D589" s="18" t="s">
        <v>1181</v>
      </c>
      <c r="E589" s="12" t="s">
        <v>1182</v>
      </c>
      <c r="F589" s="11" t="s">
        <v>1183</v>
      </c>
      <c r="G589" s="1">
        <v>71</v>
      </c>
      <c r="H589" s="1">
        <v>32</v>
      </c>
      <c r="I589" s="1">
        <v>0</v>
      </c>
      <c r="J589" s="1" t="s">
        <v>32</v>
      </c>
      <c r="K589" s="1">
        <v>1</v>
      </c>
      <c r="L589" s="1" t="s">
        <v>205</v>
      </c>
      <c r="M589" s="1">
        <v>0</v>
      </c>
      <c r="N589" s="2">
        <v>0</v>
      </c>
      <c r="O589" s="2">
        <v>0</v>
      </c>
    </row>
    <row r="590" spans="1:15">
      <c r="A590" s="54">
        <f t="shared" si="23"/>
        <v>137</v>
      </c>
      <c r="B590" s="39"/>
      <c r="C590" s="73" t="s">
        <v>1166</v>
      </c>
      <c r="D590" s="18" t="s">
        <v>1184</v>
      </c>
      <c r="E590" s="12" t="s">
        <v>1185</v>
      </c>
      <c r="F590" s="11" t="s">
        <v>1186</v>
      </c>
      <c r="G590" s="1">
        <v>103</v>
      </c>
      <c r="H590" s="1">
        <v>32</v>
      </c>
      <c r="I590" s="1">
        <v>0</v>
      </c>
      <c r="J590" s="1" t="s">
        <v>32</v>
      </c>
      <c r="K590" s="1">
        <v>1</v>
      </c>
      <c r="L590" s="1" t="s">
        <v>205</v>
      </c>
      <c r="M590" s="1">
        <v>0</v>
      </c>
      <c r="N590" s="2">
        <v>0</v>
      </c>
      <c r="O590" s="2">
        <v>0</v>
      </c>
    </row>
    <row r="591" spans="1:15">
      <c r="A591" s="54">
        <f t="shared" si="23"/>
        <v>137</v>
      </c>
      <c r="B591" s="39"/>
      <c r="C591" s="73" t="s">
        <v>1166</v>
      </c>
      <c r="D591" s="18" t="s">
        <v>1187</v>
      </c>
      <c r="E591" s="12" t="s">
        <v>1188</v>
      </c>
      <c r="F591" s="11" t="s">
        <v>1189</v>
      </c>
      <c r="G591" s="1">
        <v>135</v>
      </c>
      <c r="H591" s="1">
        <v>32</v>
      </c>
      <c r="I591" s="1">
        <v>0</v>
      </c>
      <c r="J591" s="1" t="s">
        <v>32</v>
      </c>
      <c r="K591" s="1">
        <v>1</v>
      </c>
      <c r="L591" s="1" t="s">
        <v>205</v>
      </c>
      <c r="M591" s="1">
        <v>0</v>
      </c>
      <c r="N591" s="2">
        <v>0</v>
      </c>
      <c r="O591" s="2">
        <v>0</v>
      </c>
    </row>
    <row r="592" spans="1:15">
      <c r="A592" s="54">
        <f t="shared" si="23"/>
        <v>137</v>
      </c>
      <c r="B592" s="39"/>
      <c r="C592" s="73" t="s">
        <v>1166</v>
      </c>
      <c r="D592" s="18" t="s">
        <v>1190</v>
      </c>
      <c r="E592" s="12" t="s">
        <v>1191</v>
      </c>
      <c r="F592" s="11" t="s">
        <v>1192</v>
      </c>
      <c r="G592" s="1">
        <v>167</v>
      </c>
      <c r="H592" s="1">
        <v>32</v>
      </c>
      <c r="I592" s="1">
        <v>0</v>
      </c>
      <c r="J592" s="1" t="s">
        <v>32</v>
      </c>
      <c r="K592" s="1">
        <v>1</v>
      </c>
      <c r="L592" s="1" t="s">
        <v>205</v>
      </c>
      <c r="M592" s="1">
        <v>0</v>
      </c>
      <c r="N592" s="2">
        <v>0</v>
      </c>
      <c r="O592" s="2">
        <v>0</v>
      </c>
    </row>
    <row r="593" spans="1:15">
      <c r="A593" s="54">
        <f t="shared" si="23"/>
        <v>137</v>
      </c>
      <c r="B593" s="39"/>
      <c r="C593" s="73" t="s">
        <v>1166</v>
      </c>
      <c r="D593" s="18" t="s">
        <v>1193</v>
      </c>
      <c r="E593" s="12" t="s">
        <v>1194</v>
      </c>
      <c r="F593" s="11" t="s">
        <v>1195</v>
      </c>
      <c r="G593" s="1">
        <v>199</v>
      </c>
      <c r="H593" s="1">
        <v>32</v>
      </c>
      <c r="I593" s="1">
        <v>0</v>
      </c>
      <c r="J593" s="1" t="s">
        <v>32</v>
      </c>
      <c r="K593" s="1">
        <v>1</v>
      </c>
      <c r="L593" s="1" t="s">
        <v>205</v>
      </c>
      <c r="M593" s="1">
        <v>0</v>
      </c>
      <c r="N593" s="2">
        <v>0</v>
      </c>
      <c r="O593" s="2">
        <v>0</v>
      </c>
    </row>
    <row r="594" ht="22.5" spans="1:15">
      <c r="A594" s="54">
        <f t="shared" si="23"/>
        <v>137</v>
      </c>
      <c r="B594" s="39"/>
      <c r="C594" s="73" t="s">
        <v>1166</v>
      </c>
      <c r="D594" s="18" t="s">
        <v>1196</v>
      </c>
      <c r="E594" s="12" t="s">
        <v>1197</v>
      </c>
      <c r="F594" s="11" t="s">
        <v>1198</v>
      </c>
      <c r="G594" s="1">
        <v>231</v>
      </c>
      <c r="H594" s="1">
        <v>32</v>
      </c>
      <c r="I594" s="1">
        <v>0</v>
      </c>
      <c r="J594" s="1" t="s">
        <v>32</v>
      </c>
      <c r="K594" s="1">
        <v>1</v>
      </c>
      <c r="L594" s="1" t="s">
        <v>205</v>
      </c>
      <c r="M594" s="1">
        <v>0</v>
      </c>
      <c r="N594" s="2">
        <v>0</v>
      </c>
      <c r="O594" s="2">
        <v>0</v>
      </c>
    </row>
    <row r="595" ht="22.5" spans="1:15">
      <c r="A595" s="54">
        <f t="shared" si="23"/>
        <v>137</v>
      </c>
      <c r="B595" s="39"/>
      <c r="C595" s="73" t="s">
        <v>1166</v>
      </c>
      <c r="D595" s="18" t="s">
        <v>1199</v>
      </c>
      <c r="E595" s="12" t="s">
        <v>1200</v>
      </c>
      <c r="F595" s="11" t="s">
        <v>1201</v>
      </c>
      <c r="G595" s="1">
        <v>263</v>
      </c>
      <c r="H595" s="1">
        <v>32</v>
      </c>
      <c r="I595" s="1">
        <v>0</v>
      </c>
      <c r="J595" s="1" t="s">
        <v>32</v>
      </c>
      <c r="K595" s="1">
        <v>1</v>
      </c>
      <c r="L595" s="1" t="s">
        <v>205</v>
      </c>
      <c r="M595" s="1">
        <v>0</v>
      </c>
      <c r="N595" s="2">
        <v>0</v>
      </c>
      <c r="O595" s="2">
        <v>0</v>
      </c>
    </row>
    <row r="596" ht="22.5" spans="1:15">
      <c r="A596" s="54">
        <f t="shared" si="23"/>
        <v>137</v>
      </c>
      <c r="B596" s="39"/>
      <c r="C596" s="73" t="s">
        <v>1166</v>
      </c>
      <c r="D596" s="18" t="s">
        <v>1202</v>
      </c>
      <c r="E596" s="12" t="s">
        <v>1203</v>
      </c>
      <c r="F596" s="11" t="s">
        <v>1204</v>
      </c>
      <c r="G596" s="1">
        <v>295</v>
      </c>
      <c r="H596" s="1">
        <v>32</v>
      </c>
      <c r="I596" s="1">
        <v>0</v>
      </c>
      <c r="J596" s="1" t="s">
        <v>32</v>
      </c>
      <c r="K596" s="1">
        <v>1</v>
      </c>
      <c r="L596" s="1" t="s">
        <v>205</v>
      </c>
      <c r="M596" s="1">
        <v>0</v>
      </c>
      <c r="N596" s="2">
        <v>0</v>
      </c>
      <c r="O596" s="2">
        <v>0</v>
      </c>
    </row>
    <row r="597" ht="22.5" spans="1:15">
      <c r="A597" s="54">
        <f t="shared" si="23"/>
        <v>137</v>
      </c>
      <c r="B597" s="39"/>
      <c r="C597" s="73" t="s">
        <v>1166</v>
      </c>
      <c r="D597" s="18" t="s">
        <v>1205</v>
      </c>
      <c r="E597" s="12" t="s">
        <v>1206</v>
      </c>
      <c r="F597" s="11" t="s">
        <v>1207</v>
      </c>
      <c r="G597" s="1">
        <v>327</v>
      </c>
      <c r="H597" s="1">
        <v>32</v>
      </c>
      <c r="I597" s="1">
        <v>0</v>
      </c>
      <c r="J597" s="1" t="s">
        <v>32</v>
      </c>
      <c r="K597" s="1">
        <v>1</v>
      </c>
      <c r="L597" s="1" t="s">
        <v>205</v>
      </c>
      <c r="M597" s="1">
        <v>0</v>
      </c>
      <c r="N597" s="2">
        <v>0</v>
      </c>
      <c r="O597" s="2">
        <v>0</v>
      </c>
    </row>
    <row r="598" spans="1:15">
      <c r="A598" s="54">
        <f t="shared" si="23"/>
        <v>138</v>
      </c>
      <c r="B598" s="39"/>
      <c r="C598" s="73" t="s">
        <v>1208</v>
      </c>
      <c r="D598" s="18" t="s">
        <v>1209</v>
      </c>
      <c r="E598" s="59" t="s">
        <v>1210</v>
      </c>
      <c r="F598" s="11" t="s">
        <v>1027</v>
      </c>
      <c r="G598" s="1">
        <v>24</v>
      </c>
      <c r="H598" s="1">
        <v>1</v>
      </c>
      <c r="I598" s="1">
        <v>1</v>
      </c>
      <c r="J598" s="1" t="s">
        <v>32</v>
      </c>
      <c r="K598" s="1">
        <v>1</v>
      </c>
      <c r="M598" s="1">
        <v>0</v>
      </c>
      <c r="N598" s="2">
        <v>0</v>
      </c>
      <c r="O598" s="2">
        <v>0</v>
      </c>
    </row>
    <row r="599" spans="1:15">
      <c r="A599" s="54">
        <f t="shared" si="23"/>
        <v>138</v>
      </c>
      <c r="B599" s="39"/>
      <c r="C599" s="73" t="s">
        <v>1208</v>
      </c>
      <c r="D599" s="18" t="s">
        <v>1211</v>
      </c>
      <c r="E599" s="59" t="s">
        <v>1212</v>
      </c>
      <c r="F599" s="11" t="s">
        <v>1030</v>
      </c>
      <c r="G599" s="1">
        <v>25</v>
      </c>
      <c r="H599" s="1">
        <v>1</v>
      </c>
      <c r="I599" s="1">
        <v>1</v>
      </c>
      <c r="J599" s="1" t="s">
        <v>32</v>
      </c>
      <c r="K599" s="1">
        <v>1</v>
      </c>
      <c r="M599" s="1">
        <v>0</v>
      </c>
      <c r="N599" s="2">
        <v>0</v>
      </c>
      <c r="O599" s="2">
        <v>0</v>
      </c>
    </row>
    <row r="600" spans="1:15">
      <c r="A600" s="54">
        <f t="shared" si="23"/>
        <v>138</v>
      </c>
      <c r="B600" s="39"/>
      <c r="C600" s="73" t="s">
        <v>1208</v>
      </c>
      <c r="D600" s="18" t="s">
        <v>1213</v>
      </c>
      <c r="E600" s="59" t="s">
        <v>1214</v>
      </c>
      <c r="F600" s="11" t="s">
        <v>1033</v>
      </c>
      <c r="G600" s="1">
        <v>26</v>
      </c>
      <c r="H600" s="1">
        <v>1</v>
      </c>
      <c r="I600" s="1">
        <v>1</v>
      </c>
      <c r="J600" s="1" t="s">
        <v>32</v>
      </c>
      <c r="K600" s="1">
        <v>1</v>
      </c>
      <c r="M600" s="1">
        <v>0</v>
      </c>
      <c r="N600" s="2">
        <v>0</v>
      </c>
      <c r="O600" s="2">
        <v>0</v>
      </c>
    </row>
    <row r="601" spans="1:15">
      <c r="A601" s="54">
        <f t="shared" si="23"/>
        <v>138</v>
      </c>
      <c r="B601" s="39"/>
      <c r="C601" s="73" t="s">
        <v>1208</v>
      </c>
      <c r="D601" s="18" t="s">
        <v>1215</v>
      </c>
      <c r="E601" s="59" t="s">
        <v>1216</v>
      </c>
      <c r="F601" s="11" t="s">
        <v>1036</v>
      </c>
      <c r="G601" s="1">
        <v>27</v>
      </c>
      <c r="H601" s="1">
        <v>1</v>
      </c>
      <c r="I601" s="1">
        <v>1</v>
      </c>
      <c r="J601" s="1" t="s">
        <v>32</v>
      </c>
      <c r="K601" s="1">
        <v>1</v>
      </c>
      <c r="M601" s="1">
        <v>0</v>
      </c>
      <c r="N601" s="2">
        <v>0</v>
      </c>
      <c r="O601" s="2">
        <v>0</v>
      </c>
    </row>
    <row r="602" spans="1:15">
      <c r="A602" s="54">
        <f t="shared" si="23"/>
        <v>138</v>
      </c>
      <c r="B602" s="39"/>
      <c r="C602" s="73" t="s">
        <v>1208</v>
      </c>
      <c r="D602" s="18" t="s">
        <v>1217</v>
      </c>
      <c r="E602" s="59" t="s">
        <v>1218</v>
      </c>
      <c r="F602" s="11" t="s">
        <v>1039</v>
      </c>
      <c r="G602" s="1">
        <v>28</v>
      </c>
      <c r="H602" s="1">
        <v>1</v>
      </c>
      <c r="I602" s="1">
        <v>1</v>
      </c>
      <c r="J602" s="1" t="s">
        <v>32</v>
      </c>
      <c r="K602" s="1">
        <v>1</v>
      </c>
      <c r="M602" s="1">
        <v>0</v>
      </c>
      <c r="N602" s="2">
        <v>0</v>
      </c>
      <c r="O602" s="2">
        <v>0</v>
      </c>
    </row>
    <row r="603" ht="22.5" spans="1:15">
      <c r="A603" s="54">
        <f t="shared" si="23"/>
        <v>138</v>
      </c>
      <c r="B603" s="39"/>
      <c r="C603" s="73" t="s">
        <v>1208</v>
      </c>
      <c r="D603" s="18" t="s">
        <v>536</v>
      </c>
      <c r="E603" s="12"/>
      <c r="F603" s="11" t="s">
        <v>1177</v>
      </c>
      <c r="G603" s="1">
        <v>29</v>
      </c>
      <c r="H603" s="1">
        <v>3</v>
      </c>
      <c r="I603" s="1">
        <v>1</v>
      </c>
      <c r="J603" s="1" t="s">
        <v>32</v>
      </c>
      <c r="K603" s="1">
        <v>1</v>
      </c>
      <c r="M603" s="1">
        <v>0</v>
      </c>
      <c r="N603" s="2">
        <v>0</v>
      </c>
      <c r="O603" s="2">
        <v>0</v>
      </c>
    </row>
    <row r="604" spans="1:15">
      <c r="A604" s="54">
        <f t="shared" si="23"/>
        <v>138</v>
      </c>
      <c r="B604" s="39"/>
      <c r="C604" s="73" t="s">
        <v>1208</v>
      </c>
      <c r="D604" s="18" t="s">
        <v>1219</v>
      </c>
      <c r="E604" s="12" t="s">
        <v>1220</v>
      </c>
      <c r="F604" s="11" t="s">
        <v>1180</v>
      </c>
      <c r="G604" s="1">
        <v>39</v>
      </c>
      <c r="H604" s="1">
        <v>32</v>
      </c>
      <c r="I604" s="1">
        <v>0</v>
      </c>
      <c r="J604" s="1" t="s">
        <v>32</v>
      </c>
      <c r="K604" s="1">
        <v>1</v>
      </c>
      <c r="L604" s="1" t="s">
        <v>205</v>
      </c>
      <c r="M604" s="1">
        <v>0</v>
      </c>
      <c r="N604" s="2">
        <v>0</v>
      </c>
      <c r="O604" s="2">
        <v>0</v>
      </c>
    </row>
    <row r="605" spans="1:15">
      <c r="A605" s="54">
        <f t="shared" si="23"/>
        <v>138</v>
      </c>
      <c r="B605" s="39"/>
      <c r="C605" s="73" t="s">
        <v>1208</v>
      </c>
      <c r="D605" s="18" t="s">
        <v>1221</v>
      </c>
      <c r="E605" s="12" t="s">
        <v>1222</v>
      </c>
      <c r="F605" s="11" t="s">
        <v>1183</v>
      </c>
      <c r="G605" s="1">
        <v>71</v>
      </c>
      <c r="H605" s="1">
        <v>32</v>
      </c>
      <c r="I605" s="1">
        <v>0</v>
      </c>
      <c r="J605" s="1" t="s">
        <v>32</v>
      </c>
      <c r="K605" s="1">
        <v>1</v>
      </c>
      <c r="L605" s="1" t="s">
        <v>205</v>
      </c>
      <c r="M605" s="1">
        <v>0</v>
      </c>
      <c r="N605" s="2">
        <v>0</v>
      </c>
      <c r="O605" s="2">
        <v>0</v>
      </c>
    </row>
    <row r="606" spans="1:15">
      <c r="A606" s="54">
        <f>HEX2DEC(SUBSTITUTE(C606,"0x",""))</f>
        <v>138</v>
      </c>
      <c r="B606" s="39"/>
      <c r="C606" s="73" t="s">
        <v>1208</v>
      </c>
      <c r="D606" s="18" t="s">
        <v>1223</v>
      </c>
      <c r="E606" s="12" t="s">
        <v>1224</v>
      </c>
      <c r="F606" s="11" t="s">
        <v>1186</v>
      </c>
      <c r="G606" s="1">
        <v>103</v>
      </c>
      <c r="H606" s="1">
        <v>32</v>
      </c>
      <c r="I606" s="1">
        <v>0</v>
      </c>
      <c r="J606" s="1" t="s">
        <v>32</v>
      </c>
      <c r="K606" s="1">
        <v>1</v>
      </c>
      <c r="L606" s="1" t="s">
        <v>205</v>
      </c>
      <c r="M606" s="1">
        <v>0</v>
      </c>
      <c r="N606" s="2">
        <v>0</v>
      </c>
      <c r="O606" s="2">
        <v>0</v>
      </c>
    </row>
    <row r="607" spans="1:15">
      <c r="A607" s="54">
        <f>HEX2DEC(SUBSTITUTE(C607,"0x",""))</f>
        <v>138</v>
      </c>
      <c r="B607" s="39"/>
      <c r="C607" s="73" t="s">
        <v>1208</v>
      </c>
      <c r="D607" s="18" t="s">
        <v>1225</v>
      </c>
      <c r="E607" s="12" t="s">
        <v>1226</v>
      </c>
      <c r="F607" s="11" t="s">
        <v>1189</v>
      </c>
      <c r="G607" s="1">
        <v>135</v>
      </c>
      <c r="H607" s="1">
        <v>32</v>
      </c>
      <c r="I607" s="1">
        <v>0</v>
      </c>
      <c r="J607" s="1" t="s">
        <v>32</v>
      </c>
      <c r="K607" s="1">
        <v>1</v>
      </c>
      <c r="L607" s="1" t="s">
        <v>205</v>
      </c>
      <c r="M607" s="1">
        <v>0</v>
      </c>
      <c r="N607" s="2">
        <v>0</v>
      </c>
      <c r="O607" s="2">
        <v>0</v>
      </c>
    </row>
    <row r="608" spans="1:15">
      <c r="A608" s="54">
        <f>HEX2DEC(SUBSTITUTE(C608,"0x",""))</f>
        <v>138</v>
      </c>
      <c r="B608" s="39"/>
      <c r="C608" s="73" t="s">
        <v>1208</v>
      </c>
      <c r="D608" s="18" t="s">
        <v>1227</v>
      </c>
      <c r="E608" s="12" t="s">
        <v>1228</v>
      </c>
      <c r="F608" s="11" t="s">
        <v>1192</v>
      </c>
      <c r="G608" s="1">
        <v>167</v>
      </c>
      <c r="H608" s="1">
        <v>32</v>
      </c>
      <c r="I608" s="1">
        <v>0</v>
      </c>
      <c r="J608" s="1" t="s">
        <v>32</v>
      </c>
      <c r="K608" s="1">
        <v>1</v>
      </c>
      <c r="L608" s="1" t="s">
        <v>205</v>
      </c>
      <c r="M608" s="1">
        <v>0</v>
      </c>
      <c r="N608" s="2">
        <v>0</v>
      </c>
      <c r="O608" s="2">
        <v>0</v>
      </c>
    </row>
    <row r="609" spans="1:15">
      <c r="A609" s="54">
        <f>HEX2DEC(SUBSTITUTE(C609,"0x",""))</f>
        <v>138</v>
      </c>
      <c r="B609" s="39"/>
      <c r="C609" s="73" t="s">
        <v>1208</v>
      </c>
      <c r="D609" s="18" t="s">
        <v>1229</v>
      </c>
      <c r="E609" s="12" t="s">
        <v>1230</v>
      </c>
      <c r="F609" s="11" t="s">
        <v>1195</v>
      </c>
      <c r="G609" s="1">
        <v>199</v>
      </c>
      <c r="H609" s="1">
        <v>32</v>
      </c>
      <c r="I609" s="1">
        <v>0</v>
      </c>
      <c r="J609" s="1" t="s">
        <v>32</v>
      </c>
      <c r="K609" s="1">
        <v>1</v>
      </c>
      <c r="L609" s="1" t="s">
        <v>205</v>
      </c>
      <c r="M609" s="1">
        <v>0</v>
      </c>
      <c r="N609" s="2">
        <v>0</v>
      </c>
      <c r="O609" s="2">
        <v>0</v>
      </c>
    </row>
    <row r="610" ht="22.5" spans="1:15">
      <c r="A610" s="54">
        <f>HEX2DEC(SUBSTITUTE(C610,"0x",""))</f>
        <v>138</v>
      </c>
      <c r="B610" s="39"/>
      <c r="C610" s="73" t="s">
        <v>1208</v>
      </c>
      <c r="D610" s="18" t="s">
        <v>1231</v>
      </c>
      <c r="E610" s="12" t="s">
        <v>1232</v>
      </c>
      <c r="F610" s="11" t="s">
        <v>1198</v>
      </c>
      <c r="G610" s="1">
        <v>231</v>
      </c>
      <c r="H610" s="1">
        <v>32</v>
      </c>
      <c r="I610" s="1">
        <v>0</v>
      </c>
      <c r="J610" s="1" t="s">
        <v>32</v>
      </c>
      <c r="K610" s="1">
        <v>1</v>
      </c>
      <c r="L610" s="1" t="s">
        <v>205</v>
      </c>
      <c r="M610" s="1">
        <v>0</v>
      </c>
      <c r="N610" s="2">
        <v>0</v>
      </c>
      <c r="O610" s="2">
        <v>0</v>
      </c>
    </row>
    <row r="611" ht="22.5" spans="1:15">
      <c r="A611" s="54">
        <f>HEX2DEC(SUBSTITUTE(C611,"0x",""))</f>
        <v>138</v>
      </c>
      <c r="B611" s="39"/>
      <c r="C611" s="73" t="s">
        <v>1208</v>
      </c>
      <c r="D611" s="18" t="s">
        <v>1233</v>
      </c>
      <c r="E611" s="12" t="s">
        <v>1234</v>
      </c>
      <c r="F611" s="11" t="s">
        <v>1201</v>
      </c>
      <c r="G611" s="1">
        <v>263</v>
      </c>
      <c r="H611" s="1">
        <v>32</v>
      </c>
      <c r="I611" s="1">
        <v>0</v>
      </c>
      <c r="J611" s="1" t="s">
        <v>32</v>
      </c>
      <c r="K611" s="1">
        <v>1</v>
      </c>
      <c r="L611" s="1" t="s">
        <v>205</v>
      </c>
      <c r="M611" s="1">
        <v>0</v>
      </c>
      <c r="N611" s="2">
        <v>0</v>
      </c>
      <c r="O611" s="2">
        <v>0</v>
      </c>
    </row>
    <row r="612" ht="22.5" spans="1:15">
      <c r="A612" s="54">
        <f>HEX2DEC(SUBSTITUTE(C612,"0x",""))</f>
        <v>138</v>
      </c>
      <c r="B612" s="39"/>
      <c r="C612" s="73" t="s">
        <v>1208</v>
      </c>
      <c r="D612" s="18" t="s">
        <v>1235</v>
      </c>
      <c r="E612" s="12" t="s">
        <v>1236</v>
      </c>
      <c r="F612" s="11" t="s">
        <v>1204</v>
      </c>
      <c r="G612" s="1">
        <v>295</v>
      </c>
      <c r="H612" s="1">
        <v>32</v>
      </c>
      <c r="I612" s="1">
        <v>0</v>
      </c>
      <c r="J612" s="1" t="s">
        <v>32</v>
      </c>
      <c r="K612" s="1">
        <v>1</v>
      </c>
      <c r="L612" s="1" t="s">
        <v>205</v>
      </c>
      <c r="M612" s="1">
        <v>0</v>
      </c>
      <c r="N612" s="2">
        <v>0</v>
      </c>
      <c r="O612" s="2">
        <v>0</v>
      </c>
    </row>
    <row r="613" ht="22.5" spans="1:15">
      <c r="A613" s="54">
        <f>HEX2DEC(SUBSTITUTE(C613,"0x",""))</f>
        <v>138</v>
      </c>
      <c r="B613" s="39"/>
      <c r="C613" s="73" t="s">
        <v>1208</v>
      </c>
      <c r="D613" s="18" t="s">
        <v>1237</v>
      </c>
      <c r="E613" s="12" t="s">
        <v>1238</v>
      </c>
      <c r="F613" s="11" t="s">
        <v>1207</v>
      </c>
      <c r="G613" s="1">
        <v>327</v>
      </c>
      <c r="H613" s="1">
        <v>32</v>
      </c>
      <c r="I613" s="1">
        <v>0</v>
      </c>
      <c r="J613" s="1" t="s">
        <v>32</v>
      </c>
      <c r="K613" s="1">
        <v>1</v>
      </c>
      <c r="L613" s="1" t="s">
        <v>205</v>
      </c>
      <c r="M613" s="1">
        <v>0</v>
      </c>
      <c r="N613" s="2">
        <v>0</v>
      </c>
      <c r="O613" s="2">
        <v>0</v>
      </c>
    </row>
    <row r="614" spans="1:15">
      <c r="A614" s="54">
        <f>HEX2DEC(SUBSTITUTE(C614,"0x",""))</f>
        <v>139</v>
      </c>
      <c r="B614" s="39"/>
      <c r="C614" s="73" t="s">
        <v>1239</v>
      </c>
      <c r="D614" s="18" t="s">
        <v>1240</v>
      </c>
      <c r="E614" s="59" t="s">
        <v>1241</v>
      </c>
      <c r="F614" s="11" t="s">
        <v>1027</v>
      </c>
      <c r="G614" s="1">
        <v>24</v>
      </c>
      <c r="H614" s="1">
        <v>1</v>
      </c>
      <c r="I614" s="1">
        <v>1</v>
      </c>
      <c r="J614" s="1" t="s">
        <v>32</v>
      </c>
      <c r="K614" s="1">
        <v>1</v>
      </c>
      <c r="M614" s="1">
        <v>0</v>
      </c>
      <c r="N614" s="2">
        <v>0</v>
      </c>
      <c r="O614" s="2">
        <v>0</v>
      </c>
    </row>
    <row r="615" spans="1:15">
      <c r="A615" s="54">
        <f>HEX2DEC(SUBSTITUTE(C615,"0x",""))</f>
        <v>139</v>
      </c>
      <c r="B615" s="39"/>
      <c r="C615" s="73" t="s">
        <v>1239</v>
      </c>
      <c r="D615" s="18" t="s">
        <v>1242</v>
      </c>
      <c r="E615" s="59" t="s">
        <v>1243</v>
      </c>
      <c r="F615" s="11" t="s">
        <v>1030</v>
      </c>
      <c r="G615" s="1">
        <v>25</v>
      </c>
      <c r="H615" s="1">
        <v>1</v>
      </c>
      <c r="I615" s="1">
        <v>1</v>
      </c>
      <c r="J615" s="1" t="s">
        <v>32</v>
      </c>
      <c r="K615" s="1">
        <v>1</v>
      </c>
      <c r="M615" s="1">
        <v>0</v>
      </c>
      <c r="N615" s="2">
        <v>0</v>
      </c>
      <c r="O615" s="2">
        <v>0</v>
      </c>
    </row>
    <row r="616" spans="1:15">
      <c r="A616" s="54">
        <f>HEX2DEC(SUBSTITUTE(C616,"0x",""))</f>
        <v>139</v>
      </c>
      <c r="B616" s="39"/>
      <c r="C616" s="73" t="s">
        <v>1239</v>
      </c>
      <c r="D616" s="18" t="s">
        <v>1244</v>
      </c>
      <c r="E616" s="59" t="s">
        <v>1245</v>
      </c>
      <c r="F616" s="11" t="s">
        <v>1033</v>
      </c>
      <c r="G616" s="1">
        <v>26</v>
      </c>
      <c r="H616" s="1">
        <v>1</v>
      </c>
      <c r="I616" s="1">
        <v>1</v>
      </c>
      <c r="J616" s="1" t="s">
        <v>32</v>
      </c>
      <c r="K616" s="1">
        <v>1</v>
      </c>
      <c r="M616" s="1">
        <v>0</v>
      </c>
      <c r="N616" s="2">
        <v>0</v>
      </c>
      <c r="O616" s="2">
        <v>0</v>
      </c>
    </row>
    <row r="617" spans="1:15">
      <c r="A617" s="54">
        <f>HEX2DEC(SUBSTITUTE(C617,"0x",""))</f>
        <v>139</v>
      </c>
      <c r="B617" s="39"/>
      <c r="C617" s="73" t="s">
        <v>1239</v>
      </c>
      <c r="D617" s="18" t="s">
        <v>1246</v>
      </c>
      <c r="E617" s="59" t="s">
        <v>1247</v>
      </c>
      <c r="F617" s="11" t="s">
        <v>1036</v>
      </c>
      <c r="G617" s="1">
        <v>27</v>
      </c>
      <c r="H617" s="1">
        <v>1</v>
      </c>
      <c r="I617" s="1">
        <v>1</v>
      </c>
      <c r="J617" s="1" t="s">
        <v>32</v>
      </c>
      <c r="K617" s="1">
        <v>1</v>
      </c>
      <c r="M617" s="1">
        <v>0</v>
      </c>
      <c r="N617" s="2">
        <v>0</v>
      </c>
      <c r="O617" s="2">
        <v>0</v>
      </c>
    </row>
    <row r="618" spans="1:15">
      <c r="A618" s="54">
        <f>HEX2DEC(SUBSTITUTE(C618,"0x",""))</f>
        <v>139</v>
      </c>
      <c r="B618" s="39"/>
      <c r="C618" s="73" t="s">
        <v>1239</v>
      </c>
      <c r="D618" s="18" t="s">
        <v>1248</v>
      </c>
      <c r="E618" s="59" t="s">
        <v>1249</v>
      </c>
      <c r="F618" s="11" t="s">
        <v>1039</v>
      </c>
      <c r="G618" s="1">
        <v>28</v>
      </c>
      <c r="H618" s="1">
        <v>1</v>
      </c>
      <c r="I618" s="1">
        <v>1</v>
      </c>
      <c r="J618" s="1" t="s">
        <v>32</v>
      </c>
      <c r="K618" s="1">
        <v>1</v>
      </c>
      <c r="M618" s="1">
        <v>0</v>
      </c>
      <c r="N618" s="2">
        <v>0</v>
      </c>
      <c r="O618" s="2">
        <v>0</v>
      </c>
    </row>
    <row r="619" spans="1:15">
      <c r="A619" s="54">
        <f>HEX2DEC(SUBSTITUTE(C619,"0x",""))</f>
        <v>139</v>
      </c>
      <c r="B619" s="39"/>
      <c r="C619" s="73" t="s">
        <v>1239</v>
      </c>
      <c r="D619" s="18" t="s">
        <v>1250</v>
      </c>
      <c r="E619" s="59" t="s">
        <v>1251</v>
      </c>
      <c r="F619" s="11" t="s">
        <v>1042</v>
      </c>
      <c r="G619" s="1">
        <v>29</v>
      </c>
      <c r="H619" s="1">
        <v>1</v>
      </c>
      <c r="I619" s="1">
        <v>1</v>
      </c>
      <c r="J619" s="1" t="s">
        <v>32</v>
      </c>
      <c r="K619" s="1">
        <v>1</v>
      </c>
      <c r="M619" s="1">
        <v>0</v>
      </c>
      <c r="N619" s="2">
        <v>0</v>
      </c>
      <c r="O619" s="2">
        <v>0</v>
      </c>
    </row>
    <row r="620" spans="1:15">
      <c r="A620" s="54">
        <f>HEX2DEC(SUBSTITUTE(C620,"0x",""))</f>
        <v>139</v>
      </c>
      <c r="B620" s="39"/>
      <c r="C620" s="73" t="s">
        <v>1239</v>
      </c>
      <c r="D620" s="18" t="s">
        <v>1252</v>
      </c>
      <c r="E620" s="59" t="s">
        <v>1253</v>
      </c>
      <c r="F620" s="11" t="s">
        <v>1045</v>
      </c>
      <c r="G620" s="1">
        <v>30</v>
      </c>
      <c r="H620" s="1">
        <v>1</v>
      </c>
      <c r="I620" s="1">
        <v>1</v>
      </c>
      <c r="J620" s="1" t="s">
        <v>32</v>
      </c>
      <c r="K620" s="1">
        <v>1</v>
      </c>
      <c r="M620" s="1">
        <v>0</v>
      </c>
      <c r="N620" s="2">
        <v>0</v>
      </c>
      <c r="O620" s="2">
        <v>0</v>
      </c>
    </row>
    <row r="621" spans="1:15">
      <c r="A621" s="54">
        <f>HEX2DEC(SUBSTITUTE(C621,"0x",""))</f>
        <v>139</v>
      </c>
      <c r="B621" s="39"/>
      <c r="C621" s="73" t="s">
        <v>1239</v>
      </c>
      <c r="D621" s="18" t="s">
        <v>1254</v>
      </c>
      <c r="E621" s="20"/>
      <c r="F621" s="11" t="s">
        <v>1048</v>
      </c>
      <c r="G621" s="1">
        <v>31</v>
      </c>
      <c r="H621" s="1">
        <v>1</v>
      </c>
      <c r="I621" s="1">
        <v>1</v>
      </c>
      <c r="J621" s="1" t="s">
        <v>32</v>
      </c>
      <c r="K621" s="1">
        <v>1</v>
      </c>
      <c r="M621" s="1">
        <v>0</v>
      </c>
      <c r="N621" s="2">
        <v>0</v>
      </c>
      <c r="O621" s="2">
        <v>0</v>
      </c>
    </row>
    <row r="622" spans="1:15">
      <c r="A622" s="54">
        <f t="shared" ref="A622:A644" si="24">HEX2DEC(SUBSTITUTE(C622,"0x",""))</f>
        <v>139</v>
      </c>
      <c r="B622" s="39"/>
      <c r="C622" s="73" t="s">
        <v>1239</v>
      </c>
      <c r="D622" s="18" t="s">
        <v>1255</v>
      </c>
      <c r="E622" s="20" t="s">
        <v>1256</v>
      </c>
      <c r="F622" s="11" t="s">
        <v>1120</v>
      </c>
      <c r="G622" s="1">
        <v>32</v>
      </c>
      <c r="H622" s="1">
        <v>1</v>
      </c>
      <c r="I622" s="1">
        <v>1</v>
      </c>
      <c r="J622" s="1" t="s">
        <v>32</v>
      </c>
      <c r="K622" s="1">
        <v>1</v>
      </c>
      <c r="M622" s="1">
        <v>0</v>
      </c>
      <c r="N622" s="2">
        <v>0</v>
      </c>
      <c r="O622" s="2">
        <v>0</v>
      </c>
    </row>
    <row r="623" spans="1:15">
      <c r="A623" s="54">
        <f t="shared" si="24"/>
        <v>139</v>
      </c>
      <c r="B623" s="39"/>
      <c r="C623" s="73" t="s">
        <v>1239</v>
      </c>
      <c r="D623" s="18" t="s">
        <v>1257</v>
      </c>
      <c r="E623" s="20" t="s">
        <v>1258</v>
      </c>
      <c r="F623" s="11" t="s">
        <v>1122</v>
      </c>
      <c r="G623" s="1">
        <v>33</v>
      </c>
      <c r="H623" s="1">
        <v>1</v>
      </c>
      <c r="I623" s="1">
        <v>1</v>
      </c>
      <c r="J623" s="1" t="s">
        <v>32</v>
      </c>
      <c r="K623" s="1">
        <v>1</v>
      </c>
      <c r="M623" s="1">
        <v>0</v>
      </c>
      <c r="N623" s="2">
        <v>0</v>
      </c>
      <c r="O623" s="2">
        <v>0</v>
      </c>
    </row>
    <row r="624" spans="1:15">
      <c r="A624" s="54">
        <f t="shared" si="24"/>
        <v>139</v>
      </c>
      <c r="B624" s="39"/>
      <c r="C624" s="73" t="s">
        <v>1239</v>
      </c>
      <c r="D624" s="18" t="s">
        <v>1259</v>
      </c>
      <c r="E624" s="20" t="s">
        <v>1260</v>
      </c>
      <c r="F624" s="11" t="s">
        <v>1124</v>
      </c>
      <c r="G624" s="1">
        <v>34</v>
      </c>
      <c r="H624" s="1">
        <v>1</v>
      </c>
      <c r="I624" s="1">
        <v>1</v>
      </c>
      <c r="J624" s="1" t="s">
        <v>32</v>
      </c>
      <c r="K624" s="1">
        <v>1</v>
      </c>
      <c r="M624" s="1">
        <v>0</v>
      </c>
      <c r="N624" s="2">
        <v>0</v>
      </c>
      <c r="O624" s="2">
        <v>0</v>
      </c>
    </row>
    <row r="625" spans="1:15">
      <c r="A625" s="54">
        <f t="shared" si="24"/>
        <v>139</v>
      </c>
      <c r="B625" s="39"/>
      <c r="C625" s="73" t="s">
        <v>1239</v>
      </c>
      <c r="D625" s="18" t="s">
        <v>1261</v>
      </c>
      <c r="E625" s="20" t="s">
        <v>1262</v>
      </c>
      <c r="F625" s="11" t="s">
        <v>1126</v>
      </c>
      <c r="G625" s="1">
        <v>35</v>
      </c>
      <c r="H625" s="1">
        <v>1</v>
      </c>
      <c r="I625" s="1">
        <v>1</v>
      </c>
      <c r="J625" s="1" t="s">
        <v>32</v>
      </c>
      <c r="K625" s="1">
        <v>1</v>
      </c>
      <c r="M625" s="1">
        <v>0</v>
      </c>
      <c r="N625" s="2">
        <v>0</v>
      </c>
      <c r="O625" s="2">
        <v>0</v>
      </c>
    </row>
    <row r="626" spans="1:15">
      <c r="A626" s="54">
        <f t="shared" si="24"/>
        <v>139</v>
      </c>
      <c r="B626" s="39"/>
      <c r="C626" s="73" t="s">
        <v>1239</v>
      </c>
      <c r="D626" s="18" t="s">
        <v>1114</v>
      </c>
      <c r="E626" s="20"/>
      <c r="F626" s="11" t="s">
        <v>1263</v>
      </c>
      <c r="I626" s="1">
        <v>1</v>
      </c>
      <c r="J626" s="1" t="s">
        <v>32</v>
      </c>
      <c r="K626" s="1">
        <v>1</v>
      </c>
      <c r="M626" s="1">
        <v>0</v>
      </c>
      <c r="N626" s="2">
        <v>0</v>
      </c>
      <c r="O626" s="2">
        <v>0</v>
      </c>
    </row>
    <row r="627" spans="1:15">
      <c r="A627" s="54">
        <f t="shared" si="24"/>
        <v>139</v>
      </c>
      <c r="B627" s="39"/>
      <c r="C627" s="73" t="s">
        <v>1239</v>
      </c>
      <c r="D627" s="18" t="s">
        <v>1264</v>
      </c>
      <c r="E627" s="20" t="s">
        <v>1265</v>
      </c>
      <c r="F627" s="11" t="s">
        <v>3</v>
      </c>
      <c r="G627" s="1">
        <v>40</v>
      </c>
      <c r="H627" s="1">
        <v>8</v>
      </c>
      <c r="I627" s="1">
        <v>1</v>
      </c>
      <c r="J627" s="1" t="s">
        <v>32</v>
      </c>
      <c r="K627" s="1">
        <f>100/255</f>
        <v>0.392156862745098</v>
      </c>
      <c r="L627" s="1" t="s">
        <v>88</v>
      </c>
      <c r="M627" s="1">
        <v>0</v>
      </c>
      <c r="N627" s="2">
        <v>0</v>
      </c>
      <c r="O627" s="2">
        <v>0</v>
      </c>
    </row>
    <row r="628" spans="1:15">
      <c r="A628" s="54">
        <f t="shared" si="24"/>
        <v>139</v>
      </c>
      <c r="B628" s="39"/>
      <c r="C628" s="73" t="s">
        <v>1239</v>
      </c>
      <c r="D628" s="18" t="s">
        <v>1266</v>
      </c>
      <c r="E628" s="20" t="s">
        <v>1267</v>
      </c>
      <c r="F628" s="11" t="s">
        <v>1055</v>
      </c>
      <c r="G628" s="1">
        <v>55</v>
      </c>
      <c r="H628" s="1">
        <v>16</v>
      </c>
      <c r="I628" s="1">
        <v>0</v>
      </c>
      <c r="J628" s="1" t="s">
        <v>32</v>
      </c>
      <c r="K628" s="1">
        <v>1</v>
      </c>
      <c r="L628" s="1" t="s">
        <v>28</v>
      </c>
      <c r="M628" s="1">
        <v>0</v>
      </c>
      <c r="N628" s="2">
        <v>0</v>
      </c>
      <c r="O628" s="2">
        <v>0</v>
      </c>
    </row>
    <row r="629" spans="1:15">
      <c r="A629" s="54">
        <f t="shared" si="24"/>
        <v>139</v>
      </c>
      <c r="B629" s="39"/>
      <c r="C629" s="73" t="s">
        <v>1239</v>
      </c>
      <c r="D629" s="18" t="s">
        <v>1268</v>
      </c>
      <c r="E629" s="20" t="s">
        <v>1269</v>
      </c>
      <c r="F629" s="11" t="s">
        <v>1058</v>
      </c>
      <c r="G629" s="1">
        <v>71</v>
      </c>
      <c r="H629" s="1">
        <v>16</v>
      </c>
      <c r="I629" s="1">
        <v>0</v>
      </c>
      <c r="J629" s="1" t="s">
        <v>32</v>
      </c>
      <c r="K629" s="1">
        <v>1</v>
      </c>
      <c r="L629" s="1" t="s">
        <v>209</v>
      </c>
      <c r="M629" s="1">
        <v>0</v>
      </c>
      <c r="N629" s="2">
        <v>0</v>
      </c>
      <c r="O629" s="2">
        <v>0</v>
      </c>
    </row>
    <row r="630" spans="1:15">
      <c r="A630" s="54">
        <f t="shared" si="24"/>
        <v>140</v>
      </c>
      <c r="B630" s="39"/>
      <c r="C630" s="73" t="s">
        <v>1270</v>
      </c>
      <c r="D630" s="18" t="s">
        <v>1271</v>
      </c>
      <c r="E630" s="59" t="s">
        <v>1272</v>
      </c>
      <c r="F630" s="11" t="s">
        <v>1027</v>
      </c>
      <c r="G630" s="1">
        <v>24</v>
      </c>
      <c r="H630" s="1">
        <v>1</v>
      </c>
      <c r="I630" s="1">
        <v>1</v>
      </c>
      <c r="J630" s="1" t="s">
        <v>32</v>
      </c>
      <c r="K630" s="1">
        <v>1</v>
      </c>
      <c r="M630" s="1">
        <v>0</v>
      </c>
      <c r="N630" s="2">
        <v>0</v>
      </c>
      <c r="O630" s="2">
        <v>0</v>
      </c>
    </row>
    <row r="631" spans="1:15">
      <c r="A631" s="54">
        <f t="shared" si="24"/>
        <v>140</v>
      </c>
      <c r="B631" s="39"/>
      <c r="C631" s="73" t="s">
        <v>1270</v>
      </c>
      <c r="D631" s="18" t="s">
        <v>1273</v>
      </c>
      <c r="E631" s="59" t="s">
        <v>1274</v>
      </c>
      <c r="F631" s="11" t="s">
        <v>1030</v>
      </c>
      <c r="G631" s="1">
        <v>25</v>
      </c>
      <c r="H631" s="1">
        <v>1</v>
      </c>
      <c r="I631" s="1">
        <v>1</v>
      </c>
      <c r="J631" s="1" t="s">
        <v>32</v>
      </c>
      <c r="K631" s="1">
        <v>1</v>
      </c>
      <c r="M631" s="1">
        <v>0</v>
      </c>
      <c r="N631" s="2">
        <v>0</v>
      </c>
      <c r="O631" s="2">
        <v>0</v>
      </c>
    </row>
    <row r="632" spans="1:15">
      <c r="A632" s="54">
        <f t="shared" si="24"/>
        <v>140</v>
      </c>
      <c r="B632" s="39"/>
      <c r="C632" s="73" t="s">
        <v>1270</v>
      </c>
      <c r="D632" s="18" t="s">
        <v>1275</v>
      </c>
      <c r="E632" s="59" t="s">
        <v>1276</v>
      </c>
      <c r="F632" s="11" t="s">
        <v>1033</v>
      </c>
      <c r="G632" s="1">
        <v>26</v>
      </c>
      <c r="H632" s="1">
        <v>1</v>
      </c>
      <c r="I632" s="1">
        <v>1</v>
      </c>
      <c r="J632" s="1" t="s">
        <v>32</v>
      </c>
      <c r="K632" s="1">
        <v>1</v>
      </c>
      <c r="M632" s="1">
        <v>0</v>
      </c>
      <c r="N632" s="2">
        <v>0</v>
      </c>
      <c r="O632" s="2">
        <v>0</v>
      </c>
    </row>
    <row r="633" spans="1:15">
      <c r="A633" s="54">
        <f t="shared" si="24"/>
        <v>140</v>
      </c>
      <c r="B633" s="39"/>
      <c r="C633" s="73" t="s">
        <v>1270</v>
      </c>
      <c r="D633" s="18" t="s">
        <v>1277</v>
      </c>
      <c r="E633" s="59" t="s">
        <v>1278</v>
      </c>
      <c r="F633" s="11" t="s">
        <v>1036</v>
      </c>
      <c r="G633" s="1">
        <v>27</v>
      </c>
      <c r="H633" s="1">
        <v>1</v>
      </c>
      <c r="I633" s="1">
        <v>1</v>
      </c>
      <c r="J633" s="1" t="s">
        <v>32</v>
      </c>
      <c r="K633" s="1">
        <v>1</v>
      </c>
      <c r="M633" s="1">
        <v>0</v>
      </c>
      <c r="N633" s="2">
        <v>0</v>
      </c>
      <c r="O633" s="2">
        <v>0</v>
      </c>
    </row>
    <row r="634" spans="1:15">
      <c r="A634" s="54">
        <f t="shared" si="24"/>
        <v>140</v>
      </c>
      <c r="B634" s="39"/>
      <c r="C634" s="73" t="s">
        <v>1270</v>
      </c>
      <c r="D634" s="18" t="s">
        <v>1279</v>
      </c>
      <c r="E634" s="59" t="s">
        <v>1280</v>
      </c>
      <c r="F634" s="11" t="s">
        <v>1039</v>
      </c>
      <c r="G634" s="1">
        <v>28</v>
      </c>
      <c r="H634" s="1">
        <v>1</v>
      </c>
      <c r="I634" s="1">
        <v>1</v>
      </c>
      <c r="J634" s="1" t="s">
        <v>32</v>
      </c>
      <c r="K634" s="1">
        <v>1</v>
      </c>
      <c r="M634" s="1">
        <v>0</v>
      </c>
      <c r="N634" s="2">
        <v>0</v>
      </c>
      <c r="O634" s="2">
        <v>0</v>
      </c>
    </row>
    <row r="635" spans="1:15">
      <c r="A635" s="54">
        <f t="shared" si="24"/>
        <v>140</v>
      </c>
      <c r="B635" s="39"/>
      <c r="C635" s="73" t="s">
        <v>1270</v>
      </c>
      <c r="D635" s="18" t="s">
        <v>1281</v>
      </c>
      <c r="E635" s="59" t="s">
        <v>1282</v>
      </c>
      <c r="F635" s="11" t="s">
        <v>1042</v>
      </c>
      <c r="G635" s="1">
        <v>29</v>
      </c>
      <c r="H635" s="1">
        <v>1</v>
      </c>
      <c r="I635" s="1">
        <v>1</v>
      </c>
      <c r="J635" s="1" t="s">
        <v>32</v>
      </c>
      <c r="K635" s="1">
        <v>1</v>
      </c>
      <c r="M635" s="1">
        <v>0</v>
      </c>
      <c r="N635" s="2">
        <v>0</v>
      </c>
      <c r="O635" s="2">
        <v>0</v>
      </c>
    </row>
    <row r="636" spans="1:15">
      <c r="A636" s="54">
        <f t="shared" si="24"/>
        <v>140</v>
      </c>
      <c r="B636" s="39"/>
      <c r="C636" s="73" t="s">
        <v>1270</v>
      </c>
      <c r="D636" s="18" t="s">
        <v>1283</v>
      </c>
      <c r="E636" s="59" t="s">
        <v>1284</v>
      </c>
      <c r="F636" s="11" t="s">
        <v>1045</v>
      </c>
      <c r="G636" s="1">
        <v>30</v>
      </c>
      <c r="H636" s="1">
        <v>1</v>
      </c>
      <c r="I636" s="1">
        <v>1</v>
      </c>
      <c r="J636" s="1" t="s">
        <v>32</v>
      </c>
      <c r="K636" s="1">
        <v>1</v>
      </c>
      <c r="M636" s="1">
        <v>0</v>
      </c>
      <c r="N636" s="2">
        <v>0</v>
      </c>
      <c r="O636" s="2">
        <v>0</v>
      </c>
    </row>
    <row r="637" spans="1:15">
      <c r="A637" s="54">
        <f t="shared" si="24"/>
        <v>140</v>
      </c>
      <c r="B637" s="39"/>
      <c r="C637" s="73" t="s">
        <v>1270</v>
      </c>
      <c r="D637" s="18" t="s">
        <v>1285</v>
      </c>
      <c r="E637" s="59" t="s">
        <v>1286</v>
      </c>
      <c r="F637" s="11" t="s">
        <v>1048</v>
      </c>
      <c r="G637" s="1">
        <v>31</v>
      </c>
      <c r="H637" s="1">
        <v>1</v>
      </c>
      <c r="I637" s="1">
        <v>1</v>
      </c>
      <c r="J637" s="1" t="s">
        <v>32</v>
      </c>
      <c r="K637" s="1">
        <v>1</v>
      </c>
      <c r="M637" s="1">
        <v>0</v>
      </c>
      <c r="N637" s="2">
        <v>0</v>
      </c>
      <c r="O637" s="2">
        <v>0</v>
      </c>
    </row>
    <row r="638" spans="1:15">
      <c r="A638" s="54">
        <f t="shared" si="24"/>
        <v>140</v>
      </c>
      <c r="B638" s="39"/>
      <c r="C638" s="73" t="s">
        <v>1270</v>
      </c>
      <c r="D638" s="18" t="s">
        <v>1287</v>
      </c>
      <c r="E638" s="12" t="s">
        <v>1288</v>
      </c>
      <c r="F638" s="11" t="s">
        <v>1051</v>
      </c>
      <c r="G638" s="1">
        <v>39</v>
      </c>
      <c r="H638" s="1">
        <v>16</v>
      </c>
      <c r="I638" s="1">
        <v>0</v>
      </c>
      <c r="J638" s="1" t="s">
        <v>32</v>
      </c>
      <c r="K638" s="74">
        <v>0.001526</v>
      </c>
      <c r="L638" s="1" t="s">
        <v>88</v>
      </c>
      <c r="M638" s="1">
        <v>0</v>
      </c>
      <c r="N638" s="2">
        <v>0</v>
      </c>
      <c r="O638" s="2">
        <v>0</v>
      </c>
    </row>
    <row r="639" spans="1:15">
      <c r="A639" s="54">
        <f t="shared" si="24"/>
        <v>140</v>
      </c>
      <c r="B639" s="39"/>
      <c r="C639" s="73" t="s">
        <v>1270</v>
      </c>
      <c r="D639" s="18" t="s">
        <v>1289</v>
      </c>
      <c r="E639" s="12" t="s">
        <v>1290</v>
      </c>
      <c r="F639" s="11" t="s">
        <v>1055</v>
      </c>
      <c r="G639" s="1">
        <v>55</v>
      </c>
      <c r="H639" s="1">
        <v>16</v>
      </c>
      <c r="I639" s="1">
        <v>0</v>
      </c>
      <c r="J639" s="1" t="s">
        <v>32</v>
      </c>
      <c r="K639" s="74">
        <v>0.001526</v>
      </c>
      <c r="L639" s="1" t="s">
        <v>88</v>
      </c>
      <c r="M639" s="1">
        <v>0</v>
      </c>
      <c r="N639" s="2">
        <v>0</v>
      </c>
      <c r="O639" s="2">
        <v>0</v>
      </c>
    </row>
    <row r="640" spans="1:15">
      <c r="A640" s="54">
        <f t="shared" si="24"/>
        <v>140</v>
      </c>
      <c r="B640" s="39"/>
      <c r="C640" s="73" t="s">
        <v>1270</v>
      </c>
      <c r="D640" s="18" t="s">
        <v>1291</v>
      </c>
      <c r="E640" s="12" t="s">
        <v>1292</v>
      </c>
      <c r="F640" s="11" t="s">
        <v>1058</v>
      </c>
      <c r="G640" s="1">
        <v>71</v>
      </c>
      <c r="H640" s="1">
        <v>16</v>
      </c>
      <c r="I640" s="1">
        <v>0</v>
      </c>
      <c r="J640" s="1" t="s">
        <v>32</v>
      </c>
      <c r="K640" s="74">
        <v>0.001526</v>
      </c>
      <c r="L640" s="1" t="s">
        <v>88</v>
      </c>
      <c r="M640" s="1">
        <v>0</v>
      </c>
      <c r="N640" s="2">
        <v>0</v>
      </c>
      <c r="O640" s="2">
        <v>0</v>
      </c>
    </row>
    <row r="641" spans="1:15">
      <c r="A641" s="54">
        <f t="shared" si="24"/>
        <v>140</v>
      </c>
      <c r="B641" s="39"/>
      <c r="C641" s="73" t="s">
        <v>1270</v>
      </c>
      <c r="D641" s="18" t="s">
        <v>1293</v>
      </c>
      <c r="E641" s="12" t="s">
        <v>1294</v>
      </c>
      <c r="F641" s="11" t="s">
        <v>1061</v>
      </c>
      <c r="G641" s="1">
        <v>87</v>
      </c>
      <c r="H641" s="1">
        <v>16</v>
      </c>
      <c r="I641" s="1">
        <v>0</v>
      </c>
      <c r="J641" s="1" t="s">
        <v>32</v>
      </c>
      <c r="K641" s="74">
        <v>0.001526</v>
      </c>
      <c r="L641" s="1" t="s">
        <v>88</v>
      </c>
      <c r="M641" s="1">
        <v>0</v>
      </c>
      <c r="N641" s="2">
        <v>0</v>
      </c>
      <c r="O641" s="2">
        <v>0</v>
      </c>
    </row>
    <row r="642" spans="1:15">
      <c r="A642" s="54">
        <f t="shared" si="24"/>
        <v>140</v>
      </c>
      <c r="B642" s="39"/>
      <c r="C642" s="73" t="s">
        <v>1270</v>
      </c>
      <c r="D642" s="18" t="s">
        <v>1295</v>
      </c>
      <c r="E642" s="7" t="s">
        <v>1296</v>
      </c>
      <c r="F642" s="56" t="s">
        <v>1162</v>
      </c>
      <c r="G642" s="1">
        <v>103</v>
      </c>
      <c r="H642" s="1">
        <v>16</v>
      </c>
      <c r="I642" s="1">
        <v>0</v>
      </c>
      <c r="J642" s="1" t="s">
        <v>32</v>
      </c>
      <c r="K642" s="1">
        <v>0.000122</v>
      </c>
      <c r="L642" s="1" t="s">
        <v>1297</v>
      </c>
      <c r="M642" s="1">
        <v>0</v>
      </c>
      <c r="N642" s="2">
        <v>0</v>
      </c>
      <c r="O642" s="2">
        <v>0</v>
      </c>
    </row>
    <row r="643" spans="1:15">
      <c r="A643" s="54">
        <f t="shared" si="24"/>
        <v>140</v>
      </c>
      <c r="B643" s="39"/>
      <c r="C643" s="73" t="s">
        <v>1270</v>
      </c>
      <c r="D643" s="18" t="s">
        <v>1298</v>
      </c>
      <c r="E643" s="7" t="s">
        <v>1299</v>
      </c>
      <c r="F643" s="56" t="s">
        <v>1165</v>
      </c>
      <c r="G643" s="1">
        <v>119</v>
      </c>
      <c r="H643" s="1">
        <v>16</v>
      </c>
      <c r="I643" s="1">
        <v>0</v>
      </c>
      <c r="J643" s="1" t="s">
        <v>32</v>
      </c>
      <c r="K643" s="1">
        <v>0.000122</v>
      </c>
      <c r="L643" s="1" t="s">
        <v>1297</v>
      </c>
      <c r="M643" s="1">
        <v>0</v>
      </c>
      <c r="N643" s="2">
        <v>0</v>
      </c>
      <c r="O643" s="2">
        <v>0</v>
      </c>
    </row>
    <row r="644" spans="1:15">
      <c r="A644" s="54">
        <f t="shared" si="24"/>
        <v>140</v>
      </c>
      <c r="B644" s="39"/>
      <c r="C644" s="73" t="s">
        <v>1270</v>
      </c>
      <c r="D644" s="18" t="s">
        <v>1300</v>
      </c>
      <c r="E644" s="7" t="s">
        <v>1301</v>
      </c>
      <c r="F644" s="56" t="s">
        <v>1302</v>
      </c>
      <c r="G644" s="1">
        <v>135</v>
      </c>
      <c r="H644" s="1">
        <v>16</v>
      </c>
      <c r="I644" s="1">
        <v>0</v>
      </c>
      <c r="J644" s="1" t="s">
        <v>32</v>
      </c>
      <c r="K644" s="1">
        <v>0.000122</v>
      </c>
      <c r="L644" s="1" t="s">
        <v>1297</v>
      </c>
      <c r="M644" s="1">
        <v>0</v>
      </c>
      <c r="N644" s="2">
        <v>0</v>
      </c>
      <c r="O644" s="2">
        <v>0</v>
      </c>
    </row>
    <row r="645" spans="1:15">
      <c r="A645" s="54">
        <f t="shared" ref="A645:A660" si="25">HEX2DEC(SUBSTITUTE(C645,"0x",""))</f>
        <v>140</v>
      </c>
      <c r="B645" s="39"/>
      <c r="C645" s="73" t="s">
        <v>1270</v>
      </c>
      <c r="D645" s="18" t="s">
        <v>1303</v>
      </c>
      <c r="E645" s="7" t="s">
        <v>1304</v>
      </c>
      <c r="F645" s="56" t="s">
        <v>1305</v>
      </c>
      <c r="G645" s="1">
        <v>151</v>
      </c>
      <c r="H645" s="1">
        <v>16</v>
      </c>
      <c r="I645" s="1">
        <v>0</v>
      </c>
      <c r="J645" s="1" t="s">
        <v>32</v>
      </c>
      <c r="K645" s="1">
        <v>0.000122</v>
      </c>
      <c r="L645" s="1" t="s">
        <v>1297</v>
      </c>
      <c r="M645" s="1">
        <v>0</v>
      </c>
      <c r="N645" s="2">
        <v>0</v>
      </c>
      <c r="O645" s="2">
        <v>0</v>
      </c>
    </row>
    <row r="646" spans="1:15">
      <c r="A646" s="54">
        <f t="shared" si="25"/>
        <v>141</v>
      </c>
      <c r="B646" s="39"/>
      <c r="C646" s="73" t="s">
        <v>1306</v>
      </c>
      <c r="D646" s="18" t="s">
        <v>1307</v>
      </c>
      <c r="E646" s="12" t="s">
        <v>1308</v>
      </c>
      <c r="F646" s="76" t="s">
        <v>5</v>
      </c>
      <c r="G646" s="1">
        <v>24</v>
      </c>
      <c r="H646" s="1">
        <v>8</v>
      </c>
      <c r="I646" s="1">
        <v>1</v>
      </c>
      <c r="J646" s="1" t="s">
        <v>32</v>
      </c>
      <c r="K646" s="1">
        <f>100/255</f>
        <v>0.392156862745098</v>
      </c>
      <c r="L646" s="1" t="s">
        <v>88</v>
      </c>
      <c r="M646" s="1">
        <v>0</v>
      </c>
      <c r="N646" s="2">
        <v>0</v>
      </c>
      <c r="O646" s="2">
        <v>0</v>
      </c>
    </row>
    <row r="647" spans="1:15">
      <c r="A647" s="54">
        <f t="shared" si="25"/>
        <v>142</v>
      </c>
      <c r="B647" s="39"/>
      <c r="C647" s="73" t="s">
        <v>1309</v>
      </c>
      <c r="D647" s="18" t="s">
        <v>1310</v>
      </c>
      <c r="E647" s="12" t="s">
        <v>1311</v>
      </c>
      <c r="F647" s="11" t="s">
        <v>5</v>
      </c>
      <c r="G647" s="1">
        <v>24</v>
      </c>
      <c r="H647" s="1">
        <v>8</v>
      </c>
      <c r="I647" s="1">
        <v>1</v>
      </c>
      <c r="J647" s="1" t="s">
        <v>32</v>
      </c>
      <c r="K647" s="1">
        <v>0.1</v>
      </c>
      <c r="L647" s="1" t="s">
        <v>88</v>
      </c>
      <c r="M647" s="1">
        <v>-125</v>
      </c>
      <c r="N647" s="2">
        <v>0</v>
      </c>
      <c r="O647" s="2">
        <v>0</v>
      </c>
    </row>
    <row r="648" spans="1:15">
      <c r="A648" s="54">
        <f t="shared" si="25"/>
        <v>143</v>
      </c>
      <c r="B648" s="39"/>
      <c r="C648" s="73" t="s">
        <v>1312</v>
      </c>
      <c r="D648" s="18" t="s">
        <v>1313</v>
      </c>
      <c r="E648" s="20" t="s">
        <v>1314</v>
      </c>
      <c r="F648" s="11" t="s">
        <v>1027</v>
      </c>
      <c r="G648" s="1">
        <v>24</v>
      </c>
      <c r="H648" s="1">
        <v>1</v>
      </c>
      <c r="I648" s="1">
        <v>1</v>
      </c>
      <c r="J648" s="1" t="s">
        <v>32</v>
      </c>
      <c r="K648" s="1">
        <v>1</v>
      </c>
      <c r="M648" s="1">
        <v>0</v>
      </c>
      <c r="N648" s="2">
        <v>0</v>
      </c>
      <c r="O648" s="2">
        <v>0</v>
      </c>
    </row>
    <row r="649" spans="1:15">
      <c r="A649" s="54">
        <f t="shared" si="25"/>
        <v>143</v>
      </c>
      <c r="B649" s="39"/>
      <c r="C649" s="73" t="s">
        <v>1312</v>
      </c>
      <c r="D649" s="18" t="s">
        <v>1315</v>
      </c>
      <c r="E649" s="20" t="s">
        <v>1316</v>
      </c>
      <c r="F649" s="11" t="s">
        <v>1030</v>
      </c>
      <c r="G649" s="1">
        <v>25</v>
      </c>
      <c r="H649" s="1">
        <v>1</v>
      </c>
      <c r="I649" s="1">
        <v>1</v>
      </c>
      <c r="J649" s="1" t="s">
        <v>32</v>
      </c>
      <c r="K649" s="1">
        <v>1</v>
      </c>
      <c r="M649" s="1">
        <v>0</v>
      </c>
      <c r="N649" s="2">
        <v>0</v>
      </c>
      <c r="O649" s="2">
        <v>0</v>
      </c>
    </row>
    <row r="650" spans="1:15">
      <c r="A650" s="54">
        <f t="shared" si="25"/>
        <v>143</v>
      </c>
      <c r="B650" s="39"/>
      <c r="C650" s="73" t="s">
        <v>1312</v>
      </c>
      <c r="D650" s="18" t="s">
        <v>1317</v>
      </c>
      <c r="E650" s="20" t="s">
        <v>1318</v>
      </c>
      <c r="F650" s="11" t="s">
        <v>1033</v>
      </c>
      <c r="G650" s="1">
        <v>26</v>
      </c>
      <c r="H650" s="1">
        <v>1</v>
      </c>
      <c r="I650" s="1">
        <v>1</v>
      </c>
      <c r="J650" s="1" t="s">
        <v>32</v>
      </c>
      <c r="K650" s="1">
        <v>1</v>
      </c>
      <c r="M650" s="1">
        <v>0</v>
      </c>
      <c r="N650" s="2">
        <v>0</v>
      </c>
      <c r="O650" s="2">
        <v>0</v>
      </c>
    </row>
    <row r="651" spans="1:15">
      <c r="A651" s="54">
        <f t="shared" si="25"/>
        <v>143</v>
      </c>
      <c r="B651" s="39"/>
      <c r="C651" s="73" t="s">
        <v>1312</v>
      </c>
      <c r="D651" s="18" t="s">
        <v>1319</v>
      </c>
      <c r="E651" s="20" t="s">
        <v>1320</v>
      </c>
      <c r="F651" s="11" t="s">
        <v>1036</v>
      </c>
      <c r="G651" s="1">
        <v>27</v>
      </c>
      <c r="H651" s="1">
        <v>1</v>
      </c>
      <c r="I651" s="1">
        <v>1</v>
      </c>
      <c r="J651" s="1" t="s">
        <v>32</v>
      </c>
      <c r="K651" s="1">
        <v>1</v>
      </c>
      <c r="M651" s="1">
        <v>0</v>
      </c>
      <c r="N651" s="2">
        <v>0</v>
      </c>
      <c r="O651" s="2">
        <v>0</v>
      </c>
    </row>
    <row r="652" spans="1:15">
      <c r="A652" s="54">
        <f t="shared" si="25"/>
        <v>143</v>
      </c>
      <c r="B652" s="39"/>
      <c r="C652" s="73" t="s">
        <v>1312</v>
      </c>
      <c r="D652" s="18" t="s">
        <v>536</v>
      </c>
      <c r="E652" s="20"/>
      <c r="F652" s="11" t="s">
        <v>1321</v>
      </c>
      <c r="I652" s="1">
        <v>1</v>
      </c>
      <c r="J652" s="1" t="s">
        <v>32</v>
      </c>
      <c r="K652" s="1">
        <v>1</v>
      </c>
      <c r="M652" s="1">
        <v>0</v>
      </c>
      <c r="N652" s="2">
        <v>0</v>
      </c>
      <c r="O652" s="2">
        <v>0</v>
      </c>
    </row>
    <row r="653" spans="1:15">
      <c r="A653" s="54">
        <f>HEX2DEC(SUBSTITUTE(C653,"0x",""))</f>
        <v>143</v>
      </c>
      <c r="B653" s="39"/>
      <c r="C653" s="73" t="s">
        <v>1312</v>
      </c>
      <c r="D653" s="18" t="s">
        <v>1322</v>
      </c>
      <c r="E653" s="20" t="s">
        <v>1323</v>
      </c>
      <c r="F653" s="11" t="s">
        <v>1120</v>
      </c>
      <c r="G653" s="1">
        <v>32</v>
      </c>
      <c r="H653" s="1">
        <v>1</v>
      </c>
      <c r="I653" s="1">
        <v>1</v>
      </c>
      <c r="J653" s="1" t="s">
        <v>32</v>
      </c>
      <c r="K653" s="1">
        <v>1</v>
      </c>
      <c r="M653" s="1">
        <v>0</v>
      </c>
      <c r="N653" s="2">
        <v>0</v>
      </c>
      <c r="O653" s="2">
        <v>0</v>
      </c>
    </row>
    <row r="654" spans="1:15">
      <c r="A654" s="54">
        <f>HEX2DEC(SUBSTITUTE(C654,"0x",""))</f>
        <v>143</v>
      </c>
      <c r="B654" s="39"/>
      <c r="C654" s="73" t="s">
        <v>1312</v>
      </c>
      <c r="D654" s="18" t="s">
        <v>1324</v>
      </c>
      <c r="E654" s="20" t="s">
        <v>1325</v>
      </c>
      <c r="F654" s="11" t="s">
        <v>1122</v>
      </c>
      <c r="G654" s="1">
        <v>33</v>
      </c>
      <c r="H654" s="1">
        <v>1</v>
      </c>
      <c r="I654" s="1">
        <v>1</v>
      </c>
      <c r="J654" s="1" t="s">
        <v>32</v>
      </c>
      <c r="K654" s="1">
        <v>1</v>
      </c>
      <c r="M654" s="1">
        <v>0</v>
      </c>
      <c r="N654" s="2">
        <v>0</v>
      </c>
      <c r="O654" s="2">
        <v>0</v>
      </c>
    </row>
    <row r="655" spans="1:15">
      <c r="A655" s="54">
        <f>HEX2DEC(SUBSTITUTE(C655,"0x",""))</f>
        <v>143</v>
      </c>
      <c r="B655" s="39"/>
      <c r="C655" s="73" t="s">
        <v>1312</v>
      </c>
      <c r="D655" s="18" t="s">
        <v>1114</v>
      </c>
      <c r="E655" s="20"/>
      <c r="F655" s="11" t="s">
        <v>1326</v>
      </c>
      <c r="I655" s="1">
        <v>1</v>
      </c>
      <c r="J655" s="1" t="s">
        <v>32</v>
      </c>
      <c r="K655" s="1">
        <v>1</v>
      </c>
      <c r="M655" s="1">
        <v>0</v>
      </c>
      <c r="N655" s="2">
        <v>0</v>
      </c>
      <c r="O655" s="2">
        <v>0</v>
      </c>
    </row>
    <row r="656" spans="1:15">
      <c r="A656" s="54">
        <f>HEX2DEC(SUBSTITUTE(C656,"0x",""))</f>
        <v>143</v>
      </c>
      <c r="B656" s="39"/>
      <c r="C656" s="73" t="s">
        <v>1312</v>
      </c>
      <c r="D656" s="18" t="s">
        <v>1327</v>
      </c>
      <c r="E656" s="20" t="s">
        <v>1328</v>
      </c>
      <c r="F656" s="11" t="s">
        <v>1329</v>
      </c>
      <c r="G656" s="1">
        <v>47</v>
      </c>
      <c r="H656" s="1">
        <v>16</v>
      </c>
      <c r="I656" s="1">
        <v>0</v>
      </c>
      <c r="J656" s="1" t="s">
        <v>277</v>
      </c>
      <c r="K656" s="1">
        <v>0.01</v>
      </c>
      <c r="L656" s="1" t="s">
        <v>88</v>
      </c>
      <c r="M656" s="1">
        <v>0</v>
      </c>
      <c r="N656" s="2">
        <v>0</v>
      </c>
      <c r="O656" s="2">
        <v>0</v>
      </c>
    </row>
    <row r="657" spans="1:15">
      <c r="A657" s="54">
        <f>HEX2DEC(SUBSTITUTE(C657,"0x",""))</f>
        <v>143</v>
      </c>
      <c r="B657" s="39"/>
      <c r="C657" s="73" t="s">
        <v>1312</v>
      </c>
      <c r="D657" s="18" t="s">
        <v>1330</v>
      </c>
      <c r="E657" s="20" t="s">
        <v>1331</v>
      </c>
      <c r="F657" s="11" t="s">
        <v>1332</v>
      </c>
      <c r="G657" s="1">
        <f>32+8+16</f>
        <v>56</v>
      </c>
      <c r="H657" s="1">
        <v>1</v>
      </c>
      <c r="I657" s="1">
        <v>1</v>
      </c>
      <c r="J657" s="1" t="s">
        <v>32</v>
      </c>
      <c r="K657" s="1">
        <v>1</v>
      </c>
      <c r="M657" s="1">
        <v>0</v>
      </c>
      <c r="N657" s="2">
        <v>0</v>
      </c>
      <c r="O657" s="2">
        <v>0</v>
      </c>
    </row>
    <row r="658" spans="1:15">
      <c r="A658" s="54">
        <f>HEX2DEC(SUBSTITUTE(C658,"0x",""))</f>
        <v>143</v>
      </c>
      <c r="B658" s="39"/>
      <c r="C658" s="73" t="s">
        <v>1312</v>
      </c>
      <c r="D658" s="18" t="s">
        <v>1333</v>
      </c>
      <c r="E658" s="20" t="s">
        <v>1334</v>
      </c>
      <c r="F658" s="11" t="s">
        <v>1335</v>
      </c>
      <c r="G658" s="1">
        <v>57</v>
      </c>
      <c r="H658" s="1">
        <v>1</v>
      </c>
      <c r="I658" s="1">
        <v>1</v>
      </c>
      <c r="J658" s="1" t="s">
        <v>32</v>
      </c>
      <c r="K658" s="1">
        <v>1</v>
      </c>
      <c r="M658" s="1">
        <v>0</v>
      </c>
      <c r="N658" s="2">
        <v>0</v>
      </c>
      <c r="O658" s="2">
        <v>0</v>
      </c>
    </row>
    <row r="659" spans="1:15">
      <c r="A659" s="54">
        <f>HEX2DEC(SUBSTITUTE(C659,"0x",""))</f>
        <v>143</v>
      </c>
      <c r="B659" s="39"/>
      <c r="C659" s="73" t="s">
        <v>1312</v>
      </c>
      <c r="D659" s="18" t="s">
        <v>1114</v>
      </c>
      <c r="E659" s="20"/>
      <c r="F659" s="11" t="s">
        <v>1336</v>
      </c>
      <c r="I659" s="1">
        <v>1</v>
      </c>
      <c r="J659" s="1" t="s">
        <v>32</v>
      </c>
      <c r="K659" s="1">
        <v>1</v>
      </c>
      <c r="M659" s="1">
        <v>0</v>
      </c>
      <c r="N659" s="2">
        <v>0</v>
      </c>
      <c r="O659" s="2">
        <v>0</v>
      </c>
    </row>
    <row r="660" spans="1:15">
      <c r="A660" s="54">
        <f>HEX2DEC(SUBSTITUTE(C660,"0x",""))</f>
        <v>143</v>
      </c>
      <c r="B660" s="39"/>
      <c r="C660" s="73" t="s">
        <v>1312</v>
      </c>
      <c r="D660" s="18" t="s">
        <v>1337</v>
      </c>
      <c r="E660" s="20" t="s">
        <v>1338</v>
      </c>
      <c r="F660" s="11" t="s">
        <v>1058</v>
      </c>
      <c r="G660" s="1">
        <f>47+16+8</f>
        <v>71</v>
      </c>
      <c r="H660" s="1">
        <v>16</v>
      </c>
      <c r="I660" s="1">
        <v>0</v>
      </c>
      <c r="J660" s="1" t="s">
        <v>277</v>
      </c>
      <c r="K660" s="1">
        <v>0.01</v>
      </c>
      <c r="L660" s="1" t="s">
        <v>88</v>
      </c>
      <c r="M660" s="1">
        <v>0</v>
      </c>
      <c r="N660" s="2">
        <v>0</v>
      </c>
      <c r="O660" s="2">
        <v>0</v>
      </c>
    </row>
    <row r="661" ht="22.5" spans="1:15">
      <c r="A661" s="54">
        <f>HEX2DEC(SUBSTITUTE(C661,"0x",""))</f>
        <v>144</v>
      </c>
      <c r="B661" s="39"/>
      <c r="C661" s="75" t="s">
        <v>1339</v>
      </c>
      <c r="D661" s="18" t="s">
        <v>1340</v>
      </c>
      <c r="E661" s="7" t="s">
        <v>1341</v>
      </c>
      <c r="F661" s="11" t="s">
        <v>1342</v>
      </c>
      <c r="G661" s="1">
        <v>24</v>
      </c>
      <c r="H661" s="1">
        <v>2</v>
      </c>
      <c r="I661" s="1">
        <v>1</v>
      </c>
      <c r="J661" s="1" t="s">
        <v>32</v>
      </c>
      <c r="K661" s="1">
        <v>1</v>
      </c>
      <c r="M661" s="1">
        <v>0</v>
      </c>
      <c r="N661" s="2">
        <v>0</v>
      </c>
      <c r="O661" s="2">
        <v>0</v>
      </c>
    </row>
    <row r="662" ht="22.5" spans="1:15">
      <c r="A662" s="54">
        <f>HEX2DEC(SUBSTITUTE(C662,"0x",""))</f>
        <v>144</v>
      </c>
      <c r="B662" s="39"/>
      <c r="C662" s="75" t="s">
        <v>1339</v>
      </c>
      <c r="D662" s="18" t="s">
        <v>1343</v>
      </c>
      <c r="E662" s="7" t="s">
        <v>1344</v>
      </c>
      <c r="F662" s="11" t="s">
        <v>1345</v>
      </c>
      <c r="G662" s="1">
        <v>26</v>
      </c>
      <c r="H662" s="1">
        <v>4</v>
      </c>
      <c r="I662" s="1">
        <v>1</v>
      </c>
      <c r="J662" s="1" t="s">
        <v>32</v>
      </c>
      <c r="K662" s="1">
        <v>1</v>
      </c>
      <c r="M662" s="1">
        <v>0</v>
      </c>
      <c r="N662" s="2">
        <v>0</v>
      </c>
      <c r="O662" s="2">
        <v>0</v>
      </c>
    </row>
    <row r="663" spans="1:15">
      <c r="A663" s="54">
        <f>HEX2DEC(SUBSTITUTE(C663,"0x",""))</f>
        <v>144</v>
      </c>
      <c r="B663" s="39"/>
      <c r="C663" s="75" t="s">
        <v>1339</v>
      </c>
      <c r="D663" s="18" t="s">
        <v>1346</v>
      </c>
      <c r="E663" s="7" t="s">
        <v>1347</v>
      </c>
      <c r="F663" s="11" t="s">
        <v>1045</v>
      </c>
      <c r="G663" s="1">
        <v>30</v>
      </c>
      <c r="H663" s="1">
        <v>1</v>
      </c>
      <c r="I663" s="1">
        <v>1</v>
      </c>
      <c r="J663" s="1" t="s">
        <v>32</v>
      </c>
      <c r="K663" s="1">
        <v>1</v>
      </c>
      <c r="M663" s="1">
        <v>0</v>
      </c>
      <c r="N663" s="2">
        <v>0</v>
      </c>
      <c r="O663" s="2">
        <v>0</v>
      </c>
    </row>
    <row r="664" spans="1:15">
      <c r="A664" s="54">
        <f>HEX2DEC(SUBSTITUTE(C664,"0x",""))</f>
        <v>144</v>
      </c>
      <c r="B664" s="39"/>
      <c r="C664" s="75" t="s">
        <v>1339</v>
      </c>
      <c r="D664" s="18" t="s">
        <v>342</v>
      </c>
      <c r="E664" s="7"/>
      <c r="F664" s="11" t="s">
        <v>1048</v>
      </c>
      <c r="G664" s="1">
        <v>31</v>
      </c>
      <c r="H664" s="1">
        <v>1</v>
      </c>
      <c r="I664" s="1">
        <v>1</v>
      </c>
      <c r="J664" s="1" t="s">
        <v>32</v>
      </c>
      <c r="K664" s="1">
        <v>1</v>
      </c>
      <c r="M664" s="1">
        <v>0</v>
      </c>
      <c r="N664" s="2">
        <v>0</v>
      </c>
      <c r="O664" s="2">
        <v>0</v>
      </c>
    </row>
    <row r="665" ht="22.5" spans="1:15">
      <c r="A665" s="54">
        <f>HEX2DEC(SUBSTITUTE(C665,"0x",""))</f>
        <v>144</v>
      </c>
      <c r="B665" s="39"/>
      <c r="C665" s="75" t="s">
        <v>1339</v>
      </c>
      <c r="D665" s="18" t="s">
        <v>1348</v>
      </c>
      <c r="E665" s="7" t="s">
        <v>1349</v>
      </c>
      <c r="F665" s="11" t="s">
        <v>1051</v>
      </c>
      <c r="G665" s="1">
        <v>39</v>
      </c>
      <c r="H665" s="1">
        <v>16</v>
      </c>
      <c r="I665" s="1">
        <v>0</v>
      </c>
      <c r="J665" s="1" t="s">
        <v>32</v>
      </c>
      <c r="K665" s="1">
        <v>1</v>
      </c>
      <c r="L665" s="1" t="s">
        <v>1350</v>
      </c>
      <c r="M665" s="1">
        <v>0</v>
      </c>
      <c r="N665" s="2">
        <v>0</v>
      </c>
      <c r="O665" s="2">
        <v>0</v>
      </c>
    </row>
    <row r="666" ht="22.5" spans="1:15">
      <c r="A666" s="54">
        <f>HEX2DEC(SUBSTITUTE(C666,"0x",""))</f>
        <v>145</v>
      </c>
      <c r="B666" s="39"/>
      <c r="C666" s="75" t="s">
        <v>1351</v>
      </c>
      <c r="D666" s="18" t="s">
        <v>1352</v>
      </c>
      <c r="E666" s="7" t="s">
        <v>1353</v>
      </c>
      <c r="F666" s="11" t="s">
        <v>1354</v>
      </c>
      <c r="G666" s="1">
        <v>24</v>
      </c>
      <c r="H666" s="1">
        <v>4</v>
      </c>
      <c r="I666" s="1">
        <v>1</v>
      </c>
      <c r="J666" s="1" t="s">
        <v>32</v>
      </c>
      <c r="K666" s="1">
        <v>1</v>
      </c>
      <c r="M666" s="1">
        <v>0</v>
      </c>
      <c r="N666" s="2">
        <v>0</v>
      </c>
      <c r="O666" s="2">
        <v>0</v>
      </c>
    </row>
    <row r="667" ht="22.5" spans="1:15">
      <c r="A667" s="54">
        <f>HEX2DEC(SUBSTITUTE(C667,"0x",""))</f>
        <v>145</v>
      </c>
      <c r="B667" s="39"/>
      <c r="C667" s="75" t="s">
        <v>1351</v>
      </c>
      <c r="D667" s="18" t="s">
        <v>342</v>
      </c>
      <c r="E667" s="7"/>
      <c r="F667" s="11" t="s">
        <v>1074</v>
      </c>
      <c r="G667" s="1">
        <v>28</v>
      </c>
      <c r="H667" s="1">
        <v>4</v>
      </c>
      <c r="I667" s="1">
        <v>1</v>
      </c>
      <c r="J667" s="1" t="s">
        <v>32</v>
      </c>
      <c r="K667" s="1">
        <v>1</v>
      </c>
      <c r="M667" s="1">
        <v>0</v>
      </c>
      <c r="N667" s="2">
        <v>0</v>
      </c>
      <c r="O667" s="2">
        <v>0</v>
      </c>
    </row>
    <row r="668" ht="22.5" spans="1:15">
      <c r="A668" s="54">
        <f>HEX2DEC(SUBSTITUTE(C668,"0x",""))</f>
        <v>145</v>
      </c>
      <c r="B668" s="39"/>
      <c r="C668" s="75" t="s">
        <v>1351</v>
      </c>
      <c r="D668" s="18" t="s">
        <v>1348</v>
      </c>
      <c r="E668" s="7" t="s">
        <v>1355</v>
      </c>
      <c r="F668" s="11" t="s">
        <v>1051</v>
      </c>
      <c r="G668" s="1">
        <v>39</v>
      </c>
      <c r="H668" s="1">
        <v>16</v>
      </c>
      <c r="I668" s="1">
        <v>0</v>
      </c>
      <c r="J668" s="1" t="s">
        <v>32</v>
      </c>
      <c r="K668" s="1">
        <v>1</v>
      </c>
      <c r="L668" s="1" t="s">
        <v>1350</v>
      </c>
      <c r="M668" s="1">
        <v>0</v>
      </c>
      <c r="N668" s="2">
        <v>0</v>
      </c>
      <c r="O668" s="2">
        <v>0</v>
      </c>
    </row>
    <row r="669" spans="1:15">
      <c r="A669" s="54">
        <f>HEX2DEC(SUBSTITUTE(C669,"0x",""))</f>
        <v>145</v>
      </c>
      <c r="B669" s="39"/>
      <c r="C669" s="75" t="s">
        <v>1351</v>
      </c>
      <c r="D669" s="18" t="s">
        <v>1356</v>
      </c>
      <c r="E669" s="7" t="s">
        <v>1357</v>
      </c>
      <c r="F669" s="11" t="s">
        <v>1055</v>
      </c>
      <c r="G669" s="1">
        <f>55</f>
        <v>55</v>
      </c>
      <c r="H669" s="1">
        <v>16</v>
      </c>
      <c r="I669" s="1">
        <v>0</v>
      </c>
      <c r="J669" s="1" t="s">
        <v>32</v>
      </c>
      <c r="K669" s="1">
        <v>1</v>
      </c>
      <c r="L669" s="1" t="s">
        <v>1350</v>
      </c>
      <c r="M669" s="1">
        <v>0</v>
      </c>
      <c r="N669" s="2">
        <v>0</v>
      </c>
      <c r="O669" s="2">
        <v>0</v>
      </c>
    </row>
    <row r="670" spans="1:15">
      <c r="A670" s="54">
        <f>HEX2DEC(SUBSTITUTE(C670,"0x",""))</f>
        <v>146</v>
      </c>
      <c r="B670" s="39"/>
      <c r="C670" s="75" t="s">
        <v>1358</v>
      </c>
      <c r="D670" s="18" t="s">
        <v>1359</v>
      </c>
      <c r="E670" s="59" t="s">
        <v>1360</v>
      </c>
      <c r="F670" s="11" t="s">
        <v>1027</v>
      </c>
      <c r="G670" s="1">
        <v>24</v>
      </c>
      <c r="H670" s="1">
        <v>1</v>
      </c>
      <c r="I670" s="1">
        <v>1</v>
      </c>
      <c r="J670" s="1" t="s">
        <v>32</v>
      </c>
      <c r="K670" s="1">
        <v>1</v>
      </c>
      <c r="M670" s="1">
        <v>0</v>
      </c>
      <c r="N670" s="2">
        <v>0</v>
      </c>
      <c r="O670" s="2">
        <v>0</v>
      </c>
    </row>
    <row r="671" spans="1:15">
      <c r="A671" s="54">
        <f>HEX2DEC(SUBSTITUTE(C671,"0x",""))</f>
        <v>146</v>
      </c>
      <c r="B671" s="39"/>
      <c r="C671" s="75" t="s">
        <v>1358</v>
      </c>
      <c r="D671" s="18" t="s">
        <v>1361</v>
      </c>
      <c r="E671" s="59" t="s">
        <v>1362</v>
      </c>
      <c r="F671" s="11" t="s">
        <v>1030</v>
      </c>
      <c r="G671" s="1">
        <v>25</v>
      </c>
      <c r="H671" s="1">
        <v>1</v>
      </c>
      <c r="I671" s="1">
        <v>1</v>
      </c>
      <c r="J671" s="1" t="s">
        <v>32</v>
      </c>
      <c r="K671" s="1">
        <v>1</v>
      </c>
      <c r="M671" s="1">
        <v>0</v>
      </c>
      <c r="N671" s="2">
        <v>0</v>
      </c>
      <c r="O671" s="2">
        <v>0</v>
      </c>
    </row>
    <row r="672" spans="1:15">
      <c r="A672" s="54">
        <f>HEX2DEC(SUBSTITUTE(C672,"0x",""))</f>
        <v>146</v>
      </c>
      <c r="B672" s="39"/>
      <c r="C672" s="75" t="s">
        <v>1358</v>
      </c>
      <c r="D672" s="18" t="s">
        <v>1363</v>
      </c>
      <c r="E672" s="59" t="s">
        <v>1364</v>
      </c>
      <c r="F672" s="11" t="s">
        <v>1033</v>
      </c>
      <c r="G672" s="1">
        <v>26</v>
      </c>
      <c r="H672" s="1">
        <v>1</v>
      </c>
      <c r="I672" s="1">
        <v>1</v>
      </c>
      <c r="J672" s="1" t="s">
        <v>32</v>
      </c>
      <c r="K672" s="1">
        <v>1</v>
      </c>
      <c r="M672" s="1">
        <v>0</v>
      </c>
      <c r="N672" s="2">
        <v>0</v>
      </c>
      <c r="O672" s="2">
        <v>0</v>
      </c>
    </row>
    <row r="673" spans="1:15">
      <c r="A673" s="54">
        <f>HEX2DEC(SUBSTITUTE(C673,"0x",""))</f>
        <v>146</v>
      </c>
      <c r="B673" s="39"/>
      <c r="C673" s="75" t="s">
        <v>1358</v>
      </c>
      <c r="D673" s="18" t="s">
        <v>1365</v>
      </c>
      <c r="E673" s="59" t="s">
        <v>1366</v>
      </c>
      <c r="F673" s="11" t="s">
        <v>1036</v>
      </c>
      <c r="G673" s="1">
        <v>27</v>
      </c>
      <c r="H673" s="1">
        <v>1</v>
      </c>
      <c r="I673" s="1">
        <v>1</v>
      </c>
      <c r="J673" s="1" t="s">
        <v>32</v>
      </c>
      <c r="K673" s="1">
        <v>1</v>
      </c>
      <c r="M673" s="1">
        <v>0</v>
      </c>
      <c r="N673" s="2">
        <v>0</v>
      </c>
      <c r="O673" s="2">
        <v>0</v>
      </c>
    </row>
    <row r="674" spans="1:15">
      <c r="A674" s="54">
        <f>HEX2DEC(SUBSTITUTE(C674,"0x",""))</f>
        <v>146</v>
      </c>
      <c r="B674" s="39"/>
      <c r="C674" s="75" t="s">
        <v>1358</v>
      </c>
      <c r="D674" s="18" t="s">
        <v>1367</v>
      </c>
      <c r="E674" s="59" t="s">
        <v>1368</v>
      </c>
      <c r="F674" s="11" t="s">
        <v>1039</v>
      </c>
      <c r="G674" s="1">
        <v>28</v>
      </c>
      <c r="H674" s="1">
        <v>1</v>
      </c>
      <c r="I674" s="1">
        <v>1</v>
      </c>
      <c r="J674" s="1" t="s">
        <v>32</v>
      </c>
      <c r="K674" s="1">
        <v>1</v>
      </c>
      <c r="M674" s="1">
        <v>0</v>
      </c>
      <c r="N674" s="2">
        <v>0</v>
      </c>
      <c r="O674" s="2">
        <v>0</v>
      </c>
    </row>
    <row r="675" spans="1:15">
      <c r="A675" s="54">
        <f>HEX2DEC(SUBSTITUTE(C675,"0x",""))</f>
        <v>146</v>
      </c>
      <c r="B675" s="39"/>
      <c r="C675" s="75" t="s">
        <v>1358</v>
      </c>
      <c r="D675" s="18" t="s">
        <v>1369</v>
      </c>
      <c r="E675" s="59" t="s">
        <v>1370</v>
      </c>
      <c r="F675" s="11" t="s">
        <v>1042</v>
      </c>
      <c r="G675" s="1">
        <v>29</v>
      </c>
      <c r="H675" s="1">
        <v>1</v>
      </c>
      <c r="I675" s="1">
        <v>1</v>
      </c>
      <c r="J675" s="1" t="s">
        <v>32</v>
      </c>
      <c r="K675" s="1">
        <v>1</v>
      </c>
      <c r="M675" s="1">
        <v>0</v>
      </c>
      <c r="N675" s="2">
        <v>0</v>
      </c>
      <c r="O675" s="2">
        <v>0</v>
      </c>
    </row>
    <row r="676" spans="1:15">
      <c r="A676" s="54">
        <f>HEX2DEC(SUBSTITUTE(C676,"0x",""))</f>
        <v>146</v>
      </c>
      <c r="B676" s="39"/>
      <c r="C676" s="75" t="s">
        <v>1358</v>
      </c>
      <c r="D676" s="18" t="s">
        <v>1371</v>
      </c>
      <c r="E676" s="59" t="s">
        <v>1372</v>
      </c>
      <c r="F676" s="11" t="s">
        <v>1045</v>
      </c>
      <c r="G676" s="1">
        <v>30</v>
      </c>
      <c r="H676" s="1">
        <v>1</v>
      </c>
      <c r="I676" s="1">
        <v>1</v>
      </c>
      <c r="J676" s="1" t="s">
        <v>32</v>
      </c>
      <c r="K676" s="1">
        <v>1</v>
      </c>
      <c r="M676" s="1">
        <v>0</v>
      </c>
      <c r="N676" s="2">
        <v>0</v>
      </c>
      <c r="O676" s="2">
        <v>0</v>
      </c>
    </row>
    <row r="677" spans="1:15">
      <c r="A677" s="54">
        <f>HEX2DEC(SUBSTITUTE(C677,"0x",""))</f>
        <v>146</v>
      </c>
      <c r="B677" s="39"/>
      <c r="C677" s="75" t="s">
        <v>1358</v>
      </c>
      <c r="D677" s="18" t="s">
        <v>1373</v>
      </c>
      <c r="E677" s="59" t="s">
        <v>1374</v>
      </c>
      <c r="F677" s="11" t="s">
        <v>1048</v>
      </c>
      <c r="G677" s="1">
        <v>31</v>
      </c>
      <c r="H677" s="1">
        <v>1</v>
      </c>
      <c r="I677" s="1">
        <v>1</v>
      </c>
      <c r="J677" s="1" t="s">
        <v>32</v>
      </c>
      <c r="K677" s="1">
        <v>1</v>
      </c>
      <c r="M677" s="1">
        <v>0</v>
      </c>
      <c r="N677" s="2">
        <v>0</v>
      </c>
      <c r="O677" s="2">
        <v>0</v>
      </c>
    </row>
    <row r="678" spans="1:15">
      <c r="A678" s="54">
        <f t="shared" ref="A678:A698" si="26">HEX2DEC(SUBSTITUTE(C678,"0x",""))</f>
        <v>146</v>
      </c>
      <c r="B678" s="39"/>
      <c r="C678" s="75" t="s">
        <v>1358</v>
      </c>
      <c r="D678" s="18" t="s">
        <v>1375</v>
      </c>
      <c r="E678" s="7" t="s">
        <v>1376</v>
      </c>
      <c r="F678" s="11" t="s">
        <v>1120</v>
      </c>
      <c r="G678" s="1">
        <v>32</v>
      </c>
      <c r="H678" s="1">
        <v>1</v>
      </c>
      <c r="I678" s="1">
        <v>1</v>
      </c>
      <c r="J678" s="1" t="s">
        <v>32</v>
      </c>
      <c r="K678" s="1">
        <v>1</v>
      </c>
      <c r="M678" s="1">
        <v>0</v>
      </c>
      <c r="N678" s="2">
        <v>0</v>
      </c>
      <c r="O678" s="2">
        <v>0</v>
      </c>
    </row>
    <row r="679" spans="1:15">
      <c r="A679" s="54">
        <f t="shared" si="26"/>
        <v>146</v>
      </c>
      <c r="B679" s="39"/>
      <c r="C679" s="75" t="s">
        <v>1358</v>
      </c>
      <c r="D679" s="18" t="s">
        <v>1377</v>
      </c>
      <c r="E679" s="7" t="s">
        <v>1378</v>
      </c>
      <c r="F679" s="11" t="s">
        <v>1122</v>
      </c>
      <c r="G679" s="1">
        <v>33</v>
      </c>
      <c r="H679" s="1">
        <v>1</v>
      </c>
      <c r="I679" s="1">
        <v>1</v>
      </c>
      <c r="J679" s="1" t="s">
        <v>32</v>
      </c>
      <c r="K679" s="1">
        <v>1</v>
      </c>
      <c r="M679" s="1">
        <v>0</v>
      </c>
      <c r="N679" s="2">
        <v>0</v>
      </c>
      <c r="O679" s="2">
        <v>0</v>
      </c>
    </row>
    <row r="680" spans="1:15">
      <c r="A680" s="54">
        <f t="shared" si="26"/>
        <v>146</v>
      </c>
      <c r="B680" s="39"/>
      <c r="C680" s="75" t="s">
        <v>1358</v>
      </c>
      <c r="D680" s="18" t="s">
        <v>1379</v>
      </c>
      <c r="E680" s="7" t="s">
        <v>1380</v>
      </c>
      <c r="F680" s="11" t="s">
        <v>1124</v>
      </c>
      <c r="G680" s="1">
        <v>34</v>
      </c>
      <c r="H680" s="1">
        <v>1</v>
      </c>
      <c r="I680" s="1">
        <v>1</v>
      </c>
      <c r="J680" s="1" t="s">
        <v>32</v>
      </c>
      <c r="K680" s="1">
        <v>1</v>
      </c>
      <c r="M680" s="1">
        <v>0</v>
      </c>
      <c r="N680" s="2">
        <v>0</v>
      </c>
      <c r="O680" s="2">
        <v>0</v>
      </c>
    </row>
    <row r="681" spans="1:15">
      <c r="A681" s="54">
        <f t="shared" si="26"/>
        <v>146</v>
      </c>
      <c r="B681" s="39"/>
      <c r="C681" s="75" t="s">
        <v>1358</v>
      </c>
      <c r="D681" s="18" t="s">
        <v>1381</v>
      </c>
      <c r="E681" s="7" t="s">
        <v>1382</v>
      </c>
      <c r="F681" s="11" t="s">
        <v>1126</v>
      </c>
      <c r="G681" s="1">
        <v>35</v>
      </c>
      <c r="H681" s="1">
        <v>1</v>
      </c>
      <c r="I681" s="1">
        <v>1</v>
      </c>
      <c r="J681" s="1" t="s">
        <v>32</v>
      </c>
      <c r="K681" s="1">
        <v>1</v>
      </c>
      <c r="M681" s="1">
        <v>0</v>
      </c>
      <c r="N681" s="2">
        <v>0</v>
      </c>
      <c r="O681" s="2">
        <v>0</v>
      </c>
    </row>
    <row r="682" spans="1:15">
      <c r="A682" s="54">
        <f t="shared" si="26"/>
        <v>146</v>
      </c>
      <c r="B682" s="39"/>
      <c r="C682" s="75" t="s">
        <v>1358</v>
      </c>
      <c r="D682" s="18" t="s">
        <v>1383</v>
      </c>
      <c r="E682" s="7" t="s">
        <v>1384</v>
      </c>
      <c r="F682" s="11" t="s">
        <v>1129</v>
      </c>
      <c r="G682" s="1">
        <v>36</v>
      </c>
      <c r="H682" s="1">
        <v>1</v>
      </c>
      <c r="I682" s="1">
        <v>1</v>
      </c>
      <c r="J682" s="1" t="s">
        <v>32</v>
      </c>
      <c r="K682" s="1">
        <v>1</v>
      </c>
      <c r="M682" s="1">
        <v>0</v>
      </c>
      <c r="N682" s="2">
        <v>0</v>
      </c>
      <c r="O682" s="2">
        <v>0</v>
      </c>
    </row>
    <row r="683" spans="1:15">
      <c r="A683" s="54">
        <f t="shared" si="26"/>
        <v>146</v>
      </c>
      <c r="B683" s="39"/>
      <c r="C683" s="75" t="s">
        <v>1358</v>
      </c>
      <c r="D683" s="18" t="s">
        <v>1385</v>
      </c>
      <c r="E683" s="7" t="s">
        <v>1386</v>
      </c>
      <c r="F683" s="11" t="s">
        <v>1131</v>
      </c>
      <c r="G683" s="1">
        <v>37</v>
      </c>
      <c r="H683" s="1">
        <v>1</v>
      </c>
      <c r="I683" s="1">
        <v>1</v>
      </c>
      <c r="J683" s="1" t="s">
        <v>32</v>
      </c>
      <c r="K683" s="1">
        <v>1</v>
      </c>
      <c r="M683" s="1">
        <v>0</v>
      </c>
      <c r="N683" s="2">
        <v>0</v>
      </c>
      <c r="O683" s="2">
        <v>0</v>
      </c>
    </row>
    <row r="684" spans="1:15">
      <c r="A684" s="54">
        <f t="shared" si="26"/>
        <v>146</v>
      </c>
      <c r="B684" s="39"/>
      <c r="C684" s="75" t="s">
        <v>1358</v>
      </c>
      <c r="D684" s="18" t="s">
        <v>1387</v>
      </c>
      <c r="E684" s="7" t="s">
        <v>1388</v>
      </c>
      <c r="F684" s="11" t="s">
        <v>1133</v>
      </c>
      <c r="G684" s="1">
        <v>38</v>
      </c>
      <c r="H684" s="1">
        <v>1</v>
      </c>
      <c r="I684" s="1">
        <v>1</v>
      </c>
      <c r="J684" s="1" t="s">
        <v>32</v>
      </c>
      <c r="K684" s="1">
        <v>1</v>
      </c>
      <c r="M684" s="1">
        <v>0</v>
      </c>
      <c r="N684" s="2">
        <v>0</v>
      </c>
      <c r="O684" s="2">
        <v>0</v>
      </c>
    </row>
    <row r="685" spans="1:15">
      <c r="A685" s="54">
        <f t="shared" si="26"/>
        <v>146</v>
      </c>
      <c r="B685" s="39"/>
      <c r="C685" s="75" t="s">
        <v>1358</v>
      </c>
      <c r="D685" s="18" t="s">
        <v>1389</v>
      </c>
      <c r="E685" s="7" t="s">
        <v>1390</v>
      </c>
      <c r="F685" s="11" t="s">
        <v>1135</v>
      </c>
      <c r="G685" s="1">
        <v>39</v>
      </c>
      <c r="H685" s="1">
        <v>1</v>
      </c>
      <c r="I685" s="1">
        <v>1</v>
      </c>
      <c r="J685" s="1" t="s">
        <v>32</v>
      </c>
      <c r="K685" s="1">
        <v>1</v>
      </c>
      <c r="M685" s="1">
        <v>0</v>
      </c>
      <c r="N685" s="2">
        <v>0</v>
      </c>
      <c r="O685" s="2">
        <v>0</v>
      </c>
    </row>
    <row r="686" spans="1:15">
      <c r="A686" s="54">
        <f t="shared" si="26"/>
        <v>147</v>
      </c>
      <c r="B686" s="39"/>
      <c r="C686" s="75" t="s">
        <v>1391</v>
      </c>
      <c r="D686" s="18" t="s">
        <v>1392</v>
      </c>
      <c r="E686" s="7" t="s">
        <v>1393</v>
      </c>
      <c r="F686" s="11" t="s">
        <v>1027</v>
      </c>
      <c r="G686" s="1">
        <v>24</v>
      </c>
      <c r="H686" s="1">
        <v>1</v>
      </c>
      <c r="I686" s="1">
        <v>1</v>
      </c>
      <c r="J686" s="1" t="s">
        <v>32</v>
      </c>
      <c r="K686" s="1">
        <v>1</v>
      </c>
      <c r="M686" s="1">
        <v>0</v>
      </c>
      <c r="N686" s="2">
        <v>0</v>
      </c>
      <c r="O686" s="2">
        <v>0</v>
      </c>
    </row>
    <row r="687" spans="1:15">
      <c r="A687" s="54">
        <f t="shared" si="26"/>
        <v>147</v>
      </c>
      <c r="B687" s="39"/>
      <c r="C687" s="75" t="s">
        <v>1391</v>
      </c>
      <c r="D687" s="18" t="s">
        <v>1114</v>
      </c>
      <c r="E687" s="7"/>
      <c r="F687" s="11" t="s">
        <v>1394</v>
      </c>
      <c r="I687" s="1">
        <v>1</v>
      </c>
      <c r="J687" s="1" t="s">
        <v>32</v>
      </c>
      <c r="K687" s="1">
        <v>1</v>
      </c>
      <c r="M687" s="1">
        <v>0</v>
      </c>
      <c r="N687" s="2">
        <v>0</v>
      </c>
      <c r="O687" s="2">
        <v>0</v>
      </c>
    </row>
    <row r="688" spans="1:15">
      <c r="A688" s="54">
        <f t="shared" si="26"/>
        <v>147</v>
      </c>
      <c r="B688" s="39"/>
      <c r="C688" s="75" t="s">
        <v>1391</v>
      </c>
      <c r="D688" s="18" t="s">
        <v>1395</v>
      </c>
      <c r="E688" s="7" t="s">
        <v>1396</v>
      </c>
      <c r="F688" s="77" t="s">
        <v>1051</v>
      </c>
      <c r="G688" s="1">
        <v>39</v>
      </c>
      <c r="H688" s="1">
        <v>16</v>
      </c>
      <c r="I688" s="1">
        <v>0</v>
      </c>
      <c r="J688" s="1" t="s">
        <v>32</v>
      </c>
      <c r="K688" s="1">
        <v>1</v>
      </c>
      <c r="L688" s="1" t="s">
        <v>1350</v>
      </c>
      <c r="M688" s="1">
        <v>0</v>
      </c>
      <c r="N688" s="2">
        <v>0</v>
      </c>
      <c r="O688" s="2">
        <v>0</v>
      </c>
    </row>
    <row r="689" spans="1:15">
      <c r="A689" s="54">
        <f t="shared" si="26"/>
        <v>148</v>
      </c>
      <c r="B689" s="39"/>
      <c r="C689" s="75" t="s">
        <v>1397</v>
      </c>
      <c r="D689" s="18" t="s">
        <v>1398</v>
      </c>
      <c r="E689" s="20" t="s">
        <v>1399</v>
      </c>
      <c r="F689" s="11" t="s">
        <v>1027</v>
      </c>
      <c r="G689" s="1">
        <v>24</v>
      </c>
      <c r="H689" s="1">
        <v>1</v>
      </c>
      <c r="I689" s="1">
        <v>1</v>
      </c>
      <c r="J689" s="1" t="s">
        <v>32</v>
      </c>
      <c r="K689" s="1">
        <v>1</v>
      </c>
      <c r="M689" s="1">
        <v>0</v>
      </c>
      <c r="N689" s="2">
        <v>0</v>
      </c>
      <c r="O689" s="2">
        <v>0</v>
      </c>
    </row>
    <row r="690" spans="1:15">
      <c r="A690" s="54">
        <f t="shared" si="26"/>
        <v>148</v>
      </c>
      <c r="B690" s="39"/>
      <c r="C690" s="75" t="s">
        <v>1397</v>
      </c>
      <c r="D690" s="18" t="s">
        <v>1400</v>
      </c>
      <c r="E690" s="7" t="s">
        <v>1401</v>
      </c>
      <c r="F690" s="11" t="s">
        <v>1030</v>
      </c>
      <c r="G690" s="1">
        <v>25</v>
      </c>
      <c r="H690" s="1">
        <v>1</v>
      </c>
      <c r="I690" s="1">
        <v>1</v>
      </c>
      <c r="J690" s="1" t="s">
        <v>32</v>
      </c>
      <c r="K690" s="1">
        <v>1</v>
      </c>
      <c r="M690" s="1">
        <v>0</v>
      </c>
      <c r="N690" s="2">
        <v>0</v>
      </c>
      <c r="O690" s="2">
        <v>0</v>
      </c>
    </row>
    <row r="691" spans="1:15">
      <c r="A691" s="54">
        <f t="shared" si="26"/>
        <v>148</v>
      </c>
      <c r="B691" s="39"/>
      <c r="C691" s="75" t="s">
        <v>1397</v>
      </c>
      <c r="D691" s="18" t="s">
        <v>1402</v>
      </c>
      <c r="E691" s="7" t="s">
        <v>1403</v>
      </c>
      <c r="F691" s="11" t="s">
        <v>1033</v>
      </c>
      <c r="G691" s="1">
        <v>26</v>
      </c>
      <c r="H691" s="1">
        <v>1</v>
      </c>
      <c r="I691" s="1">
        <v>1</v>
      </c>
      <c r="J691" s="1" t="s">
        <v>32</v>
      </c>
      <c r="K691" s="1">
        <v>1</v>
      </c>
      <c r="M691" s="1">
        <v>0</v>
      </c>
      <c r="N691" s="2">
        <v>0</v>
      </c>
      <c r="O691" s="2">
        <v>0</v>
      </c>
    </row>
    <row r="692" spans="1:15">
      <c r="A692" s="54">
        <f t="shared" si="26"/>
        <v>148</v>
      </c>
      <c r="B692" s="39"/>
      <c r="C692" s="75" t="s">
        <v>1397</v>
      </c>
      <c r="D692" s="18" t="s">
        <v>1404</v>
      </c>
      <c r="E692" s="7" t="s">
        <v>1405</v>
      </c>
      <c r="F692" s="11" t="s">
        <v>1036</v>
      </c>
      <c r="G692" s="1">
        <v>27</v>
      </c>
      <c r="H692" s="1">
        <v>1</v>
      </c>
      <c r="I692" s="1">
        <v>1</v>
      </c>
      <c r="J692" s="1" t="s">
        <v>32</v>
      </c>
      <c r="K692" s="1">
        <v>1</v>
      </c>
      <c r="M692" s="1">
        <v>0</v>
      </c>
      <c r="N692" s="2">
        <v>0</v>
      </c>
      <c r="O692" s="2">
        <v>0</v>
      </c>
    </row>
    <row r="693" spans="1:15">
      <c r="A693" s="54">
        <f t="shared" si="26"/>
        <v>148</v>
      </c>
      <c r="B693" s="39"/>
      <c r="C693" s="75" t="s">
        <v>1397</v>
      </c>
      <c r="D693" s="18" t="s">
        <v>1406</v>
      </c>
      <c r="E693" s="7" t="s">
        <v>1407</v>
      </c>
      <c r="F693" s="11" t="s">
        <v>1039</v>
      </c>
      <c r="G693" s="1">
        <v>28</v>
      </c>
      <c r="H693" s="1">
        <v>1</v>
      </c>
      <c r="I693" s="1">
        <v>1</v>
      </c>
      <c r="J693" s="1" t="s">
        <v>32</v>
      </c>
      <c r="K693" s="1">
        <v>1</v>
      </c>
      <c r="M693" s="1">
        <v>0</v>
      </c>
      <c r="N693" s="2">
        <v>0</v>
      </c>
      <c r="O693" s="2">
        <v>0</v>
      </c>
    </row>
    <row r="694" ht="22.5" spans="1:15">
      <c r="A694" s="54">
        <f t="shared" si="26"/>
        <v>148</v>
      </c>
      <c r="B694" s="39"/>
      <c r="C694" s="75" t="s">
        <v>1397</v>
      </c>
      <c r="D694" s="18" t="s">
        <v>1408</v>
      </c>
      <c r="E694" s="7" t="s">
        <v>1409</v>
      </c>
      <c r="F694" s="11" t="s">
        <v>1042</v>
      </c>
      <c r="G694" s="1">
        <v>29</v>
      </c>
      <c r="H694" s="1">
        <v>1</v>
      </c>
      <c r="I694" s="1">
        <v>1</v>
      </c>
      <c r="J694" s="1" t="s">
        <v>32</v>
      </c>
      <c r="K694" s="1">
        <v>1</v>
      </c>
      <c r="M694" s="1">
        <v>0</v>
      </c>
      <c r="N694" s="2">
        <v>0</v>
      </c>
      <c r="O694" s="2">
        <v>0</v>
      </c>
    </row>
    <row r="695" spans="1:15">
      <c r="A695" s="54">
        <f t="shared" si="26"/>
        <v>0</v>
      </c>
      <c r="B695" s="39"/>
      <c r="C695" s="75"/>
      <c r="D695" s="18" t="s">
        <v>1114</v>
      </c>
      <c r="E695" s="20"/>
      <c r="F695" s="11" t="s">
        <v>1410</v>
      </c>
      <c r="G695" s="1">
        <v>30</v>
      </c>
      <c r="H695" s="1">
        <v>2</v>
      </c>
      <c r="I695" s="1">
        <v>1</v>
      </c>
      <c r="J695" s="1" t="s">
        <v>32</v>
      </c>
      <c r="K695" s="1">
        <v>1</v>
      </c>
      <c r="M695" s="1">
        <v>0</v>
      </c>
      <c r="N695" s="2">
        <v>0</v>
      </c>
      <c r="O695" s="2">
        <v>0</v>
      </c>
    </row>
    <row r="696" spans="1:15">
      <c r="A696" s="54">
        <f>HEX2DEC(SUBSTITUTE(C696,"0x",""))</f>
        <v>148</v>
      </c>
      <c r="B696" s="39"/>
      <c r="C696" s="75" t="s">
        <v>1397</v>
      </c>
      <c r="D696" s="18" t="s">
        <v>1411</v>
      </c>
      <c r="E696" s="20" t="s">
        <v>1412</v>
      </c>
      <c r="F696" s="11" t="s">
        <v>1120</v>
      </c>
      <c r="G696" s="1">
        <v>32</v>
      </c>
      <c r="H696" s="1">
        <v>1</v>
      </c>
      <c r="I696" s="1">
        <v>1</v>
      </c>
      <c r="J696" s="1" t="s">
        <v>32</v>
      </c>
      <c r="K696" s="1">
        <v>1</v>
      </c>
      <c r="M696" s="1">
        <v>0</v>
      </c>
      <c r="N696" s="2">
        <v>0</v>
      </c>
      <c r="O696" s="2">
        <v>0</v>
      </c>
    </row>
    <row r="697" spans="1:15">
      <c r="A697" s="54">
        <f>HEX2DEC(SUBSTITUTE(C697,"0x",""))</f>
        <v>148</v>
      </c>
      <c r="B697" s="39"/>
      <c r="C697" s="75" t="s">
        <v>1397</v>
      </c>
      <c r="D697" s="18" t="s">
        <v>1413</v>
      </c>
      <c r="E697" s="7" t="s">
        <v>1414</v>
      </c>
      <c r="F697" s="11" t="s">
        <v>1415</v>
      </c>
      <c r="G697" s="1">
        <f>G696+H696</f>
        <v>33</v>
      </c>
      <c r="H697" s="1">
        <v>2</v>
      </c>
      <c r="I697" s="1">
        <v>1</v>
      </c>
      <c r="J697" s="1" t="s">
        <v>32</v>
      </c>
      <c r="K697" s="1">
        <v>1</v>
      </c>
      <c r="M697" s="1">
        <v>0</v>
      </c>
      <c r="N697" s="2">
        <v>0</v>
      </c>
      <c r="O697" s="2">
        <v>0</v>
      </c>
    </row>
    <row r="698" spans="1:15">
      <c r="A698" s="54">
        <f>HEX2DEC(SUBSTITUTE(C698,"0x",""))</f>
        <v>148</v>
      </c>
      <c r="B698" s="39"/>
      <c r="C698" s="75" t="s">
        <v>1397</v>
      </c>
      <c r="D698" s="18" t="s">
        <v>1416</v>
      </c>
      <c r="E698" s="7" t="s">
        <v>1417</v>
      </c>
      <c r="F698" s="11" t="s">
        <v>1418</v>
      </c>
      <c r="G698" s="1">
        <f>G697+H697</f>
        <v>35</v>
      </c>
      <c r="H698" s="1">
        <v>2</v>
      </c>
      <c r="I698" s="1">
        <v>1</v>
      </c>
      <c r="J698" s="1" t="s">
        <v>32</v>
      </c>
      <c r="K698" s="1">
        <v>1</v>
      </c>
      <c r="M698" s="1">
        <v>0</v>
      </c>
      <c r="N698" s="2">
        <v>0</v>
      </c>
      <c r="O698" s="2">
        <v>0</v>
      </c>
    </row>
    <row r="699" spans="1:15">
      <c r="A699" s="54">
        <f>HEX2DEC(SUBSTITUTE(C699,"0x",""))</f>
        <v>148</v>
      </c>
      <c r="B699" s="39"/>
      <c r="C699" s="75" t="s">
        <v>1397</v>
      </c>
      <c r="D699" s="18" t="s">
        <v>1419</v>
      </c>
      <c r="E699" s="7" t="s">
        <v>1420</v>
      </c>
      <c r="F699" s="11" t="s">
        <v>1421</v>
      </c>
      <c r="G699" s="1">
        <f>G698+H698</f>
        <v>37</v>
      </c>
      <c r="H699" s="1">
        <v>2</v>
      </c>
      <c r="I699" s="1">
        <v>1</v>
      </c>
      <c r="J699" s="1" t="s">
        <v>32</v>
      </c>
      <c r="K699" s="1">
        <v>1</v>
      </c>
      <c r="M699" s="1">
        <v>0</v>
      </c>
      <c r="N699" s="2">
        <v>0</v>
      </c>
      <c r="O699" s="2">
        <v>0</v>
      </c>
    </row>
    <row r="700" spans="1:15">
      <c r="A700" s="54">
        <f>HEX2DEC(SUBSTITUTE(C700,"0x",""))</f>
        <v>148</v>
      </c>
      <c r="B700" s="39"/>
      <c r="C700" s="75" t="s">
        <v>1397</v>
      </c>
      <c r="D700" s="18" t="s">
        <v>1422</v>
      </c>
      <c r="E700" s="7"/>
      <c r="F700" s="11" t="s">
        <v>1423</v>
      </c>
      <c r="G700" s="1">
        <f>G699+H699</f>
        <v>39</v>
      </c>
      <c r="H700" s="1">
        <v>1</v>
      </c>
      <c r="I700" s="1">
        <v>1</v>
      </c>
      <c r="J700" s="1" t="s">
        <v>32</v>
      </c>
      <c r="K700" s="1">
        <v>1</v>
      </c>
      <c r="M700" s="1">
        <v>0</v>
      </c>
      <c r="N700" s="2">
        <v>0</v>
      </c>
      <c r="O700" s="2">
        <v>0</v>
      </c>
    </row>
    <row r="701" spans="1:15">
      <c r="A701" s="54">
        <f>HEX2DEC(SUBSTITUTE(C701,"0x",""))</f>
        <v>148</v>
      </c>
      <c r="B701" s="39"/>
      <c r="C701" s="75" t="s">
        <v>1397</v>
      </c>
      <c r="D701" s="18" t="s">
        <v>1424</v>
      </c>
      <c r="E701" s="7" t="s">
        <v>1425</v>
      </c>
      <c r="F701" s="11" t="s">
        <v>1329</v>
      </c>
      <c r="G701" s="1">
        <v>47</v>
      </c>
      <c r="H701" s="1">
        <v>16</v>
      </c>
      <c r="I701" s="1">
        <v>0</v>
      </c>
      <c r="J701" s="1" t="s">
        <v>32</v>
      </c>
      <c r="K701" s="1">
        <v>1</v>
      </c>
      <c r="L701" s="1" t="s">
        <v>1350</v>
      </c>
      <c r="M701" s="1">
        <v>0</v>
      </c>
      <c r="N701" s="2">
        <v>0</v>
      </c>
      <c r="O701" s="2">
        <v>0</v>
      </c>
    </row>
    <row r="702" spans="1:15">
      <c r="A702" s="54">
        <f>HEX2DEC(SUBSTITUTE(C702,"0x",""))</f>
        <v>148</v>
      </c>
      <c r="B702" s="39"/>
      <c r="C702" s="75" t="s">
        <v>1397</v>
      </c>
      <c r="D702" s="18" t="s">
        <v>1426</v>
      </c>
      <c r="E702" s="7" t="s">
        <v>1427</v>
      </c>
      <c r="F702" s="11" t="s">
        <v>1428</v>
      </c>
      <c r="G702" s="1">
        <f>G701+H701</f>
        <v>63</v>
      </c>
      <c r="H702" s="1">
        <v>16</v>
      </c>
      <c r="I702" s="1">
        <v>0</v>
      </c>
      <c r="J702" s="1" t="s">
        <v>32</v>
      </c>
      <c r="K702" s="1">
        <v>1</v>
      </c>
      <c r="L702" s="1" t="s">
        <v>1350</v>
      </c>
      <c r="M702" s="1">
        <v>0</v>
      </c>
      <c r="N702" s="2">
        <v>0</v>
      </c>
      <c r="O702" s="2">
        <v>0</v>
      </c>
    </row>
    <row r="703" spans="1:15">
      <c r="A703" s="54">
        <f>HEX2DEC(SUBSTITUTE(C703,"0x",""))</f>
        <v>148</v>
      </c>
      <c r="B703" s="39"/>
      <c r="C703" s="75" t="s">
        <v>1397</v>
      </c>
      <c r="D703" s="18" t="s">
        <v>1429</v>
      </c>
      <c r="E703" s="7" t="s">
        <v>1430</v>
      </c>
      <c r="F703" s="11" t="s">
        <v>1431</v>
      </c>
      <c r="G703" s="1">
        <f>G702+H702</f>
        <v>79</v>
      </c>
      <c r="H703" s="1">
        <v>16</v>
      </c>
      <c r="I703" s="1">
        <v>0</v>
      </c>
      <c r="J703" s="1" t="s">
        <v>32</v>
      </c>
      <c r="K703" s="1">
        <v>1</v>
      </c>
      <c r="L703" s="1" t="s">
        <v>1350</v>
      </c>
      <c r="M703" s="1">
        <v>0</v>
      </c>
      <c r="N703" s="2">
        <v>0</v>
      </c>
      <c r="O703" s="2">
        <v>0</v>
      </c>
    </row>
    <row r="704" spans="1:15">
      <c r="A704" s="54">
        <f>HEX2DEC(SUBSTITUTE(C704,"0x",""))</f>
        <v>148</v>
      </c>
      <c r="B704" s="39"/>
      <c r="C704" s="75" t="s">
        <v>1397</v>
      </c>
      <c r="D704" s="18" t="s">
        <v>1432</v>
      </c>
      <c r="E704" s="7" t="s">
        <v>1433</v>
      </c>
      <c r="F704" s="11" t="s">
        <v>1434</v>
      </c>
      <c r="G704" s="1">
        <f>G703+H703</f>
        <v>95</v>
      </c>
      <c r="H704" s="1">
        <v>16</v>
      </c>
      <c r="I704" s="1">
        <v>0</v>
      </c>
      <c r="J704" s="1" t="s">
        <v>32</v>
      </c>
      <c r="K704" s="1">
        <v>1</v>
      </c>
      <c r="L704" s="1" t="s">
        <v>1350</v>
      </c>
      <c r="M704" s="1">
        <v>0</v>
      </c>
      <c r="N704" s="2">
        <v>0</v>
      </c>
      <c r="O704" s="2">
        <v>0</v>
      </c>
    </row>
    <row r="705" spans="1:15">
      <c r="A705" s="54">
        <f>HEX2DEC(SUBSTITUTE(C705,"0x",""))</f>
        <v>148</v>
      </c>
      <c r="B705" s="39"/>
      <c r="C705" s="75" t="s">
        <v>1397</v>
      </c>
      <c r="D705" s="18" t="s">
        <v>1435</v>
      </c>
      <c r="E705" s="7" t="s">
        <v>1436</v>
      </c>
      <c r="F705" s="11" t="s">
        <v>1437</v>
      </c>
      <c r="G705" s="1">
        <f>G704+H704</f>
        <v>111</v>
      </c>
      <c r="H705" s="1">
        <v>16</v>
      </c>
      <c r="I705" s="1">
        <v>0</v>
      </c>
      <c r="J705" s="1" t="s">
        <v>32</v>
      </c>
      <c r="K705" s="1">
        <v>1</v>
      </c>
      <c r="L705" s="1" t="s">
        <v>1350</v>
      </c>
      <c r="M705" s="1">
        <v>0</v>
      </c>
      <c r="N705" s="2">
        <v>0</v>
      </c>
      <c r="O705" s="2">
        <v>0</v>
      </c>
    </row>
    <row r="706" spans="1:15">
      <c r="A706" s="54">
        <f>HEX2DEC(SUBSTITUTE(C706,"0x",""))</f>
        <v>149</v>
      </c>
      <c r="B706" s="39"/>
      <c r="C706" s="78" t="s">
        <v>1438</v>
      </c>
      <c r="D706" s="18" t="s">
        <v>1439</v>
      </c>
      <c r="E706" s="59" t="s">
        <v>1440</v>
      </c>
      <c r="F706" s="11" t="s">
        <v>1027</v>
      </c>
      <c r="G706" s="1">
        <v>24</v>
      </c>
      <c r="H706" s="1">
        <v>1</v>
      </c>
      <c r="I706" s="1">
        <v>1</v>
      </c>
      <c r="J706" s="1" t="s">
        <v>32</v>
      </c>
      <c r="K706" s="1">
        <v>1</v>
      </c>
      <c r="M706" s="1">
        <v>0</v>
      </c>
      <c r="N706" s="2">
        <v>0</v>
      </c>
      <c r="O706" s="2">
        <v>0</v>
      </c>
    </row>
    <row r="707" spans="1:15">
      <c r="A707" s="54">
        <f>HEX2DEC(SUBSTITUTE(C707,"0x",""))</f>
        <v>149</v>
      </c>
      <c r="B707" s="39"/>
      <c r="C707" s="78" t="s">
        <v>1438</v>
      </c>
      <c r="D707" s="18" t="s">
        <v>1441</v>
      </c>
      <c r="E707" s="59" t="s">
        <v>1442</v>
      </c>
      <c r="F707" s="11" t="s">
        <v>1030</v>
      </c>
      <c r="G707" s="1">
        <v>25</v>
      </c>
      <c r="H707" s="1">
        <v>1</v>
      </c>
      <c r="I707" s="1">
        <v>1</v>
      </c>
      <c r="J707" s="1" t="s">
        <v>32</v>
      </c>
      <c r="K707" s="1">
        <v>1</v>
      </c>
      <c r="M707" s="1">
        <v>0</v>
      </c>
      <c r="N707" s="2">
        <v>0</v>
      </c>
      <c r="O707" s="2">
        <v>0</v>
      </c>
    </row>
    <row r="708" spans="1:15">
      <c r="A708" s="54">
        <f>HEX2DEC(SUBSTITUTE(C708,"0x",""))</f>
        <v>149</v>
      </c>
      <c r="B708" s="39"/>
      <c r="C708" s="78" t="s">
        <v>1438</v>
      </c>
      <c r="D708" s="18" t="s">
        <v>1443</v>
      </c>
      <c r="E708" s="59" t="s">
        <v>1444</v>
      </c>
      <c r="F708" s="11" t="s">
        <v>1033</v>
      </c>
      <c r="G708" s="1">
        <v>26</v>
      </c>
      <c r="H708" s="1">
        <v>1</v>
      </c>
      <c r="I708" s="1">
        <v>1</v>
      </c>
      <c r="J708" s="1" t="s">
        <v>32</v>
      </c>
      <c r="K708" s="1">
        <v>1</v>
      </c>
      <c r="M708" s="1">
        <v>0</v>
      </c>
      <c r="N708" s="2">
        <v>0</v>
      </c>
      <c r="O708" s="2">
        <v>0</v>
      </c>
    </row>
    <row r="709" spans="1:15">
      <c r="A709" s="54">
        <f>HEX2DEC(SUBSTITUTE(C709,"0x",""))</f>
        <v>149</v>
      </c>
      <c r="B709" s="39"/>
      <c r="C709" s="78" t="s">
        <v>1438</v>
      </c>
      <c r="D709" s="18" t="s">
        <v>1445</v>
      </c>
      <c r="E709" s="59" t="s">
        <v>1446</v>
      </c>
      <c r="F709" s="11" t="s">
        <v>1036</v>
      </c>
      <c r="G709" s="1">
        <v>27</v>
      </c>
      <c r="H709" s="1">
        <v>1</v>
      </c>
      <c r="I709" s="1">
        <v>1</v>
      </c>
      <c r="J709" s="1" t="s">
        <v>32</v>
      </c>
      <c r="K709" s="1">
        <v>1</v>
      </c>
      <c r="M709" s="1">
        <v>0</v>
      </c>
      <c r="N709" s="2">
        <v>0</v>
      </c>
      <c r="O709" s="2">
        <v>0</v>
      </c>
    </row>
    <row r="710" spans="1:15">
      <c r="A710" s="54">
        <f>HEX2DEC(SUBSTITUTE(C710,"0x",""))</f>
        <v>149</v>
      </c>
      <c r="B710" s="39"/>
      <c r="C710" s="78" t="s">
        <v>1438</v>
      </c>
      <c r="D710" s="18"/>
      <c r="E710" s="20"/>
      <c r="F710" s="11" t="s">
        <v>1447</v>
      </c>
      <c r="I710" s="1">
        <v>1</v>
      </c>
      <c r="J710" s="1" t="s">
        <v>32</v>
      </c>
      <c r="K710" s="1">
        <v>1</v>
      </c>
      <c r="M710" s="1">
        <v>0</v>
      </c>
      <c r="N710" s="2">
        <v>0</v>
      </c>
      <c r="O710" s="2">
        <v>0</v>
      </c>
    </row>
    <row r="711" spans="1:15">
      <c r="A711" s="54">
        <f>HEX2DEC(SUBSTITUTE(C711,"0x",""))</f>
        <v>149</v>
      </c>
      <c r="B711" s="39"/>
      <c r="C711" s="78" t="s">
        <v>1438</v>
      </c>
      <c r="D711" s="18" t="s">
        <v>1439</v>
      </c>
      <c r="E711" s="20" t="s">
        <v>1448</v>
      </c>
      <c r="F711" s="11" t="s">
        <v>1051</v>
      </c>
      <c r="G711" s="1">
        <v>39</v>
      </c>
      <c r="H711" s="1">
        <v>16</v>
      </c>
      <c r="I711" s="1">
        <v>0</v>
      </c>
      <c r="J711" s="1" t="s">
        <v>32</v>
      </c>
      <c r="K711" s="1">
        <v>1</v>
      </c>
      <c r="L711" s="1" t="s">
        <v>1449</v>
      </c>
      <c r="M711" s="1">
        <v>0</v>
      </c>
      <c r="N711" s="2">
        <v>0</v>
      </c>
      <c r="O711" s="2">
        <v>0</v>
      </c>
    </row>
    <row r="712" spans="1:15">
      <c r="A712" s="54">
        <f>HEX2DEC(SUBSTITUTE(C712,"0x",""))</f>
        <v>149</v>
      </c>
      <c r="B712" s="39"/>
      <c r="C712" s="78" t="s">
        <v>1438</v>
      </c>
      <c r="D712" s="18" t="s">
        <v>1441</v>
      </c>
      <c r="E712" s="20" t="s">
        <v>1450</v>
      </c>
      <c r="F712" s="11" t="s">
        <v>1055</v>
      </c>
      <c r="G712" s="1">
        <f>G711+H711</f>
        <v>55</v>
      </c>
      <c r="H712" s="1">
        <v>16</v>
      </c>
      <c r="I712" s="1">
        <v>0</v>
      </c>
      <c r="J712" s="1" t="s">
        <v>32</v>
      </c>
      <c r="K712" s="1">
        <v>1</v>
      </c>
      <c r="L712" s="1" t="s">
        <v>1449</v>
      </c>
      <c r="M712" s="1">
        <v>0</v>
      </c>
      <c r="N712" s="2">
        <v>0</v>
      </c>
      <c r="O712" s="2">
        <v>0</v>
      </c>
    </row>
    <row r="713" spans="1:15">
      <c r="A713" s="54">
        <f>HEX2DEC(SUBSTITUTE(C713,"0x",""))</f>
        <v>149</v>
      </c>
      <c r="B713" s="39"/>
      <c r="C713" s="78" t="s">
        <v>1438</v>
      </c>
      <c r="D713" s="18" t="s">
        <v>1443</v>
      </c>
      <c r="E713" s="20" t="s">
        <v>1451</v>
      </c>
      <c r="F713" s="11" t="s">
        <v>1058</v>
      </c>
      <c r="G713" s="1">
        <f>G712+H712</f>
        <v>71</v>
      </c>
      <c r="H713" s="1">
        <v>16</v>
      </c>
      <c r="I713" s="1">
        <v>0</v>
      </c>
      <c r="J713" s="1" t="s">
        <v>32</v>
      </c>
      <c r="K713" s="1">
        <v>1</v>
      </c>
      <c r="L713" s="1" t="s">
        <v>1449</v>
      </c>
      <c r="M713" s="1">
        <v>0</v>
      </c>
      <c r="N713" s="2">
        <v>0</v>
      </c>
      <c r="O713" s="2">
        <v>0</v>
      </c>
    </row>
    <row r="714" spans="1:15">
      <c r="A714" s="54">
        <f>HEX2DEC(SUBSTITUTE(C714,"0x",""))</f>
        <v>149</v>
      </c>
      <c r="B714" s="39"/>
      <c r="C714" s="78" t="s">
        <v>1438</v>
      </c>
      <c r="D714" s="18" t="s">
        <v>1445</v>
      </c>
      <c r="E714" s="20" t="s">
        <v>1452</v>
      </c>
      <c r="F714" s="11" t="s">
        <v>1061</v>
      </c>
      <c r="G714" s="1">
        <f>G713+H713</f>
        <v>87</v>
      </c>
      <c r="H714" s="1">
        <v>16</v>
      </c>
      <c r="I714" s="1">
        <v>0</v>
      </c>
      <c r="J714" s="1" t="s">
        <v>32</v>
      </c>
      <c r="K714" s="1">
        <v>1</v>
      </c>
      <c r="L714" s="1" t="s">
        <v>1449</v>
      </c>
      <c r="M714" s="1">
        <v>0</v>
      </c>
      <c r="N714" s="2">
        <v>0</v>
      </c>
      <c r="O714" s="2">
        <v>0</v>
      </c>
    </row>
    <row r="715" spans="1:15">
      <c r="A715" s="54">
        <f>HEX2DEC(SUBSTITUTE(C715,"0x",""))</f>
        <v>150</v>
      </c>
      <c r="B715" s="39"/>
      <c r="C715" s="78" t="s">
        <v>1453</v>
      </c>
      <c r="D715" s="18" t="s">
        <v>1454</v>
      </c>
      <c r="E715" s="59" t="s">
        <v>1455</v>
      </c>
      <c r="F715" s="11" t="s">
        <v>1027</v>
      </c>
      <c r="G715" s="1">
        <v>24</v>
      </c>
      <c r="H715" s="1">
        <v>1</v>
      </c>
      <c r="I715" s="1">
        <v>1</v>
      </c>
      <c r="J715" s="1" t="s">
        <v>32</v>
      </c>
      <c r="K715" s="1">
        <v>1</v>
      </c>
      <c r="M715" s="1">
        <v>0</v>
      </c>
      <c r="N715" s="2">
        <v>0</v>
      </c>
      <c r="O715" s="2">
        <v>0</v>
      </c>
    </row>
    <row r="716" spans="1:15">
      <c r="A716" s="54">
        <f>HEX2DEC(SUBSTITUTE(C716,"0x",""))</f>
        <v>150</v>
      </c>
      <c r="B716" s="39"/>
      <c r="C716" s="78" t="s">
        <v>1453</v>
      </c>
      <c r="D716" s="18" t="s">
        <v>1456</v>
      </c>
      <c r="E716" s="59" t="s">
        <v>1457</v>
      </c>
      <c r="F716" s="11" t="s">
        <v>1030</v>
      </c>
      <c r="G716" s="1">
        <v>25</v>
      </c>
      <c r="H716" s="1">
        <v>1</v>
      </c>
      <c r="I716" s="1">
        <v>1</v>
      </c>
      <c r="J716" s="1" t="s">
        <v>32</v>
      </c>
      <c r="K716" s="1">
        <v>1</v>
      </c>
      <c r="M716" s="1">
        <v>0</v>
      </c>
      <c r="N716" s="2">
        <v>0</v>
      </c>
      <c r="O716" s="2">
        <v>0</v>
      </c>
    </row>
    <row r="717" spans="1:15">
      <c r="A717" s="54">
        <f>HEX2DEC(SUBSTITUTE(C717,"0x",""))</f>
        <v>150</v>
      </c>
      <c r="B717" s="39"/>
      <c r="C717" s="78" t="s">
        <v>1453</v>
      </c>
      <c r="D717" s="18" t="s">
        <v>1458</v>
      </c>
      <c r="E717" s="59" t="s">
        <v>1459</v>
      </c>
      <c r="F717" s="11" t="s">
        <v>1033</v>
      </c>
      <c r="G717" s="1">
        <v>26</v>
      </c>
      <c r="H717" s="1">
        <v>1</v>
      </c>
      <c r="I717" s="1">
        <v>1</v>
      </c>
      <c r="J717" s="1" t="s">
        <v>32</v>
      </c>
      <c r="K717" s="1">
        <v>1</v>
      </c>
      <c r="M717" s="1">
        <v>0</v>
      </c>
      <c r="N717" s="2">
        <v>0</v>
      </c>
      <c r="O717" s="2">
        <v>0</v>
      </c>
    </row>
    <row r="718" spans="1:15">
      <c r="A718" s="54">
        <f>HEX2DEC(SUBSTITUTE(C718,"0x",""))</f>
        <v>150</v>
      </c>
      <c r="B718" s="39"/>
      <c r="C718" s="78" t="s">
        <v>1453</v>
      </c>
      <c r="D718" s="18"/>
      <c r="E718" s="20"/>
      <c r="F718" s="11" t="s">
        <v>1460</v>
      </c>
      <c r="G718" s="1"/>
      <c r="H718" s="1"/>
      <c r="I718" s="1">
        <v>1</v>
      </c>
      <c r="J718" s="1" t="s">
        <v>32</v>
      </c>
      <c r="K718" s="1">
        <v>1</v>
      </c>
      <c r="M718" s="1">
        <v>0</v>
      </c>
      <c r="N718" s="2">
        <v>0</v>
      </c>
      <c r="O718" s="2">
        <v>0</v>
      </c>
    </row>
    <row r="719" spans="1:15">
      <c r="A719" s="54">
        <f>HEX2DEC(SUBSTITUTE(C719,"0x",""))</f>
        <v>150</v>
      </c>
      <c r="B719" s="39"/>
      <c r="C719" s="78" t="s">
        <v>1453</v>
      </c>
      <c r="D719" s="18" t="s">
        <v>1454</v>
      </c>
      <c r="E719" s="20" t="s">
        <v>1461</v>
      </c>
      <c r="F719" s="11" t="s">
        <v>1051</v>
      </c>
      <c r="G719" s="1">
        <v>39</v>
      </c>
      <c r="H719" s="1">
        <v>16</v>
      </c>
      <c r="I719" s="1">
        <v>0</v>
      </c>
      <c r="J719" s="1" t="s">
        <v>32</v>
      </c>
      <c r="K719" s="1">
        <v>0.05</v>
      </c>
      <c r="L719" s="1" t="s">
        <v>1462</v>
      </c>
      <c r="M719" s="1">
        <v>0</v>
      </c>
      <c r="N719" s="2">
        <v>0</v>
      </c>
      <c r="O719" s="2">
        <v>0</v>
      </c>
    </row>
    <row r="720" spans="1:15">
      <c r="A720" s="54">
        <f>HEX2DEC(SUBSTITUTE(C720,"0x",""))</f>
        <v>150</v>
      </c>
      <c r="B720" s="39"/>
      <c r="C720" s="78" t="s">
        <v>1453</v>
      </c>
      <c r="D720" s="18" t="s">
        <v>1456</v>
      </c>
      <c r="E720" s="20" t="s">
        <v>1463</v>
      </c>
      <c r="F720" s="11" t="s">
        <v>2</v>
      </c>
      <c r="G720" s="1">
        <f>24+8+16</f>
        <v>48</v>
      </c>
      <c r="H720" s="1">
        <v>8</v>
      </c>
      <c r="I720" s="1">
        <v>1</v>
      </c>
      <c r="J720" s="1" t="s">
        <v>32</v>
      </c>
      <c r="K720" s="1">
        <f>100/255</f>
        <v>0.392156862745098</v>
      </c>
      <c r="L720" s="1" t="s">
        <v>88</v>
      </c>
      <c r="M720" s="1">
        <v>0</v>
      </c>
      <c r="N720" s="2">
        <v>0</v>
      </c>
      <c r="O720" s="2">
        <v>0</v>
      </c>
    </row>
    <row r="721" spans="1:15">
      <c r="A721" s="54">
        <f>HEX2DEC(SUBSTITUTE(C721,"0x",""))</f>
        <v>150</v>
      </c>
      <c r="B721" s="39"/>
      <c r="C721" s="78" t="s">
        <v>1453</v>
      </c>
      <c r="D721" s="18" t="s">
        <v>1458</v>
      </c>
      <c r="E721" s="20" t="s">
        <v>1464</v>
      </c>
      <c r="F721" s="11" t="s">
        <v>1428</v>
      </c>
      <c r="G721" s="1">
        <f>G719+16+8</f>
        <v>63</v>
      </c>
      <c r="H721" s="1">
        <v>16</v>
      </c>
      <c r="I721" s="1">
        <v>0</v>
      </c>
      <c r="J721" s="1" t="s">
        <v>32</v>
      </c>
      <c r="K721" s="1">
        <v>0.1</v>
      </c>
      <c r="L721" s="1" t="s">
        <v>105</v>
      </c>
      <c r="M721" s="1">
        <v>0</v>
      </c>
      <c r="N721" s="2">
        <v>0</v>
      </c>
      <c r="O721" s="2">
        <v>0</v>
      </c>
    </row>
    <row r="722" spans="1:15">
      <c r="A722" s="54">
        <f>HEX2DEC(SUBSTITUTE(C722,"0x",""))</f>
        <v>151</v>
      </c>
      <c r="B722" s="39"/>
      <c r="C722" s="78" t="s">
        <v>1465</v>
      </c>
      <c r="D722" s="18" t="s">
        <v>1466</v>
      </c>
      <c r="E722" s="20" t="s">
        <v>1467</v>
      </c>
      <c r="F722" s="11" t="s">
        <v>1027</v>
      </c>
      <c r="G722" s="1">
        <v>24</v>
      </c>
      <c r="H722" s="1">
        <v>1</v>
      </c>
      <c r="I722" s="1">
        <v>1</v>
      </c>
      <c r="J722" s="1" t="s">
        <v>32</v>
      </c>
      <c r="K722" s="1">
        <v>1</v>
      </c>
      <c r="M722" s="1">
        <v>0</v>
      </c>
      <c r="N722" s="2">
        <v>0</v>
      </c>
      <c r="O722" s="2">
        <v>0</v>
      </c>
    </row>
    <row r="723" spans="1:15">
      <c r="A723" s="54">
        <f t="shared" ref="A723:A769" si="27">HEX2DEC(SUBSTITUTE(C723,"0x",""))</f>
        <v>151</v>
      </c>
      <c r="B723" s="39"/>
      <c r="C723" s="78" t="s">
        <v>1465</v>
      </c>
      <c r="D723" s="18" t="s">
        <v>1468</v>
      </c>
      <c r="E723" s="20" t="s">
        <v>1469</v>
      </c>
      <c r="F723" s="11" t="s">
        <v>1030</v>
      </c>
      <c r="G723" s="1">
        <v>25</v>
      </c>
      <c r="H723" s="1">
        <v>1</v>
      </c>
      <c r="I723" s="1">
        <v>1</v>
      </c>
      <c r="J723" s="1" t="s">
        <v>32</v>
      </c>
      <c r="K723" s="1">
        <v>1</v>
      </c>
      <c r="M723" s="1">
        <v>0</v>
      </c>
      <c r="N723" s="2">
        <v>0</v>
      </c>
      <c r="O723" s="2">
        <v>0</v>
      </c>
    </row>
    <row r="724" spans="1:15">
      <c r="A724" s="54">
        <f t="shared" si="27"/>
        <v>151</v>
      </c>
      <c r="B724" s="39"/>
      <c r="C724" s="78" t="s">
        <v>1465</v>
      </c>
      <c r="D724" s="18"/>
      <c r="E724" s="20"/>
      <c r="F724" s="11" t="s">
        <v>1470</v>
      </c>
      <c r="I724" s="1">
        <v>1</v>
      </c>
      <c r="J724" s="1" t="s">
        <v>32</v>
      </c>
      <c r="K724" s="1">
        <v>1</v>
      </c>
      <c r="M724" s="1">
        <v>0</v>
      </c>
      <c r="N724" s="2">
        <v>0</v>
      </c>
      <c r="O724" s="2">
        <v>0</v>
      </c>
    </row>
    <row r="725" spans="1:15">
      <c r="A725" s="54">
        <f t="shared" si="27"/>
        <v>151</v>
      </c>
      <c r="B725" s="39"/>
      <c r="C725" s="78" t="s">
        <v>1465</v>
      </c>
      <c r="D725" s="18" t="s">
        <v>1466</v>
      </c>
      <c r="E725" s="20" t="s">
        <v>1471</v>
      </c>
      <c r="F725" s="11" t="s">
        <v>1051</v>
      </c>
      <c r="G725" s="1">
        <v>39</v>
      </c>
      <c r="H725" s="1">
        <v>16</v>
      </c>
      <c r="I725" s="1">
        <v>0</v>
      </c>
      <c r="J725" s="1" t="s">
        <v>32</v>
      </c>
      <c r="K725" s="1">
        <v>1</v>
      </c>
      <c r="M725" s="1">
        <v>0</v>
      </c>
      <c r="N725" s="2">
        <v>0</v>
      </c>
      <c r="O725" s="2">
        <v>0</v>
      </c>
    </row>
    <row r="726" spans="1:15">
      <c r="A726" s="54">
        <f t="shared" si="27"/>
        <v>151</v>
      </c>
      <c r="B726" s="39"/>
      <c r="C726" s="78" t="s">
        <v>1465</v>
      </c>
      <c r="D726" s="18" t="s">
        <v>1468</v>
      </c>
      <c r="E726" s="20" t="s">
        <v>1472</v>
      </c>
      <c r="F726" s="11" t="s">
        <v>1055</v>
      </c>
      <c r="G726" s="1">
        <f>G725+H725</f>
        <v>55</v>
      </c>
      <c r="H726" s="1">
        <v>16</v>
      </c>
      <c r="I726" s="1">
        <v>0</v>
      </c>
      <c r="J726" s="1" t="s">
        <v>32</v>
      </c>
      <c r="K726" s="1">
        <v>1</v>
      </c>
      <c r="M726" s="1">
        <v>0</v>
      </c>
      <c r="N726" s="2">
        <v>0</v>
      </c>
      <c r="O726" s="2">
        <v>0</v>
      </c>
    </row>
    <row r="727" spans="1:15">
      <c r="A727" s="54">
        <f t="shared" si="27"/>
        <v>152</v>
      </c>
      <c r="B727" s="39"/>
      <c r="C727" s="73" t="s">
        <v>1473</v>
      </c>
      <c r="D727" s="18" t="s">
        <v>1474</v>
      </c>
      <c r="E727" s="59" t="s">
        <v>1475</v>
      </c>
      <c r="F727" s="11" t="s">
        <v>1027</v>
      </c>
      <c r="G727" s="1">
        <v>24</v>
      </c>
      <c r="H727" s="1">
        <v>1</v>
      </c>
      <c r="I727" s="1">
        <v>1</v>
      </c>
      <c r="J727" s="1" t="s">
        <v>32</v>
      </c>
      <c r="K727" s="1">
        <v>1</v>
      </c>
      <c r="M727" s="1">
        <v>0</v>
      </c>
      <c r="N727" s="2">
        <v>0</v>
      </c>
      <c r="O727" s="2">
        <v>0</v>
      </c>
    </row>
    <row r="728" spans="1:15">
      <c r="A728" s="54">
        <f t="shared" si="27"/>
        <v>152</v>
      </c>
      <c r="B728" s="39"/>
      <c r="C728" s="73" t="s">
        <v>1473</v>
      </c>
      <c r="D728" s="18" t="s">
        <v>1476</v>
      </c>
      <c r="E728" s="59" t="s">
        <v>1477</v>
      </c>
      <c r="F728" s="11" t="s">
        <v>1030</v>
      </c>
      <c r="G728" s="1">
        <v>25</v>
      </c>
      <c r="H728" s="1">
        <v>1</v>
      </c>
      <c r="I728" s="1">
        <v>1</v>
      </c>
      <c r="J728" s="1" t="s">
        <v>32</v>
      </c>
      <c r="K728" s="1">
        <v>1</v>
      </c>
      <c r="M728" s="1">
        <v>0</v>
      </c>
      <c r="N728" s="2">
        <v>0</v>
      </c>
      <c r="O728" s="2">
        <v>0</v>
      </c>
    </row>
    <row r="729" spans="1:15">
      <c r="A729" s="54">
        <f t="shared" si="27"/>
        <v>152</v>
      </c>
      <c r="B729" s="39"/>
      <c r="C729" s="73" t="s">
        <v>1473</v>
      </c>
      <c r="D729" s="18" t="s">
        <v>1478</v>
      </c>
      <c r="E729" s="59" t="s">
        <v>1479</v>
      </c>
      <c r="F729" s="11" t="s">
        <v>1033</v>
      </c>
      <c r="G729" s="1">
        <v>26</v>
      </c>
      <c r="H729" s="1">
        <v>1</v>
      </c>
      <c r="I729" s="1">
        <v>1</v>
      </c>
      <c r="J729" s="1" t="s">
        <v>32</v>
      </c>
      <c r="K729" s="1">
        <v>1</v>
      </c>
      <c r="M729" s="1">
        <v>0</v>
      </c>
      <c r="N729" s="2">
        <v>0</v>
      </c>
      <c r="O729" s="2">
        <v>0</v>
      </c>
    </row>
    <row r="730" spans="1:15">
      <c r="A730" s="54">
        <f t="shared" si="27"/>
        <v>152</v>
      </c>
      <c r="B730" s="39"/>
      <c r="C730" s="73" t="s">
        <v>1473</v>
      </c>
      <c r="D730" s="18" t="s">
        <v>1480</v>
      </c>
      <c r="E730" s="59" t="s">
        <v>1481</v>
      </c>
      <c r="F730" s="11" t="s">
        <v>1036</v>
      </c>
      <c r="G730" s="1">
        <v>27</v>
      </c>
      <c r="H730" s="1">
        <v>1</v>
      </c>
      <c r="I730" s="1">
        <v>1</v>
      </c>
      <c r="J730" s="1" t="s">
        <v>32</v>
      </c>
      <c r="K730" s="1">
        <v>1</v>
      </c>
      <c r="M730" s="1">
        <v>0</v>
      </c>
      <c r="N730" s="2">
        <v>0</v>
      </c>
      <c r="O730" s="2">
        <v>0</v>
      </c>
    </row>
    <row r="731" ht="22.5" spans="1:15">
      <c r="A731" s="54">
        <f t="shared" si="27"/>
        <v>152</v>
      </c>
      <c r="B731" s="39"/>
      <c r="C731" s="73" t="s">
        <v>1473</v>
      </c>
      <c r="D731" s="18" t="s">
        <v>536</v>
      </c>
      <c r="E731" s="12"/>
      <c r="F731" s="11" t="s">
        <v>1074</v>
      </c>
      <c r="G731" s="15"/>
      <c r="I731" s="1">
        <v>1</v>
      </c>
      <c r="J731" s="1" t="s">
        <v>32</v>
      </c>
      <c r="K731" s="1">
        <v>1</v>
      </c>
      <c r="M731" s="1">
        <v>0</v>
      </c>
      <c r="N731" s="2">
        <v>0</v>
      </c>
      <c r="O731" s="2">
        <v>0</v>
      </c>
    </row>
    <row r="732" spans="1:15">
      <c r="A732" s="54">
        <f t="shared" si="27"/>
        <v>152</v>
      </c>
      <c r="B732" s="39"/>
      <c r="C732" s="73" t="s">
        <v>1473</v>
      </c>
      <c r="D732" s="18" t="s">
        <v>1482</v>
      </c>
      <c r="E732" s="12" t="s">
        <v>1483</v>
      </c>
      <c r="F732" s="11" t="s">
        <v>1051</v>
      </c>
      <c r="G732" s="1">
        <v>39</v>
      </c>
      <c r="H732" s="1">
        <v>16</v>
      </c>
      <c r="I732" s="1">
        <v>0</v>
      </c>
      <c r="J732" s="1" t="s">
        <v>32</v>
      </c>
      <c r="K732" s="1">
        <v>0.1</v>
      </c>
      <c r="L732" s="1" t="s">
        <v>90</v>
      </c>
      <c r="M732" s="1">
        <v>-40</v>
      </c>
      <c r="N732" s="2">
        <v>0</v>
      </c>
      <c r="O732" s="2">
        <v>0</v>
      </c>
    </row>
    <row r="733" spans="1:15">
      <c r="A733" s="54">
        <f t="shared" si="27"/>
        <v>152</v>
      </c>
      <c r="B733" s="39"/>
      <c r="C733" s="73" t="s">
        <v>1473</v>
      </c>
      <c r="D733" s="18" t="s">
        <v>1484</v>
      </c>
      <c r="E733" s="12" t="s">
        <v>1485</v>
      </c>
      <c r="F733" s="11" t="s">
        <v>1055</v>
      </c>
      <c r="G733" s="1">
        <v>55</v>
      </c>
      <c r="H733" s="1">
        <v>16</v>
      </c>
      <c r="I733" s="1">
        <v>0</v>
      </c>
      <c r="J733" s="1" t="s">
        <v>32</v>
      </c>
      <c r="K733" s="1">
        <v>0.1</v>
      </c>
      <c r="L733" s="1" t="s">
        <v>90</v>
      </c>
      <c r="M733" s="1">
        <v>-40</v>
      </c>
      <c r="N733" s="2">
        <v>0</v>
      </c>
      <c r="O733" s="2">
        <v>0</v>
      </c>
    </row>
    <row r="734" spans="1:15">
      <c r="A734" s="54">
        <f t="shared" si="27"/>
        <v>152</v>
      </c>
      <c r="B734" s="39"/>
      <c r="C734" s="73" t="s">
        <v>1473</v>
      </c>
      <c r="D734" s="18" t="s">
        <v>1486</v>
      </c>
      <c r="E734" s="12" t="s">
        <v>1487</v>
      </c>
      <c r="F734" s="11" t="s">
        <v>1058</v>
      </c>
      <c r="G734" s="1">
        <v>71</v>
      </c>
      <c r="H734" s="1">
        <v>16</v>
      </c>
      <c r="I734" s="1">
        <v>0</v>
      </c>
      <c r="J734" s="1" t="s">
        <v>32</v>
      </c>
      <c r="K734" s="1">
        <v>0.1</v>
      </c>
      <c r="L734" s="1" t="s">
        <v>90</v>
      </c>
      <c r="M734" s="1">
        <v>-40</v>
      </c>
      <c r="N734" s="2">
        <v>0</v>
      </c>
      <c r="O734" s="2">
        <v>0</v>
      </c>
    </row>
    <row r="735" spans="1:15">
      <c r="A735" s="54">
        <f t="shared" si="27"/>
        <v>152</v>
      </c>
      <c r="B735" s="39"/>
      <c r="C735" s="73" t="s">
        <v>1473</v>
      </c>
      <c r="D735" s="18" t="s">
        <v>1488</v>
      </c>
      <c r="E735" s="12" t="s">
        <v>1489</v>
      </c>
      <c r="F735" s="11" t="s">
        <v>1061</v>
      </c>
      <c r="G735" s="1">
        <v>87</v>
      </c>
      <c r="H735" s="1">
        <v>16</v>
      </c>
      <c r="I735" s="1">
        <v>0</v>
      </c>
      <c r="J735" s="1" t="s">
        <v>32</v>
      </c>
      <c r="K735" s="1">
        <v>0.1</v>
      </c>
      <c r="L735" s="1" t="s">
        <v>90</v>
      </c>
      <c r="M735" s="1">
        <v>-40</v>
      </c>
      <c r="N735" s="2">
        <v>0</v>
      </c>
      <c r="O735" s="2">
        <v>0</v>
      </c>
    </row>
    <row r="736" spans="1:15">
      <c r="A736" s="54">
        <f t="shared" si="27"/>
        <v>153</v>
      </c>
      <c r="B736" s="39"/>
      <c r="C736" s="73" t="s">
        <v>1490</v>
      </c>
      <c r="D736" s="18" t="s">
        <v>1491</v>
      </c>
      <c r="E736" s="59" t="s">
        <v>1492</v>
      </c>
      <c r="F736" s="11" t="s">
        <v>1027</v>
      </c>
      <c r="G736" s="1">
        <v>24</v>
      </c>
      <c r="H736" s="1">
        <v>1</v>
      </c>
      <c r="I736" s="1">
        <v>1</v>
      </c>
      <c r="J736" s="1" t="s">
        <v>32</v>
      </c>
      <c r="K736" s="1">
        <v>1</v>
      </c>
      <c r="M736" s="1">
        <v>0</v>
      </c>
      <c r="N736" s="2">
        <v>0</v>
      </c>
      <c r="O736" s="2">
        <v>0</v>
      </c>
    </row>
    <row r="737" spans="1:15">
      <c r="A737" s="54">
        <f t="shared" si="27"/>
        <v>153</v>
      </c>
      <c r="B737" s="39"/>
      <c r="C737" s="73" t="s">
        <v>1490</v>
      </c>
      <c r="D737" s="18" t="s">
        <v>1493</v>
      </c>
      <c r="E737" s="59" t="s">
        <v>1494</v>
      </c>
      <c r="F737" s="11" t="s">
        <v>1030</v>
      </c>
      <c r="G737" s="1">
        <v>25</v>
      </c>
      <c r="H737" s="1">
        <v>1</v>
      </c>
      <c r="I737" s="1">
        <v>1</v>
      </c>
      <c r="J737" s="1" t="s">
        <v>32</v>
      </c>
      <c r="K737" s="1">
        <v>1</v>
      </c>
      <c r="M737" s="1">
        <v>0</v>
      </c>
      <c r="N737" s="2">
        <v>0</v>
      </c>
      <c r="O737" s="2">
        <v>0</v>
      </c>
    </row>
    <row r="738" spans="1:15">
      <c r="A738" s="54">
        <f t="shared" si="27"/>
        <v>153</v>
      </c>
      <c r="B738" s="39"/>
      <c r="C738" s="73" t="s">
        <v>1490</v>
      </c>
      <c r="D738" s="18" t="s">
        <v>1495</v>
      </c>
      <c r="E738" s="59" t="s">
        <v>1496</v>
      </c>
      <c r="F738" s="11" t="s">
        <v>1033</v>
      </c>
      <c r="G738" s="1">
        <v>26</v>
      </c>
      <c r="H738" s="1">
        <v>1</v>
      </c>
      <c r="I738" s="1">
        <v>1</v>
      </c>
      <c r="J738" s="1" t="s">
        <v>32</v>
      </c>
      <c r="K738" s="1">
        <v>1</v>
      </c>
      <c r="M738" s="1">
        <v>0</v>
      </c>
      <c r="N738" s="2">
        <v>0</v>
      </c>
      <c r="O738" s="2">
        <v>0</v>
      </c>
    </row>
    <row r="739" spans="1:15">
      <c r="A739" s="54">
        <f t="shared" si="27"/>
        <v>153</v>
      </c>
      <c r="B739" s="39"/>
      <c r="C739" s="73" t="s">
        <v>1490</v>
      </c>
      <c r="D739" s="18" t="s">
        <v>1497</v>
      </c>
      <c r="E739" s="59" t="s">
        <v>1498</v>
      </c>
      <c r="F739" s="11" t="s">
        <v>1036</v>
      </c>
      <c r="G739" s="1">
        <v>27</v>
      </c>
      <c r="H739" s="1">
        <v>1</v>
      </c>
      <c r="I739" s="1">
        <v>1</v>
      </c>
      <c r="J739" s="1" t="s">
        <v>32</v>
      </c>
      <c r="K739" s="1">
        <v>1</v>
      </c>
      <c r="M739" s="1">
        <v>0</v>
      </c>
      <c r="N739" s="2">
        <v>0</v>
      </c>
      <c r="O739" s="2">
        <v>0</v>
      </c>
    </row>
    <row r="740" ht="22.5" spans="1:15">
      <c r="A740" s="54">
        <f t="shared" si="27"/>
        <v>153</v>
      </c>
      <c r="B740" s="39"/>
      <c r="C740" s="73" t="s">
        <v>1490</v>
      </c>
      <c r="D740" s="18" t="s">
        <v>536</v>
      </c>
      <c r="E740" s="12"/>
      <c r="F740" s="11" t="s">
        <v>1074</v>
      </c>
      <c r="G740" s="15"/>
      <c r="I740" s="1">
        <v>1</v>
      </c>
      <c r="J740" s="1" t="s">
        <v>32</v>
      </c>
      <c r="K740" s="1">
        <v>1</v>
      </c>
      <c r="M740" s="1">
        <v>0</v>
      </c>
      <c r="N740" s="2">
        <v>0</v>
      </c>
      <c r="O740" s="2">
        <v>0</v>
      </c>
    </row>
    <row r="741" spans="1:15">
      <c r="A741" s="54">
        <f t="shared" si="27"/>
        <v>153</v>
      </c>
      <c r="B741" s="39"/>
      <c r="C741" s="73" t="s">
        <v>1490</v>
      </c>
      <c r="D741" s="18" t="s">
        <v>1499</v>
      </c>
      <c r="E741" s="12" t="s">
        <v>1500</v>
      </c>
      <c r="F741" s="11" t="s">
        <v>1051</v>
      </c>
      <c r="G741" s="1">
        <v>39</v>
      </c>
      <c r="H741" s="1">
        <v>16</v>
      </c>
      <c r="I741" s="1">
        <v>0</v>
      </c>
      <c r="J741" s="1" t="s">
        <v>32</v>
      </c>
      <c r="K741" s="1">
        <v>0.1</v>
      </c>
      <c r="L741" s="1" t="s">
        <v>90</v>
      </c>
      <c r="M741" s="1">
        <v>-40</v>
      </c>
      <c r="N741" s="2">
        <v>0</v>
      </c>
      <c r="O741" s="2">
        <v>0</v>
      </c>
    </row>
    <row r="742" spans="1:15">
      <c r="A742" s="54">
        <f t="shared" si="27"/>
        <v>153</v>
      </c>
      <c r="B742" s="39"/>
      <c r="C742" s="73" t="s">
        <v>1490</v>
      </c>
      <c r="D742" s="18" t="s">
        <v>1501</v>
      </c>
      <c r="E742" s="12" t="s">
        <v>1502</v>
      </c>
      <c r="F742" s="11" t="s">
        <v>1055</v>
      </c>
      <c r="G742" s="1">
        <v>55</v>
      </c>
      <c r="H742" s="1">
        <v>16</v>
      </c>
      <c r="I742" s="1">
        <v>0</v>
      </c>
      <c r="J742" s="1" t="s">
        <v>32</v>
      </c>
      <c r="K742" s="1">
        <v>0.1</v>
      </c>
      <c r="L742" s="1" t="s">
        <v>90</v>
      </c>
      <c r="M742" s="1">
        <v>-40</v>
      </c>
      <c r="N742" s="2">
        <v>0</v>
      </c>
      <c r="O742" s="2">
        <v>0</v>
      </c>
    </row>
    <row r="743" spans="1:15">
      <c r="A743" s="54">
        <f t="shared" si="27"/>
        <v>153</v>
      </c>
      <c r="B743" s="39"/>
      <c r="C743" s="73" t="s">
        <v>1490</v>
      </c>
      <c r="D743" s="18" t="s">
        <v>1503</v>
      </c>
      <c r="E743" s="12" t="s">
        <v>1504</v>
      </c>
      <c r="F743" s="11" t="s">
        <v>1058</v>
      </c>
      <c r="G743" s="1">
        <v>71</v>
      </c>
      <c r="H743" s="1">
        <v>16</v>
      </c>
      <c r="I743" s="1">
        <v>0</v>
      </c>
      <c r="J743" s="1" t="s">
        <v>32</v>
      </c>
      <c r="K743" s="1">
        <v>0.1</v>
      </c>
      <c r="L743" s="1" t="s">
        <v>90</v>
      </c>
      <c r="M743" s="1">
        <v>-40</v>
      </c>
      <c r="N743" s="2">
        <v>0</v>
      </c>
      <c r="O743" s="2">
        <v>0</v>
      </c>
    </row>
    <row r="744" spans="1:15">
      <c r="A744" s="54">
        <f t="shared" si="27"/>
        <v>153</v>
      </c>
      <c r="B744" s="39"/>
      <c r="C744" s="73" t="s">
        <v>1490</v>
      </c>
      <c r="D744" s="18" t="s">
        <v>1505</v>
      </c>
      <c r="E744" s="12" t="s">
        <v>1506</v>
      </c>
      <c r="F744" s="11" t="s">
        <v>1061</v>
      </c>
      <c r="G744" s="1">
        <v>87</v>
      </c>
      <c r="H744" s="1">
        <v>16</v>
      </c>
      <c r="I744" s="1">
        <v>0</v>
      </c>
      <c r="J744" s="1" t="s">
        <v>32</v>
      </c>
      <c r="K744" s="1">
        <v>0.1</v>
      </c>
      <c r="L744" s="1" t="s">
        <v>90</v>
      </c>
      <c r="M744" s="1">
        <v>-40</v>
      </c>
      <c r="N744" s="2">
        <v>0</v>
      </c>
      <c r="O744" s="2">
        <v>0</v>
      </c>
    </row>
    <row r="745" spans="1:15">
      <c r="A745" s="54">
        <f t="shared" si="27"/>
        <v>154</v>
      </c>
      <c r="B745" s="39"/>
      <c r="C745" s="73" t="s">
        <v>1507</v>
      </c>
      <c r="D745" s="18" t="s">
        <v>1508</v>
      </c>
      <c r="E745" s="7" t="s">
        <v>1509</v>
      </c>
      <c r="F745" s="11" t="s">
        <v>1027</v>
      </c>
      <c r="G745" s="1">
        <v>24</v>
      </c>
      <c r="H745" s="1">
        <v>1</v>
      </c>
      <c r="I745" s="1">
        <v>1</v>
      </c>
      <c r="J745" s="1" t="s">
        <v>32</v>
      </c>
      <c r="K745" s="1">
        <v>1</v>
      </c>
      <c r="M745" s="1">
        <v>0</v>
      </c>
      <c r="N745" s="2">
        <v>0</v>
      </c>
      <c r="O745" s="2">
        <v>0</v>
      </c>
    </row>
    <row r="746" spans="1:15">
      <c r="A746" s="54">
        <f t="shared" si="27"/>
        <v>154</v>
      </c>
      <c r="B746" s="39"/>
      <c r="C746" s="73" t="s">
        <v>1507</v>
      </c>
      <c r="D746" s="18" t="s">
        <v>1510</v>
      </c>
      <c r="E746" s="20" t="s">
        <v>1511</v>
      </c>
      <c r="F746" s="11" t="s">
        <v>1030</v>
      </c>
      <c r="G746" s="1">
        <v>25</v>
      </c>
      <c r="H746" s="1">
        <v>1</v>
      </c>
      <c r="I746" s="1">
        <v>1</v>
      </c>
      <c r="J746" s="1" t="s">
        <v>32</v>
      </c>
      <c r="K746" s="1">
        <v>1</v>
      </c>
      <c r="M746" s="1">
        <v>0</v>
      </c>
      <c r="N746" s="2">
        <v>0</v>
      </c>
      <c r="O746" s="2">
        <v>0</v>
      </c>
    </row>
    <row r="747" spans="1:15">
      <c r="A747" s="54">
        <f t="shared" si="27"/>
        <v>154</v>
      </c>
      <c r="B747" s="39"/>
      <c r="C747" s="73" t="s">
        <v>1507</v>
      </c>
      <c r="D747" s="18" t="s">
        <v>1512</v>
      </c>
      <c r="E747" s="20" t="s">
        <v>1513</v>
      </c>
      <c r="F747" s="11" t="s">
        <v>1033</v>
      </c>
      <c r="G747" s="1">
        <v>26</v>
      </c>
      <c r="H747" s="1">
        <v>1</v>
      </c>
      <c r="I747" s="1">
        <v>1</v>
      </c>
      <c r="J747" s="1" t="s">
        <v>32</v>
      </c>
      <c r="K747" s="1">
        <v>1</v>
      </c>
      <c r="M747" s="1">
        <v>0</v>
      </c>
      <c r="N747" s="2">
        <v>0</v>
      </c>
      <c r="O747" s="2">
        <v>0</v>
      </c>
    </row>
    <row r="748" ht="22.5" spans="1:15">
      <c r="A748" s="54">
        <f t="shared" si="27"/>
        <v>154</v>
      </c>
      <c r="B748" s="39"/>
      <c r="C748" s="73" t="s">
        <v>1507</v>
      </c>
      <c r="D748" s="18" t="s">
        <v>1514</v>
      </c>
      <c r="E748" s="7" t="s">
        <v>1515</v>
      </c>
      <c r="F748" s="11" t="s">
        <v>1036</v>
      </c>
      <c r="G748" s="1">
        <v>27</v>
      </c>
      <c r="H748" s="1">
        <v>1</v>
      </c>
      <c r="I748" s="1">
        <v>1</v>
      </c>
      <c r="J748" s="1" t="s">
        <v>32</v>
      </c>
      <c r="K748" s="1">
        <v>1</v>
      </c>
      <c r="M748" s="1">
        <v>0</v>
      </c>
      <c r="N748" s="2">
        <v>0</v>
      </c>
      <c r="O748" s="2">
        <v>0</v>
      </c>
    </row>
    <row r="749" ht="22.5" spans="1:15">
      <c r="A749" s="54">
        <f t="shared" si="27"/>
        <v>154</v>
      </c>
      <c r="B749" s="39"/>
      <c r="C749" s="73" t="s">
        <v>1507</v>
      </c>
      <c r="D749" s="18" t="s">
        <v>536</v>
      </c>
      <c r="E749" s="12"/>
      <c r="F749" s="11" t="s">
        <v>1074</v>
      </c>
      <c r="I749" s="1">
        <v>1</v>
      </c>
      <c r="J749" s="1" t="s">
        <v>32</v>
      </c>
      <c r="K749" s="1">
        <v>1</v>
      </c>
      <c r="M749" s="1">
        <v>0</v>
      </c>
      <c r="N749" s="2">
        <v>0</v>
      </c>
      <c r="O749" s="2">
        <v>0</v>
      </c>
    </row>
    <row r="750" spans="1:15">
      <c r="A750" s="54">
        <f>HEX2DEC(SUBSTITUTE(C750,"0x",""))</f>
        <v>154</v>
      </c>
      <c r="B750" s="39"/>
      <c r="C750" s="73" t="s">
        <v>1507</v>
      </c>
      <c r="D750" s="18" t="s">
        <v>1516</v>
      </c>
      <c r="E750" s="7" t="s">
        <v>1517</v>
      </c>
      <c r="F750" s="11" t="s">
        <v>1120</v>
      </c>
      <c r="G750" s="1">
        <v>32</v>
      </c>
      <c r="H750" s="1">
        <v>1</v>
      </c>
      <c r="I750" s="1">
        <v>1</v>
      </c>
      <c r="J750" s="1" t="s">
        <v>32</v>
      </c>
      <c r="K750" s="1">
        <v>1</v>
      </c>
      <c r="M750" s="1">
        <v>0</v>
      </c>
      <c r="N750" s="2">
        <v>0</v>
      </c>
      <c r="O750" s="2">
        <v>0</v>
      </c>
    </row>
    <row r="751" spans="1:15">
      <c r="A751" s="54">
        <f>HEX2DEC(SUBSTITUTE(C751,"0x",""))</f>
        <v>154</v>
      </c>
      <c r="B751" s="39"/>
      <c r="C751" s="73" t="s">
        <v>1507</v>
      </c>
      <c r="D751" s="18" t="s">
        <v>1518</v>
      </c>
      <c r="E751" s="7" t="s">
        <v>1519</v>
      </c>
      <c r="F751" s="11" t="s">
        <v>1520</v>
      </c>
      <c r="G751" s="1">
        <v>33</v>
      </c>
      <c r="H751" s="1">
        <v>2</v>
      </c>
      <c r="I751" s="1">
        <v>1</v>
      </c>
      <c r="J751" s="1" t="s">
        <v>32</v>
      </c>
      <c r="K751" s="1">
        <v>1</v>
      </c>
      <c r="M751" s="1">
        <v>0</v>
      </c>
      <c r="N751" s="2">
        <v>0</v>
      </c>
      <c r="O751" s="2">
        <v>0</v>
      </c>
    </row>
    <row r="752" spans="1:15">
      <c r="A752" s="54">
        <f>HEX2DEC(SUBSTITUTE(C752,"0x",""))</f>
        <v>154</v>
      </c>
      <c r="B752" s="39"/>
      <c r="C752" s="73" t="s">
        <v>1507</v>
      </c>
      <c r="D752" s="18" t="s">
        <v>1521</v>
      </c>
      <c r="E752" s="20" t="s">
        <v>1522</v>
      </c>
      <c r="F752" s="11" t="s">
        <v>1329</v>
      </c>
      <c r="G752" s="1">
        <v>47</v>
      </c>
      <c r="H752" s="1">
        <v>16</v>
      </c>
      <c r="I752" s="1">
        <v>0</v>
      </c>
      <c r="J752" s="1" t="s">
        <v>32</v>
      </c>
      <c r="K752" s="1">
        <v>0.015625</v>
      </c>
      <c r="L752" s="1" t="s">
        <v>153</v>
      </c>
      <c r="M752" s="1">
        <v>0</v>
      </c>
      <c r="N752" s="2">
        <v>0</v>
      </c>
      <c r="O752" s="2">
        <v>0</v>
      </c>
    </row>
    <row r="753" spans="1:15">
      <c r="A753" s="54">
        <f>HEX2DEC(SUBSTITUTE(C753,"0x",""))</f>
        <v>154</v>
      </c>
      <c r="B753" s="39"/>
      <c r="C753" s="73" t="s">
        <v>1507</v>
      </c>
      <c r="D753" s="18" t="s">
        <v>1523</v>
      </c>
      <c r="E753" s="20" t="s">
        <v>1524</v>
      </c>
      <c r="F753" s="11" t="s">
        <v>1428</v>
      </c>
      <c r="G753" s="1">
        <f>G752+H752</f>
        <v>63</v>
      </c>
      <c r="H753" s="1">
        <v>16</v>
      </c>
      <c r="I753" s="1">
        <v>0</v>
      </c>
      <c r="J753" s="1" t="s">
        <v>32</v>
      </c>
      <c r="K753" s="1">
        <v>0.1</v>
      </c>
      <c r="L753" s="1" t="s">
        <v>5</v>
      </c>
      <c r="M753" s="1">
        <v>0</v>
      </c>
      <c r="N753" s="2">
        <v>0</v>
      </c>
      <c r="O753" s="2">
        <v>0</v>
      </c>
    </row>
    <row r="754" spans="1:15">
      <c r="A754" s="54">
        <f>HEX2DEC(SUBSTITUTE(C754,"0x",""))</f>
        <v>155</v>
      </c>
      <c r="B754" s="39"/>
      <c r="C754" s="73" t="s">
        <v>1525</v>
      </c>
      <c r="D754" s="18" t="s">
        <v>1526</v>
      </c>
      <c r="E754" s="59" t="s">
        <v>1527</v>
      </c>
      <c r="F754" s="11" t="s">
        <v>1027</v>
      </c>
      <c r="G754" s="1">
        <v>24</v>
      </c>
      <c r="H754" s="1">
        <v>1</v>
      </c>
      <c r="I754" s="1">
        <v>1</v>
      </c>
      <c r="J754" s="1" t="s">
        <v>32</v>
      </c>
      <c r="K754" s="1">
        <v>1</v>
      </c>
      <c r="M754" s="1">
        <v>0</v>
      </c>
      <c r="N754" s="2">
        <v>0</v>
      </c>
      <c r="O754" s="2">
        <v>0</v>
      </c>
    </row>
    <row r="755" spans="1:15">
      <c r="A755" s="54">
        <f>HEX2DEC(SUBSTITUTE(C755,"0x",""))</f>
        <v>155</v>
      </c>
      <c r="B755" s="39"/>
      <c r="C755" s="73" t="s">
        <v>1525</v>
      </c>
      <c r="D755" s="18" t="s">
        <v>1528</v>
      </c>
      <c r="E755" s="59" t="s">
        <v>1529</v>
      </c>
      <c r="F755" s="11" t="s">
        <v>1030</v>
      </c>
      <c r="G755" s="1">
        <v>25</v>
      </c>
      <c r="H755" s="1">
        <v>1</v>
      </c>
      <c r="I755" s="1">
        <v>1</v>
      </c>
      <c r="J755" s="1" t="s">
        <v>32</v>
      </c>
      <c r="K755" s="1">
        <v>1</v>
      </c>
      <c r="M755" s="1">
        <v>0</v>
      </c>
      <c r="N755" s="2">
        <v>0</v>
      </c>
      <c r="O755" s="2">
        <v>0</v>
      </c>
    </row>
    <row r="756" spans="1:15">
      <c r="A756" s="54">
        <f>HEX2DEC(SUBSTITUTE(C756,"0x",""))</f>
        <v>155</v>
      </c>
      <c r="B756" s="39"/>
      <c r="C756" s="73" t="s">
        <v>1525</v>
      </c>
      <c r="D756" s="18" t="s">
        <v>1530</v>
      </c>
      <c r="E756" s="59" t="s">
        <v>1531</v>
      </c>
      <c r="F756" s="11" t="s">
        <v>1033</v>
      </c>
      <c r="G756" s="1">
        <v>26</v>
      </c>
      <c r="H756" s="1">
        <v>1</v>
      </c>
      <c r="I756" s="1">
        <v>1</v>
      </c>
      <c r="J756" s="1" t="s">
        <v>32</v>
      </c>
      <c r="K756" s="1">
        <v>1</v>
      </c>
      <c r="M756" s="1">
        <v>0</v>
      </c>
      <c r="N756" s="2">
        <v>0</v>
      </c>
      <c r="O756" s="2">
        <v>0</v>
      </c>
    </row>
    <row r="757" spans="1:15">
      <c r="A757" s="54">
        <f>HEX2DEC(SUBSTITUTE(C757,"0x",""))</f>
        <v>155</v>
      </c>
      <c r="B757" s="39"/>
      <c r="C757" s="73" t="s">
        <v>1525</v>
      </c>
      <c r="D757" s="18" t="s">
        <v>1532</v>
      </c>
      <c r="E757" s="59" t="s">
        <v>1533</v>
      </c>
      <c r="F757" s="11" t="s">
        <v>1036</v>
      </c>
      <c r="G757" s="1">
        <v>27</v>
      </c>
      <c r="H757" s="1">
        <v>1</v>
      </c>
      <c r="I757" s="1">
        <v>1</v>
      </c>
      <c r="J757" s="1" t="s">
        <v>32</v>
      </c>
      <c r="K757" s="1">
        <v>1</v>
      </c>
      <c r="M757" s="1">
        <v>0</v>
      </c>
      <c r="N757" s="2">
        <v>0</v>
      </c>
      <c r="O757" s="2">
        <v>0</v>
      </c>
    </row>
    <row r="758" ht="22.5" spans="1:15">
      <c r="A758" s="54">
        <f>HEX2DEC(SUBSTITUTE(C758,"0x",""))</f>
        <v>155</v>
      </c>
      <c r="B758" s="39"/>
      <c r="C758" s="73" t="s">
        <v>1525</v>
      </c>
      <c r="D758" s="18" t="s">
        <v>1534</v>
      </c>
      <c r="E758" s="20" t="s">
        <v>1535</v>
      </c>
      <c r="F758" s="11" t="s">
        <v>1074</v>
      </c>
      <c r="G758" s="1">
        <v>28</v>
      </c>
      <c r="H758" s="1">
        <v>4</v>
      </c>
      <c r="I758" s="1">
        <v>1</v>
      </c>
      <c r="J758" s="1" t="s">
        <v>32</v>
      </c>
      <c r="K758" s="1">
        <v>1</v>
      </c>
      <c r="M758" s="1">
        <v>0</v>
      </c>
      <c r="N758" s="2">
        <v>0</v>
      </c>
      <c r="O758" s="2">
        <v>0</v>
      </c>
    </row>
    <row r="759" spans="1:15">
      <c r="A759" s="54">
        <f t="shared" ref="A759:A773" si="28">HEX2DEC(SUBSTITUTE(C759,"0x",""))</f>
        <v>155</v>
      </c>
      <c r="B759" s="39"/>
      <c r="C759" s="73" t="s">
        <v>1525</v>
      </c>
      <c r="D759" s="18" t="s">
        <v>1536</v>
      </c>
      <c r="E759" s="20" t="s">
        <v>1537</v>
      </c>
      <c r="F759" s="11" t="s">
        <v>4</v>
      </c>
      <c r="G759" s="1">
        <v>32</v>
      </c>
      <c r="H759" s="1">
        <v>8</v>
      </c>
      <c r="I759" s="1">
        <v>1</v>
      </c>
      <c r="J759" s="1" t="s">
        <v>32</v>
      </c>
      <c r="K759" s="1">
        <v>0.25</v>
      </c>
      <c r="L759" s="1" t="s">
        <v>88</v>
      </c>
      <c r="M759" s="1">
        <v>0</v>
      </c>
      <c r="N759" s="2">
        <v>0</v>
      </c>
      <c r="O759" s="2">
        <v>0</v>
      </c>
    </row>
    <row r="760" spans="1:15">
      <c r="A760" s="54">
        <f t="shared" si="28"/>
        <v>155</v>
      </c>
      <c r="B760" s="39"/>
      <c r="C760" s="73" t="s">
        <v>1525</v>
      </c>
      <c r="D760" s="18" t="s">
        <v>1538</v>
      </c>
      <c r="E760" s="20" t="s">
        <v>1539</v>
      </c>
      <c r="F760" s="11" t="s">
        <v>3</v>
      </c>
      <c r="G760" s="1">
        <f>G759+H759</f>
        <v>40</v>
      </c>
      <c r="H760" s="1">
        <v>8</v>
      </c>
      <c r="I760" s="1">
        <v>1</v>
      </c>
      <c r="J760" s="1" t="s">
        <v>32</v>
      </c>
      <c r="K760" s="1">
        <v>1</v>
      </c>
      <c r="L760" s="1" t="s">
        <v>90</v>
      </c>
      <c r="M760" s="1">
        <v>-40</v>
      </c>
      <c r="N760" s="2">
        <v>0</v>
      </c>
      <c r="O760" s="2">
        <v>0</v>
      </c>
    </row>
    <row r="761" spans="1:15">
      <c r="A761" s="54">
        <f t="shared" si="28"/>
        <v>155</v>
      </c>
      <c r="B761" s="39"/>
      <c r="C761" s="73" t="s">
        <v>1525</v>
      </c>
      <c r="D761" s="18" t="s">
        <v>1540</v>
      </c>
      <c r="E761" s="20" t="s">
        <v>1541</v>
      </c>
      <c r="F761" s="11" t="s">
        <v>2</v>
      </c>
      <c r="G761" s="1">
        <f>G760+H760</f>
        <v>48</v>
      </c>
      <c r="H761" s="1">
        <v>8</v>
      </c>
      <c r="I761" s="1">
        <v>1</v>
      </c>
      <c r="J761" s="1" t="s">
        <v>32</v>
      </c>
      <c r="K761" s="1">
        <f>100/255</f>
        <v>0.392156862745098</v>
      </c>
      <c r="L761" s="1" t="s">
        <v>88</v>
      </c>
      <c r="M761" s="1">
        <v>0</v>
      </c>
      <c r="N761" s="2">
        <v>0</v>
      </c>
      <c r="O761" s="2">
        <v>0</v>
      </c>
    </row>
    <row r="762" spans="1:15">
      <c r="A762" s="54">
        <f t="shared" si="28"/>
        <v>156</v>
      </c>
      <c r="B762" s="39"/>
      <c r="C762" s="73" t="s">
        <v>1542</v>
      </c>
      <c r="D762" s="18" t="s">
        <v>1543</v>
      </c>
      <c r="E762" s="59" t="s">
        <v>1544</v>
      </c>
      <c r="F762" s="11" t="s">
        <v>1027</v>
      </c>
      <c r="G762" s="1">
        <v>24</v>
      </c>
      <c r="H762" s="1">
        <v>1</v>
      </c>
      <c r="I762" s="1">
        <v>1</v>
      </c>
      <c r="J762" s="1" t="s">
        <v>32</v>
      </c>
      <c r="K762" s="1">
        <v>1</v>
      </c>
      <c r="M762" s="1">
        <v>0</v>
      </c>
      <c r="N762" s="2">
        <v>0</v>
      </c>
      <c r="O762" s="2">
        <v>0</v>
      </c>
    </row>
    <row r="763" spans="1:15">
      <c r="A763" s="54">
        <f t="shared" si="28"/>
        <v>156</v>
      </c>
      <c r="B763" s="39"/>
      <c r="C763" s="73" t="s">
        <v>1542</v>
      </c>
      <c r="D763" s="18" t="s">
        <v>1545</v>
      </c>
      <c r="E763" s="59" t="s">
        <v>1546</v>
      </c>
      <c r="F763" s="11" t="s">
        <v>1030</v>
      </c>
      <c r="G763" s="1">
        <v>25</v>
      </c>
      <c r="H763" s="1">
        <v>1</v>
      </c>
      <c r="I763" s="1">
        <v>1</v>
      </c>
      <c r="J763" s="1" t="s">
        <v>32</v>
      </c>
      <c r="K763" s="1">
        <v>1</v>
      </c>
      <c r="M763" s="1">
        <v>0</v>
      </c>
      <c r="N763" s="2">
        <v>0</v>
      </c>
      <c r="O763" s="2">
        <v>0</v>
      </c>
    </row>
    <row r="764" spans="1:15">
      <c r="A764" s="54">
        <f t="shared" si="28"/>
        <v>156</v>
      </c>
      <c r="B764" s="39"/>
      <c r="C764" s="73" t="s">
        <v>1542</v>
      </c>
      <c r="D764" s="18" t="s">
        <v>1547</v>
      </c>
      <c r="E764" s="59" t="s">
        <v>1548</v>
      </c>
      <c r="F764" s="11" t="s">
        <v>1033</v>
      </c>
      <c r="G764" s="1">
        <v>26</v>
      </c>
      <c r="H764" s="1">
        <v>1</v>
      </c>
      <c r="I764" s="1">
        <v>1</v>
      </c>
      <c r="J764" s="1" t="s">
        <v>32</v>
      </c>
      <c r="K764" s="1">
        <v>1</v>
      </c>
      <c r="M764" s="1">
        <v>0</v>
      </c>
      <c r="N764" s="2">
        <v>0</v>
      </c>
      <c r="O764" s="2">
        <v>0</v>
      </c>
    </row>
    <row r="765" spans="1:15">
      <c r="A765" s="54">
        <f t="shared" si="28"/>
        <v>156</v>
      </c>
      <c r="B765" s="39"/>
      <c r="C765" s="73" t="s">
        <v>1542</v>
      </c>
      <c r="D765" s="18" t="s">
        <v>1549</v>
      </c>
      <c r="E765" s="59" t="s">
        <v>1550</v>
      </c>
      <c r="F765" s="11" t="s">
        <v>1036</v>
      </c>
      <c r="G765" s="1">
        <v>27</v>
      </c>
      <c r="H765" s="1">
        <v>1</v>
      </c>
      <c r="I765" s="1">
        <v>1</v>
      </c>
      <c r="J765" s="1" t="s">
        <v>32</v>
      </c>
      <c r="K765" s="1">
        <v>1</v>
      </c>
      <c r="M765" s="1">
        <v>0</v>
      </c>
      <c r="N765" s="2">
        <v>0</v>
      </c>
      <c r="O765" s="2">
        <v>0</v>
      </c>
    </row>
    <row r="766" spans="1:15">
      <c r="A766" s="54">
        <f t="shared" si="28"/>
        <v>156</v>
      </c>
      <c r="B766" s="39"/>
      <c r="C766" s="73" t="s">
        <v>1542</v>
      </c>
      <c r="D766" s="18" t="s">
        <v>1551</v>
      </c>
      <c r="E766" s="59" t="s">
        <v>1552</v>
      </c>
      <c r="F766" s="11" t="s">
        <v>1039</v>
      </c>
      <c r="G766" s="1">
        <v>28</v>
      </c>
      <c r="H766" s="1">
        <v>1</v>
      </c>
      <c r="I766" s="1">
        <v>1</v>
      </c>
      <c r="J766" s="1" t="s">
        <v>32</v>
      </c>
      <c r="K766" s="1">
        <v>1</v>
      </c>
      <c r="M766" s="1">
        <v>0</v>
      </c>
      <c r="N766" s="2">
        <v>0</v>
      </c>
      <c r="O766" s="2">
        <v>0</v>
      </c>
    </row>
    <row r="767" spans="1:15">
      <c r="A767" s="54">
        <f t="shared" si="28"/>
        <v>156</v>
      </c>
      <c r="B767" s="39"/>
      <c r="C767" s="73" t="s">
        <v>1542</v>
      </c>
      <c r="D767" s="18" t="s">
        <v>1553</v>
      </c>
      <c r="E767" s="59" t="s">
        <v>1554</v>
      </c>
      <c r="F767" s="11" t="s">
        <v>1042</v>
      </c>
      <c r="G767" s="1">
        <v>29</v>
      </c>
      <c r="H767" s="1">
        <v>1</v>
      </c>
      <c r="I767" s="1">
        <v>1</v>
      </c>
      <c r="J767" s="1" t="s">
        <v>32</v>
      </c>
      <c r="K767" s="1">
        <v>1</v>
      </c>
      <c r="M767" s="1">
        <v>0</v>
      </c>
      <c r="N767" s="2">
        <v>0</v>
      </c>
      <c r="O767" s="2">
        <v>0</v>
      </c>
    </row>
    <row r="768" spans="1:15">
      <c r="A768" s="54">
        <f t="shared" si="28"/>
        <v>156</v>
      </c>
      <c r="B768" s="39"/>
      <c r="C768" s="73" t="s">
        <v>1542</v>
      </c>
      <c r="D768" s="18" t="s">
        <v>1555</v>
      </c>
      <c r="E768" s="59" t="s">
        <v>1556</v>
      </c>
      <c r="F768" s="11" t="s">
        <v>1045</v>
      </c>
      <c r="G768" s="1">
        <v>30</v>
      </c>
      <c r="H768" s="1">
        <v>1</v>
      </c>
      <c r="I768" s="1">
        <v>1</v>
      </c>
      <c r="J768" s="1" t="s">
        <v>32</v>
      </c>
      <c r="K768" s="1">
        <v>1</v>
      </c>
      <c r="M768" s="1">
        <v>0</v>
      </c>
      <c r="N768" s="2">
        <v>0</v>
      </c>
      <c r="O768" s="2">
        <v>0</v>
      </c>
    </row>
    <row r="769" spans="1:15">
      <c r="A769" s="54">
        <f t="shared" si="28"/>
        <v>156</v>
      </c>
      <c r="B769" s="39"/>
      <c r="C769" s="73" t="s">
        <v>1542</v>
      </c>
      <c r="D769" s="18" t="s">
        <v>1557</v>
      </c>
      <c r="E769" s="59" t="s">
        <v>1558</v>
      </c>
      <c r="F769" s="11" t="s">
        <v>1048</v>
      </c>
      <c r="G769" s="1">
        <v>31</v>
      </c>
      <c r="H769" s="1">
        <v>1</v>
      </c>
      <c r="I769" s="1">
        <v>1</v>
      </c>
      <c r="J769" s="1" t="s">
        <v>32</v>
      </c>
      <c r="K769" s="1">
        <v>1</v>
      </c>
      <c r="M769" s="1">
        <v>0</v>
      </c>
      <c r="N769" s="2">
        <v>0</v>
      </c>
      <c r="O769" s="2">
        <v>0</v>
      </c>
    </row>
    <row r="770" spans="1:15">
      <c r="A770" s="54">
        <f t="shared" si="28"/>
        <v>156</v>
      </c>
      <c r="B770" s="39"/>
      <c r="C770" s="73" t="s">
        <v>1542</v>
      </c>
      <c r="D770" s="18" t="s">
        <v>1559</v>
      </c>
      <c r="E770" s="12" t="s">
        <v>1560</v>
      </c>
      <c r="F770" s="11" t="s">
        <v>1051</v>
      </c>
      <c r="G770" s="1">
        <v>39</v>
      </c>
      <c r="H770" s="1">
        <v>16</v>
      </c>
      <c r="I770" s="1">
        <v>0</v>
      </c>
      <c r="J770" s="1" t="s">
        <v>32</v>
      </c>
      <c r="K770" s="74">
        <v>0.001526</v>
      </c>
      <c r="L770" s="1" t="s">
        <v>88</v>
      </c>
      <c r="M770" s="1">
        <v>0</v>
      </c>
      <c r="N770" s="2">
        <v>0</v>
      </c>
      <c r="O770" s="2">
        <v>0</v>
      </c>
    </row>
    <row r="771" spans="1:15">
      <c r="A771" s="54">
        <f t="shared" si="28"/>
        <v>156</v>
      </c>
      <c r="B771" s="39"/>
      <c r="C771" s="73" t="s">
        <v>1542</v>
      </c>
      <c r="D771" s="18" t="s">
        <v>1561</v>
      </c>
      <c r="E771" s="12" t="s">
        <v>1562</v>
      </c>
      <c r="F771" s="11" t="s">
        <v>1055</v>
      </c>
      <c r="G771" s="1">
        <v>55</v>
      </c>
      <c r="H771" s="1">
        <v>16</v>
      </c>
      <c r="I771" s="1">
        <v>0</v>
      </c>
      <c r="J771" s="1" t="s">
        <v>32</v>
      </c>
      <c r="K771" s="74">
        <v>0.001526</v>
      </c>
      <c r="L771" s="1" t="s">
        <v>88</v>
      </c>
      <c r="M771" s="1">
        <v>0</v>
      </c>
      <c r="N771" s="2">
        <v>0</v>
      </c>
      <c r="O771" s="2">
        <v>0</v>
      </c>
    </row>
    <row r="772" spans="1:15">
      <c r="A772" s="54">
        <f t="shared" si="28"/>
        <v>156</v>
      </c>
      <c r="B772" s="39"/>
      <c r="C772" s="73" t="s">
        <v>1542</v>
      </c>
      <c r="D772" s="18" t="s">
        <v>1563</v>
      </c>
      <c r="E772" s="12" t="s">
        <v>1564</v>
      </c>
      <c r="F772" s="11" t="s">
        <v>1058</v>
      </c>
      <c r="G772" s="1">
        <v>71</v>
      </c>
      <c r="H772" s="1">
        <v>16</v>
      </c>
      <c r="I772" s="1">
        <v>0</v>
      </c>
      <c r="J772" s="1" t="s">
        <v>32</v>
      </c>
      <c r="K772" s="74">
        <v>0.001526</v>
      </c>
      <c r="L772" s="1" t="s">
        <v>88</v>
      </c>
      <c r="M772" s="1">
        <v>0</v>
      </c>
      <c r="N772" s="2">
        <v>0</v>
      </c>
      <c r="O772" s="2">
        <v>0</v>
      </c>
    </row>
    <row r="773" spans="1:15">
      <c r="A773" s="54">
        <f t="shared" si="28"/>
        <v>156</v>
      </c>
      <c r="B773" s="39"/>
      <c r="C773" s="73" t="s">
        <v>1542</v>
      </c>
      <c r="D773" s="18" t="s">
        <v>1565</v>
      </c>
      <c r="E773" s="12" t="s">
        <v>1566</v>
      </c>
      <c r="F773" s="11" t="s">
        <v>1061</v>
      </c>
      <c r="G773" s="1">
        <v>87</v>
      </c>
      <c r="H773" s="1">
        <v>16</v>
      </c>
      <c r="I773" s="1">
        <v>0</v>
      </c>
      <c r="J773" s="1" t="s">
        <v>32</v>
      </c>
      <c r="K773" s="74">
        <v>0.001526</v>
      </c>
      <c r="L773" s="1" t="s">
        <v>88</v>
      </c>
      <c r="M773" s="1">
        <v>0</v>
      </c>
      <c r="N773" s="2">
        <v>0</v>
      </c>
      <c r="O773" s="2">
        <v>0</v>
      </c>
    </row>
    <row r="774" spans="1:15">
      <c r="A774" s="54">
        <f t="shared" ref="A774:A837" si="29">HEX2DEC(SUBSTITUTE(C774,"0x",""))</f>
        <v>156</v>
      </c>
      <c r="B774" s="39"/>
      <c r="C774" s="73" t="s">
        <v>1542</v>
      </c>
      <c r="D774" s="18" t="s">
        <v>1567</v>
      </c>
      <c r="E774" s="59" t="s">
        <v>1568</v>
      </c>
      <c r="F774" s="56" t="s">
        <v>1162</v>
      </c>
      <c r="G774" s="1">
        <v>103</v>
      </c>
      <c r="H774" s="1">
        <v>16</v>
      </c>
      <c r="I774" s="1">
        <v>0</v>
      </c>
      <c r="J774" s="1" t="s">
        <v>32</v>
      </c>
      <c r="K774" s="1">
        <v>0.000122</v>
      </c>
      <c r="L774" s="1" t="s">
        <v>1297</v>
      </c>
      <c r="M774" s="1">
        <v>0</v>
      </c>
      <c r="N774" s="2">
        <v>0</v>
      </c>
      <c r="O774" s="2">
        <v>0</v>
      </c>
    </row>
    <row r="775" spans="1:15">
      <c r="A775" s="54">
        <f t="shared" si="29"/>
        <v>156</v>
      </c>
      <c r="B775" s="39"/>
      <c r="C775" s="73" t="s">
        <v>1542</v>
      </c>
      <c r="D775" s="18" t="s">
        <v>1569</v>
      </c>
      <c r="E775" s="59" t="s">
        <v>1570</v>
      </c>
      <c r="F775" s="56" t="s">
        <v>1165</v>
      </c>
      <c r="G775" s="1">
        <v>119</v>
      </c>
      <c r="H775" s="1">
        <v>16</v>
      </c>
      <c r="I775" s="1">
        <v>0</v>
      </c>
      <c r="J775" s="1" t="s">
        <v>32</v>
      </c>
      <c r="K775" s="1">
        <v>0.000122</v>
      </c>
      <c r="L775" s="1" t="s">
        <v>1297</v>
      </c>
      <c r="M775" s="1">
        <v>0</v>
      </c>
      <c r="N775" s="2">
        <v>0</v>
      </c>
      <c r="O775" s="2">
        <v>0</v>
      </c>
    </row>
    <row r="776" spans="1:15">
      <c r="A776" s="54">
        <f t="shared" si="29"/>
        <v>156</v>
      </c>
      <c r="B776" s="39"/>
      <c r="C776" s="73" t="s">
        <v>1542</v>
      </c>
      <c r="D776" s="18" t="s">
        <v>1571</v>
      </c>
      <c r="E776" s="59" t="s">
        <v>1572</v>
      </c>
      <c r="F776" s="56" t="s">
        <v>1302</v>
      </c>
      <c r="G776" s="1">
        <v>135</v>
      </c>
      <c r="H776" s="1">
        <v>16</v>
      </c>
      <c r="I776" s="1">
        <v>0</v>
      </c>
      <c r="J776" s="1" t="s">
        <v>32</v>
      </c>
      <c r="K776" s="1">
        <v>0.000122</v>
      </c>
      <c r="L776" s="1" t="s">
        <v>1297</v>
      </c>
      <c r="M776" s="1">
        <v>0</v>
      </c>
      <c r="N776" s="2">
        <v>0</v>
      </c>
      <c r="O776" s="2">
        <v>0</v>
      </c>
    </row>
    <row r="777" spans="1:15">
      <c r="A777" s="54">
        <f t="shared" si="29"/>
        <v>156</v>
      </c>
      <c r="B777" s="39"/>
      <c r="C777" s="73" t="s">
        <v>1542</v>
      </c>
      <c r="D777" s="18" t="s">
        <v>1573</v>
      </c>
      <c r="E777" s="59" t="s">
        <v>1574</v>
      </c>
      <c r="F777" s="56" t="s">
        <v>1305</v>
      </c>
      <c r="G777" s="1">
        <v>151</v>
      </c>
      <c r="H777" s="1">
        <v>16</v>
      </c>
      <c r="I777" s="1">
        <v>0</v>
      </c>
      <c r="J777" s="1" t="s">
        <v>32</v>
      </c>
      <c r="K777" s="1">
        <v>0.000122</v>
      </c>
      <c r="L777" s="1" t="s">
        <v>1297</v>
      </c>
      <c r="M777" s="1">
        <v>0</v>
      </c>
      <c r="N777" s="2">
        <v>0</v>
      </c>
      <c r="O777" s="2">
        <v>0</v>
      </c>
    </row>
    <row r="778" spans="1:15">
      <c r="A778" s="54">
        <f t="shared" si="29"/>
        <v>157</v>
      </c>
      <c r="B778" s="39"/>
      <c r="C778" s="73" t="s">
        <v>1575</v>
      </c>
      <c r="D778" s="18" t="s">
        <v>498</v>
      </c>
      <c r="E778" s="12" t="s">
        <v>1576</v>
      </c>
      <c r="F778" s="11" t="s">
        <v>1577</v>
      </c>
      <c r="G778" s="1">
        <v>31</v>
      </c>
      <c r="H778" s="1">
        <v>16</v>
      </c>
      <c r="I778" s="1">
        <v>0</v>
      </c>
      <c r="J778" s="1" t="s">
        <v>32</v>
      </c>
      <c r="K778" s="1">
        <v>0.02</v>
      </c>
      <c r="L778" s="1" t="s">
        <v>123</v>
      </c>
      <c r="M778" s="1">
        <v>0</v>
      </c>
      <c r="N778" s="2">
        <v>0</v>
      </c>
      <c r="O778" s="2">
        <v>0</v>
      </c>
    </row>
    <row r="779" spans="1:15">
      <c r="A779" s="54">
        <f t="shared" si="29"/>
        <v>157</v>
      </c>
      <c r="B779" s="39"/>
      <c r="C779" s="73" t="s">
        <v>1575</v>
      </c>
      <c r="D779" s="18" t="s">
        <v>1578</v>
      </c>
      <c r="E779" s="12" t="s">
        <v>1579</v>
      </c>
      <c r="F779" s="11" t="s">
        <v>1329</v>
      </c>
      <c r="G779" s="1">
        <v>47</v>
      </c>
      <c r="H779" s="1">
        <v>16</v>
      </c>
      <c r="I779" s="1">
        <v>0</v>
      </c>
      <c r="J779" s="1" t="s">
        <v>32</v>
      </c>
      <c r="K779" s="1">
        <v>0.02</v>
      </c>
      <c r="L779" s="1" t="s">
        <v>123</v>
      </c>
      <c r="M779" s="1">
        <v>0</v>
      </c>
      <c r="N779" s="2">
        <v>0</v>
      </c>
      <c r="O779" s="2">
        <v>0</v>
      </c>
    </row>
    <row r="780" spans="1:15">
      <c r="A780" s="54">
        <f t="shared" si="29"/>
        <v>158</v>
      </c>
      <c r="B780" s="39"/>
      <c r="C780" s="73" t="s">
        <v>1580</v>
      </c>
      <c r="D780" s="18" t="s">
        <v>1581</v>
      </c>
      <c r="E780" s="12" t="s">
        <v>1582</v>
      </c>
      <c r="F780" s="11" t="s">
        <v>1577</v>
      </c>
      <c r="G780" s="1">
        <v>31</v>
      </c>
      <c r="H780" s="1">
        <v>16</v>
      </c>
      <c r="I780" s="1">
        <v>0</v>
      </c>
      <c r="J780" s="1" t="s">
        <v>32</v>
      </c>
      <c r="K780" s="1">
        <v>0.2</v>
      </c>
      <c r="L780" s="1" t="s">
        <v>1583</v>
      </c>
      <c r="M780" s="1">
        <v>0</v>
      </c>
      <c r="N780" s="2">
        <v>0</v>
      </c>
      <c r="O780" s="2">
        <v>0</v>
      </c>
    </row>
    <row r="781" spans="1:15">
      <c r="A781" s="54">
        <f t="shared" si="29"/>
        <v>159</v>
      </c>
      <c r="B781" s="39"/>
      <c r="C781" s="73" t="s">
        <v>1584</v>
      </c>
      <c r="D781" s="18" t="s">
        <v>1585</v>
      </c>
      <c r="E781" s="59" t="s">
        <v>1586</v>
      </c>
      <c r="F781" s="11" t="s">
        <v>1027</v>
      </c>
      <c r="G781" s="1">
        <v>24</v>
      </c>
      <c r="H781" s="1">
        <v>1</v>
      </c>
      <c r="I781" s="1">
        <v>1</v>
      </c>
      <c r="J781" s="1" t="s">
        <v>32</v>
      </c>
      <c r="K781" s="1">
        <v>1</v>
      </c>
      <c r="M781" s="1">
        <v>0</v>
      </c>
      <c r="N781" s="2">
        <v>0</v>
      </c>
      <c r="O781" s="2">
        <v>0</v>
      </c>
    </row>
    <row r="782" spans="1:15">
      <c r="A782" s="54">
        <f t="shared" si="29"/>
        <v>159</v>
      </c>
      <c r="B782" s="39"/>
      <c r="C782" s="73" t="s">
        <v>1584</v>
      </c>
      <c r="D782" s="18" t="s">
        <v>1587</v>
      </c>
      <c r="E782" s="59" t="s">
        <v>1588</v>
      </c>
      <c r="F782" s="11" t="s">
        <v>1030</v>
      </c>
      <c r="G782" s="1">
        <v>25</v>
      </c>
      <c r="H782" s="1">
        <v>1</v>
      </c>
      <c r="I782" s="1">
        <v>1</v>
      </c>
      <c r="J782" s="1" t="s">
        <v>32</v>
      </c>
      <c r="K782" s="1">
        <v>1</v>
      </c>
      <c r="M782" s="1">
        <v>0</v>
      </c>
      <c r="N782" s="2">
        <v>0</v>
      </c>
      <c r="O782" s="2">
        <v>0</v>
      </c>
    </row>
    <row r="783" spans="1:15">
      <c r="A783" s="54">
        <f t="shared" si="29"/>
        <v>159</v>
      </c>
      <c r="B783" s="39"/>
      <c r="C783" s="73" t="s">
        <v>1584</v>
      </c>
      <c r="D783" s="18" t="s">
        <v>1589</v>
      </c>
      <c r="E783" s="59" t="s">
        <v>1590</v>
      </c>
      <c r="F783" s="11" t="s">
        <v>1033</v>
      </c>
      <c r="G783" s="1">
        <v>26</v>
      </c>
      <c r="H783" s="1">
        <v>1</v>
      </c>
      <c r="I783" s="1">
        <v>1</v>
      </c>
      <c r="J783" s="1" t="s">
        <v>32</v>
      </c>
      <c r="K783" s="1">
        <v>1</v>
      </c>
      <c r="M783" s="1">
        <v>0</v>
      </c>
      <c r="N783" s="2">
        <v>0</v>
      </c>
      <c r="O783" s="2">
        <v>0</v>
      </c>
    </row>
    <row r="784" spans="1:15">
      <c r="A784" s="54">
        <f t="shared" si="29"/>
        <v>159</v>
      </c>
      <c r="B784" s="39"/>
      <c r="C784" s="73" t="s">
        <v>1584</v>
      </c>
      <c r="D784" s="18" t="s">
        <v>1591</v>
      </c>
      <c r="E784" s="59" t="s">
        <v>1592</v>
      </c>
      <c r="F784" s="11" t="s">
        <v>1036</v>
      </c>
      <c r="G784" s="1">
        <v>27</v>
      </c>
      <c r="H784" s="1">
        <v>1</v>
      </c>
      <c r="I784" s="1">
        <v>1</v>
      </c>
      <c r="J784" s="1" t="s">
        <v>32</v>
      </c>
      <c r="K784" s="1">
        <v>1</v>
      </c>
      <c r="M784" s="1">
        <v>0</v>
      </c>
      <c r="N784" s="2">
        <v>0</v>
      </c>
      <c r="O784" s="2">
        <v>0</v>
      </c>
    </row>
    <row r="785" spans="1:15">
      <c r="A785" s="54">
        <f t="shared" si="29"/>
        <v>159</v>
      </c>
      <c r="B785" s="39"/>
      <c r="C785" s="73" t="s">
        <v>1584</v>
      </c>
      <c r="D785" s="18" t="s">
        <v>1593</v>
      </c>
      <c r="E785" s="59" t="s">
        <v>1594</v>
      </c>
      <c r="F785" s="11" t="s">
        <v>1039</v>
      </c>
      <c r="G785" s="1">
        <v>28</v>
      </c>
      <c r="H785" s="1">
        <v>1</v>
      </c>
      <c r="I785" s="1">
        <v>1</v>
      </c>
      <c r="J785" s="1" t="s">
        <v>32</v>
      </c>
      <c r="K785" s="1">
        <v>1</v>
      </c>
      <c r="M785" s="1">
        <v>0</v>
      </c>
      <c r="N785" s="2">
        <v>0</v>
      </c>
      <c r="O785" s="2">
        <v>0</v>
      </c>
    </row>
    <row r="786" spans="1:15">
      <c r="A786" s="54">
        <f t="shared" si="29"/>
        <v>159</v>
      </c>
      <c r="B786" s="39"/>
      <c r="C786" s="73" t="s">
        <v>1584</v>
      </c>
      <c r="D786" s="18" t="s">
        <v>1595</v>
      </c>
      <c r="E786" s="59" t="s">
        <v>1596</v>
      </c>
      <c r="F786" s="11" t="s">
        <v>1042</v>
      </c>
      <c r="G786" s="1">
        <v>29</v>
      </c>
      <c r="H786" s="1">
        <v>1</v>
      </c>
      <c r="I786" s="1">
        <v>1</v>
      </c>
      <c r="J786" s="1" t="s">
        <v>32</v>
      </c>
      <c r="K786" s="1">
        <v>1</v>
      </c>
      <c r="M786" s="1">
        <v>0</v>
      </c>
      <c r="N786" s="2">
        <v>0</v>
      </c>
      <c r="O786" s="2">
        <v>0</v>
      </c>
    </row>
    <row r="787" spans="1:15">
      <c r="A787" s="54">
        <f t="shared" si="29"/>
        <v>159</v>
      </c>
      <c r="B787" s="39"/>
      <c r="C787" s="73" t="s">
        <v>1584</v>
      </c>
      <c r="D787" s="18" t="s">
        <v>1597</v>
      </c>
      <c r="E787" s="59" t="s">
        <v>1598</v>
      </c>
      <c r="F787" s="11" t="s">
        <v>1045</v>
      </c>
      <c r="G787" s="1">
        <v>30</v>
      </c>
      <c r="H787" s="1">
        <v>1</v>
      </c>
      <c r="I787" s="1">
        <v>1</v>
      </c>
      <c r="J787" s="1" t="s">
        <v>32</v>
      </c>
      <c r="K787" s="1">
        <v>1</v>
      </c>
      <c r="M787" s="1">
        <v>0</v>
      </c>
      <c r="N787" s="2">
        <v>0</v>
      </c>
      <c r="O787" s="2">
        <v>0</v>
      </c>
    </row>
    <row r="788" spans="1:15">
      <c r="A788" s="54">
        <f t="shared" si="29"/>
        <v>159</v>
      </c>
      <c r="B788" s="39"/>
      <c r="C788" s="73" t="s">
        <v>1584</v>
      </c>
      <c r="D788" s="18" t="s">
        <v>1599</v>
      </c>
      <c r="E788" s="59" t="s">
        <v>1600</v>
      </c>
      <c r="F788" s="11" t="s">
        <v>1048</v>
      </c>
      <c r="G788" s="1">
        <v>31</v>
      </c>
      <c r="H788" s="1">
        <v>1</v>
      </c>
      <c r="I788" s="1">
        <v>1</v>
      </c>
      <c r="J788" s="1" t="s">
        <v>32</v>
      </c>
      <c r="K788" s="1">
        <v>1</v>
      </c>
      <c r="M788" s="1">
        <v>0</v>
      </c>
      <c r="N788" s="2">
        <v>0</v>
      </c>
      <c r="O788" s="2">
        <v>0</v>
      </c>
    </row>
    <row r="789" spans="1:15">
      <c r="A789" s="54">
        <f t="shared" si="29"/>
        <v>159</v>
      </c>
      <c r="B789" s="39"/>
      <c r="C789" s="73" t="s">
        <v>1584</v>
      </c>
      <c r="D789" s="18" t="s">
        <v>1601</v>
      </c>
      <c r="E789" s="7" t="s">
        <v>1602</v>
      </c>
      <c r="F789" s="11" t="s">
        <v>4</v>
      </c>
      <c r="G789" s="1">
        <v>32</v>
      </c>
      <c r="H789" s="1">
        <v>8</v>
      </c>
      <c r="I789" s="1">
        <v>1</v>
      </c>
      <c r="J789" s="1" t="s">
        <v>32</v>
      </c>
      <c r="K789" s="1">
        <f>100/255</f>
        <v>0.392156862745098</v>
      </c>
      <c r="L789" s="1" t="s">
        <v>88</v>
      </c>
      <c r="M789" s="1">
        <v>0</v>
      </c>
      <c r="N789" s="2">
        <v>0</v>
      </c>
      <c r="O789" s="2">
        <v>0</v>
      </c>
    </row>
    <row r="790" spans="1:15">
      <c r="A790" s="54">
        <f t="shared" si="29"/>
        <v>159</v>
      </c>
      <c r="B790" s="39"/>
      <c r="C790" s="73" t="s">
        <v>1584</v>
      </c>
      <c r="D790" s="18" t="s">
        <v>1603</v>
      </c>
      <c r="E790" s="7" t="s">
        <v>1604</v>
      </c>
      <c r="F790" s="11" t="s">
        <v>3</v>
      </c>
      <c r="G790" s="1">
        <v>40</v>
      </c>
      <c r="H790" s="1">
        <v>8</v>
      </c>
      <c r="I790" s="1">
        <v>1</v>
      </c>
      <c r="J790" s="1" t="s">
        <v>32</v>
      </c>
      <c r="K790" s="1">
        <f>100/255</f>
        <v>0.392156862745098</v>
      </c>
      <c r="L790" s="1" t="s">
        <v>88</v>
      </c>
      <c r="M790" s="1">
        <v>0</v>
      </c>
      <c r="N790" s="2">
        <v>0</v>
      </c>
      <c r="O790" s="2">
        <v>0</v>
      </c>
    </row>
    <row r="791" spans="1:15">
      <c r="A791" s="54">
        <f t="shared" si="29"/>
        <v>159</v>
      </c>
      <c r="B791" s="39"/>
      <c r="C791" s="73" t="s">
        <v>1584</v>
      </c>
      <c r="D791" s="18" t="s">
        <v>1605</v>
      </c>
      <c r="E791" s="7" t="s">
        <v>1606</v>
      </c>
      <c r="F791" s="11" t="s">
        <v>2</v>
      </c>
      <c r="G791" s="1">
        <v>48</v>
      </c>
      <c r="H791" s="1">
        <v>8</v>
      </c>
      <c r="I791" s="1">
        <v>1</v>
      </c>
      <c r="J791" s="1" t="s">
        <v>32</v>
      </c>
      <c r="K791" s="1">
        <f t="shared" ref="K791:K796" si="30">100/255</f>
        <v>0.392156862745098</v>
      </c>
      <c r="L791" s="1" t="s">
        <v>88</v>
      </c>
      <c r="M791" s="1">
        <v>0</v>
      </c>
      <c r="N791" s="2">
        <v>0</v>
      </c>
      <c r="O791" s="2">
        <v>0</v>
      </c>
    </row>
    <row r="792" spans="1:15">
      <c r="A792" s="54">
        <f t="shared" si="29"/>
        <v>159</v>
      </c>
      <c r="B792" s="39"/>
      <c r="C792" s="73" t="s">
        <v>1584</v>
      </c>
      <c r="D792" s="18" t="s">
        <v>1607</v>
      </c>
      <c r="E792" s="7" t="s">
        <v>1608</v>
      </c>
      <c r="F792" s="11" t="s">
        <v>1</v>
      </c>
      <c r="G792" s="1">
        <v>56</v>
      </c>
      <c r="H792" s="1">
        <v>8</v>
      </c>
      <c r="I792" s="1">
        <v>1</v>
      </c>
      <c r="J792" s="1" t="s">
        <v>32</v>
      </c>
      <c r="K792" s="1">
        <f t="shared" si="30"/>
        <v>0.392156862745098</v>
      </c>
      <c r="L792" s="1" t="s">
        <v>88</v>
      </c>
      <c r="M792" s="1">
        <v>0</v>
      </c>
      <c r="N792" s="2">
        <v>0</v>
      </c>
      <c r="O792" s="2">
        <v>0</v>
      </c>
    </row>
    <row r="793" spans="1:15">
      <c r="A793" s="54">
        <f t="shared" si="29"/>
        <v>159</v>
      </c>
      <c r="B793" s="39"/>
      <c r="C793" s="73" t="s">
        <v>1584</v>
      </c>
      <c r="D793" s="18" t="s">
        <v>1609</v>
      </c>
      <c r="E793" s="7" t="s">
        <v>1610</v>
      </c>
      <c r="F793" s="56" t="s">
        <v>118</v>
      </c>
      <c r="G793" s="1">
        <v>64</v>
      </c>
      <c r="H793" s="1">
        <v>8</v>
      </c>
      <c r="I793" s="1">
        <v>1</v>
      </c>
      <c r="J793" s="1" t="s">
        <v>32</v>
      </c>
      <c r="K793" s="1">
        <f t="shared" si="30"/>
        <v>0.392156862745098</v>
      </c>
      <c r="L793" s="1" t="s">
        <v>88</v>
      </c>
      <c r="M793" s="1">
        <v>0</v>
      </c>
      <c r="N793" s="2">
        <v>0</v>
      </c>
      <c r="O793" s="2">
        <v>0</v>
      </c>
    </row>
    <row r="794" spans="1:15">
      <c r="A794" s="54">
        <f t="shared" si="29"/>
        <v>159</v>
      </c>
      <c r="B794" s="39"/>
      <c r="C794" s="73" t="s">
        <v>1584</v>
      </c>
      <c r="D794" s="18" t="s">
        <v>1611</v>
      </c>
      <c r="E794" s="7" t="s">
        <v>1612</v>
      </c>
      <c r="F794" s="56" t="s">
        <v>1613</v>
      </c>
      <c r="G794" s="1">
        <v>72</v>
      </c>
      <c r="H794" s="1">
        <v>8</v>
      </c>
      <c r="I794" s="1">
        <v>1</v>
      </c>
      <c r="J794" s="1" t="s">
        <v>32</v>
      </c>
      <c r="K794" s="1">
        <f t="shared" si="30"/>
        <v>0.392156862745098</v>
      </c>
      <c r="L794" s="1" t="s">
        <v>88</v>
      </c>
      <c r="M794" s="1">
        <v>0</v>
      </c>
      <c r="N794" s="2">
        <v>0</v>
      </c>
      <c r="O794" s="2">
        <v>0</v>
      </c>
    </row>
    <row r="795" spans="1:15">
      <c r="A795" s="54">
        <f t="shared" si="29"/>
        <v>159</v>
      </c>
      <c r="B795" s="39"/>
      <c r="C795" s="73" t="s">
        <v>1584</v>
      </c>
      <c r="D795" s="18" t="s">
        <v>1614</v>
      </c>
      <c r="E795" s="7" t="s">
        <v>1615</v>
      </c>
      <c r="F795" s="56" t="s">
        <v>1616</v>
      </c>
      <c r="G795" s="1">
        <v>80</v>
      </c>
      <c r="H795" s="1">
        <v>8</v>
      </c>
      <c r="I795" s="1">
        <v>1</v>
      </c>
      <c r="J795" s="1" t="s">
        <v>32</v>
      </c>
      <c r="K795" s="1">
        <f t="shared" si="30"/>
        <v>0.392156862745098</v>
      </c>
      <c r="L795" s="1" t="s">
        <v>88</v>
      </c>
      <c r="M795" s="1">
        <v>0</v>
      </c>
      <c r="N795" s="2">
        <v>0</v>
      </c>
      <c r="O795" s="2">
        <v>0</v>
      </c>
    </row>
    <row r="796" spans="1:15">
      <c r="A796" s="54">
        <f t="shared" si="29"/>
        <v>159</v>
      </c>
      <c r="B796" s="39"/>
      <c r="C796" s="73" t="s">
        <v>1584</v>
      </c>
      <c r="D796" s="18" t="s">
        <v>1617</v>
      </c>
      <c r="E796" s="7" t="s">
        <v>1618</v>
      </c>
      <c r="F796" s="56" t="s">
        <v>1619</v>
      </c>
      <c r="G796" s="1">
        <v>88</v>
      </c>
      <c r="H796" s="1">
        <v>8</v>
      </c>
      <c r="I796" s="1">
        <v>1</v>
      </c>
      <c r="J796" s="1" t="s">
        <v>32</v>
      </c>
      <c r="K796" s="1">
        <f t="shared" si="30"/>
        <v>0.392156862745098</v>
      </c>
      <c r="L796" s="1" t="s">
        <v>88</v>
      </c>
      <c r="M796" s="1">
        <v>0</v>
      </c>
      <c r="N796" s="2">
        <v>0</v>
      </c>
      <c r="O796" s="2">
        <v>0</v>
      </c>
    </row>
    <row r="797" ht="22.5" spans="1:15">
      <c r="A797" s="54">
        <f t="shared" si="29"/>
        <v>161</v>
      </c>
      <c r="B797" s="39"/>
      <c r="C797" s="73" t="s">
        <v>1620</v>
      </c>
      <c r="D797" s="18" t="s">
        <v>1621</v>
      </c>
      <c r="E797" s="59" t="s">
        <v>1622</v>
      </c>
      <c r="F797" s="11" t="s">
        <v>1027</v>
      </c>
      <c r="G797" s="1">
        <v>24</v>
      </c>
      <c r="H797" s="1">
        <v>1</v>
      </c>
      <c r="I797" s="1">
        <v>1</v>
      </c>
      <c r="J797" s="1" t="s">
        <v>32</v>
      </c>
      <c r="K797" s="1">
        <v>1</v>
      </c>
      <c r="M797" s="1">
        <v>0</v>
      </c>
      <c r="N797" s="2">
        <v>0</v>
      </c>
      <c r="O797" s="2">
        <v>0</v>
      </c>
    </row>
    <row r="798" ht="22.5" spans="1:15">
      <c r="A798" s="54">
        <f t="shared" si="29"/>
        <v>161</v>
      </c>
      <c r="B798" s="39"/>
      <c r="C798" s="73" t="s">
        <v>1620</v>
      </c>
      <c r="D798" s="18" t="s">
        <v>1623</v>
      </c>
      <c r="E798" s="59" t="s">
        <v>1624</v>
      </c>
      <c r="F798" s="11" t="s">
        <v>1030</v>
      </c>
      <c r="G798" s="1">
        <v>25</v>
      </c>
      <c r="H798" s="1">
        <v>1</v>
      </c>
      <c r="I798" s="1">
        <v>1</v>
      </c>
      <c r="J798" s="1" t="s">
        <v>32</v>
      </c>
      <c r="K798" s="1">
        <v>1</v>
      </c>
      <c r="M798" s="1">
        <v>0</v>
      </c>
      <c r="N798" s="2">
        <v>0</v>
      </c>
      <c r="O798" s="2">
        <v>0</v>
      </c>
    </row>
    <row r="799" ht="22.5" spans="1:15">
      <c r="A799" s="54">
        <f t="shared" si="29"/>
        <v>161</v>
      </c>
      <c r="B799" s="39"/>
      <c r="C799" s="73" t="s">
        <v>1620</v>
      </c>
      <c r="D799" s="18" t="s">
        <v>1625</v>
      </c>
      <c r="E799" s="59" t="s">
        <v>1626</v>
      </c>
      <c r="F799" s="11" t="s">
        <v>1033</v>
      </c>
      <c r="G799" s="1">
        <v>26</v>
      </c>
      <c r="H799" s="1">
        <v>1</v>
      </c>
      <c r="I799" s="1">
        <v>1</v>
      </c>
      <c r="J799" s="1" t="s">
        <v>32</v>
      </c>
      <c r="K799" s="1">
        <v>1</v>
      </c>
      <c r="M799" s="1">
        <v>0</v>
      </c>
      <c r="N799" s="2">
        <v>0</v>
      </c>
      <c r="O799" s="2">
        <v>0</v>
      </c>
    </row>
    <row r="800" ht="22.5" spans="1:15">
      <c r="A800" s="54">
        <f t="shared" si="29"/>
        <v>161</v>
      </c>
      <c r="B800" s="39"/>
      <c r="C800" s="73" t="s">
        <v>1620</v>
      </c>
      <c r="D800" s="18" t="s">
        <v>1627</v>
      </c>
      <c r="E800" s="59" t="s">
        <v>1628</v>
      </c>
      <c r="F800" s="11" t="s">
        <v>1036</v>
      </c>
      <c r="G800" s="1">
        <v>27</v>
      </c>
      <c r="H800" s="1">
        <v>1</v>
      </c>
      <c r="I800" s="1">
        <v>1</v>
      </c>
      <c r="J800" s="1" t="s">
        <v>32</v>
      </c>
      <c r="K800" s="1">
        <v>1</v>
      </c>
      <c r="M800" s="1">
        <v>0</v>
      </c>
      <c r="N800" s="2">
        <v>0</v>
      </c>
      <c r="O800" s="2">
        <v>0</v>
      </c>
    </row>
    <row r="801" ht="22.5" spans="1:15">
      <c r="A801" s="54">
        <f t="shared" si="29"/>
        <v>161</v>
      </c>
      <c r="B801" s="39"/>
      <c r="C801" s="73" t="s">
        <v>1620</v>
      </c>
      <c r="D801" s="18" t="s">
        <v>1629</v>
      </c>
      <c r="E801" s="59" t="s">
        <v>1630</v>
      </c>
      <c r="F801" s="11" t="s">
        <v>1039</v>
      </c>
      <c r="G801" s="1">
        <v>28</v>
      </c>
      <c r="H801" s="1">
        <v>1</v>
      </c>
      <c r="I801" s="1">
        <v>1</v>
      </c>
      <c r="J801" s="1" t="s">
        <v>32</v>
      </c>
      <c r="K801" s="1">
        <v>1</v>
      </c>
      <c r="M801" s="1">
        <v>0</v>
      </c>
      <c r="N801" s="2">
        <v>0</v>
      </c>
      <c r="O801" s="2">
        <v>0</v>
      </c>
    </row>
    <row r="802" ht="22.5" spans="1:15">
      <c r="A802" s="54">
        <f t="shared" si="29"/>
        <v>161</v>
      </c>
      <c r="B802" s="39"/>
      <c r="C802" s="73" t="s">
        <v>1620</v>
      </c>
      <c r="D802" s="18" t="s">
        <v>1631</v>
      </c>
      <c r="E802" s="59" t="s">
        <v>1632</v>
      </c>
      <c r="F802" s="11" t="s">
        <v>1042</v>
      </c>
      <c r="G802" s="1">
        <v>29</v>
      </c>
      <c r="H802" s="1">
        <v>1</v>
      </c>
      <c r="I802" s="1">
        <v>1</v>
      </c>
      <c r="J802" s="1" t="s">
        <v>32</v>
      </c>
      <c r="K802" s="1">
        <v>1</v>
      </c>
      <c r="M802" s="1">
        <v>0</v>
      </c>
      <c r="N802" s="2">
        <v>0</v>
      </c>
      <c r="O802" s="2">
        <v>0</v>
      </c>
    </row>
    <row r="803" ht="22.5" spans="1:15">
      <c r="A803" s="54">
        <f t="shared" si="29"/>
        <v>161</v>
      </c>
      <c r="B803" s="39"/>
      <c r="C803" s="73" t="s">
        <v>1620</v>
      </c>
      <c r="D803" s="18" t="s">
        <v>1633</v>
      </c>
      <c r="E803" s="59" t="s">
        <v>1634</v>
      </c>
      <c r="F803" s="11" t="s">
        <v>1045</v>
      </c>
      <c r="G803" s="1">
        <v>30</v>
      </c>
      <c r="H803" s="1">
        <v>1</v>
      </c>
      <c r="I803" s="1">
        <v>1</v>
      </c>
      <c r="J803" s="1" t="s">
        <v>32</v>
      </c>
      <c r="K803" s="1">
        <v>1</v>
      </c>
      <c r="M803" s="1">
        <v>0</v>
      </c>
      <c r="N803" s="2">
        <v>0</v>
      </c>
      <c r="O803" s="2">
        <v>0</v>
      </c>
    </row>
    <row r="804" ht="22.5" spans="1:15">
      <c r="A804" s="54">
        <f t="shared" si="29"/>
        <v>161</v>
      </c>
      <c r="B804" s="39"/>
      <c r="C804" s="73" t="s">
        <v>1620</v>
      </c>
      <c r="D804" s="18" t="s">
        <v>1635</v>
      </c>
      <c r="E804" s="59" t="s">
        <v>1636</v>
      </c>
      <c r="F804" s="11" t="s">
        <v>1048</v>
      </c>
      <c r="G804" s="1">
        <v>31</v>
      </c>
      <c r="H804" s="1">
        <v>1</v>
      </c>
      <c r="I804" s="1">
        <v>1</v>
      </c>
      <c r="J804" s="1" t="s">
        <v>32</v>
      </c>
      <c r="K804" s="1">
        <v>1</v>
      </c>
      <c r="M804" s="1">
        <v>0</v>
      </c>
      <c r="N804" s="2">
        <v>0</v>
      </c>
      <c r="O804" s="2">
        <v>0</v>
      </c>
    </row>
    <row r="805" spans="1:15">
      <c r="A805" s="54">
        <f t="shared" si="29"/>
        <v>161</v>
      </c>
      <c r="B805" s="39"/>
      <c r="C805" s="73" t="s">
        <v>1620</v>
      </c>
      <c r="D805" s="18" t="s">
        <v>1637</v>
      </c>
      <c r="E805" s="12" t="s">
        <v>1638</v>
      </c>
      <c r="F805" s="11" t="s">
        <v>1051</v>
      </c>
      <c r="G805" s="1">
        <v>39</v>
      </c>
      <c r="H805" s="1">
        <v>16</v>
      </c>
      <c r="I805" s="1">
        <v>0</v>
      </c>
      <c r="J805" s="1" t="s">
        <v>32</v>
      </c>
      <c r="K805" s="1">
        <v>1</v>
      </c>
      <c r="L805" s="1" t="s">
        <v>1052</v>
      </c>
      <c r="M805" s="1">
        <v>0</v>
      </c>
      <c r="N805" s="2">
        <v>0</v>
      </c>
      <c r="O805" s="2">
        <v>0</v>
      </c>
    </row>
    <row r="806" spans="1:15">
      <c r="A806" s="54">
        <f t="shared" si="29"/>
        <v>161</v>
      </c>
      <c r="B806" s="39"/>
      <c r="C806" s="73" t="s">
        <v>1620</v>
      </c>
      <c r="D806" s="18" t="s">
        <v>1639</v>
      </c>
      <c r="E806" s="12" t="s">
        <v>1640</v>
      </c>
      <c r="F806" s="11" t="s">
        <v>1055</v>
      </c>
      <c r="G806" s="1">
        <v>55</v>
      </c>
      <c r="H806" s="1">
        <v>16</v>
      </c>
      <c r="I806" s="1">
        <v>0</v>
      </c>
      <c r="J806" s="1" t="s">
        <v>32</v>
      </c>
      <c r="K806" s="1">
        <v>1</v>
      </c>
      <c r="L806" s="1" t="s">
        <v>1052</v>
      </c>
      <c r="M806" s="1">
        <v>0</v>
      </c>
      <c r="N806" s="2">
        <v>0</v>
      </c>
      <c r="O806" s="2">
        <v>0</v>
      </c>
    </row>
    <row r="807" spans="1:15">
      <c r="A807" s="54">
        <f t="shared" si="29"/>
        <v>161</v>
      </c>
      <c r="B807" s="39"/>
      <c r="C807" s="73" t="s">
        <v>1620</v>
      </c>
      <c r="D807" s="18" t="s">
        <v>1641</v>
      </c>
      <c r="E807" s="12" t="s">
        <v>1642</v>
      </c>
      <c r="F807" s="11" t="s">
        <v>1058</v>
      </c>
      <c r="G807" s="1">
        <v>71</v>
      </c>
      <c r="H807" s="1">
        <v>16</v>
      </c>
      <c r="I807" s="1">
        <v>0</v>
      </c>
      <c r="J807" s="1" t="s">
        <v>32</v>
      </c>
      <c r="K807" s="1">
        <v>1</v>
      </c>
      <c r="L807" s="1" t="s">
        <v>1052</v>
      </c>
      <c r="M807" s="1">
        <v>0</v>
      </c>
      <c r="N807" s="2">
        <v>0</v>
      </c>
      <c r="O807" s="2">
        <v>0</v>
      </c>
    </row>
    <row r="808" spans="1:15">
      <c r="A808" s="54">
        <f t="shared" si="29"/>
        <v>161</v>
      </c>
      <c r="B808" s="39"/>
      <c r="C808" s="73" t="s">
        <v>1620</v>
      </c>
      <c r="D808" s="18" t="s">
        <v>1643</v>
      </c>
      <c r="E808" s="12" t="s">
        <v>1644</v>
      </c>
      <c r="F808" s="11" t="s">
        <v>1061</v>
      </c>
      <c r="G808" s="1">
        <v>87</v>
      </c>
      <c r="H808" s="1">
        <v>16</v>
      </c>
      <c r="I808" s="1">
        <v>0</v>
      </c>
      <c r="J808" s="1" t="s">
        <v>32</v>
      </c>
      <c r="K808" s="1">
        <v>1</v>
      </c>
      <c r="L808" s="1" t="s">
        <v>1052</v>
      </c>
      <c r="M808" s="1">
        <v>0</v>
      </c>
      <c r="N808" s="2">
        <v>0</v>
      </c>
      <c r="O808" s="2">
        <v>0</v>
      </c>
    </row>
    <row r="809" spans="1:15">
      <c r="A809" s="54">
        <f t="shared" si="29"/>
        <v>162</v>
      </c>
      <c r="B809" s="39"/>
      <c r="C809" s="73" t="s">
        <v>1645</v>
      </c>
      <c r="D809" s="18" t="s">
        <v>1646</v>
      </c>
      <c r="E809" s="12" t="s">
        <v>1647</v>
      </c>
      <c r="F809" s="11" t="s">
        <v>1577</v>
      </c>
      <c r="G809" s="1">
        <v>31</v>
      </c>
      <c r="H809" s="1">
        <v>16</v>
      </c>
      <c r="I809" s="1">
        <v>0</v>
      </c>
      <c r="J809" s="1" t="s">
        <v>32</v>
      </c>
      <c r="K809" s="1">
        <v>0.03125</v>
      </c>
      <c r="L809" s="1" t="s">
        <v>1648</v>
      </c>
      <c r="M809" s="1">
        <v>0</v>
      </c>
      <c r="N809" s="2">
        <v>0</v>
      </c>
      <c r="O809" s="2">
        <v>0</v>
      </c>
    </row>
    <row r="810" spans="1:15">
      <c r="A810" s="54">
        <f t="shared" si="29"/>
        <v>163</v>
      </c>
      <c r="B810" s="39"/>
      <c r="C810" s="73" t="s">
        <v>1649</v>
      </c>
      <c r="D810" s="18" t="s">
        <v>1650</v>
      </c>
      <c r="E810" s="59" t="s">
        <v>1651</v>
      </c>
      <c r="F810" s="11" t="s">
        <v>1027</v>
      </c>
      <c r="G810" s="1">
        <v>24</v>
      </c>
      <c r="H810" s="1">
        <v>1</v>
      </c>
      <c r="I810" s="1">
        <v>1</v>
      </c>
      <c r="J810" s="1" t="s">
        <v>32</v>
      </c>
      <c r="K810" s="1">
        <v>1</v>
      </c>
      <c r="M810" s="1">
        <v>0</v>
      </c>
      <c r="N810" s="2">
        <v>0</v>
      </c>
      <c r="O810" s="2">
        <v>0</v>
      </c>
    </row>
    <row r="811" spans="1:15">
      <c r="A811" s="54">
        <f t="shared" si="29"/>
        <v>163</v>
      </c>
      <c r="B811" s="39"/>
      <c r="C811" s="73" t="s">
        <v>1649</v>
      </c>
      <c r="D811" s="18" t="s">
        <v>1652</v>
      </c>
      <c r="E811" s="59" t="s">
        <v>1653</v>
      </c>
      <c r="F811" s="11" t="s">
        <v>1030</v>
      </c>
      <c r="G811" s="1">
        <v>25</v>
      </c>
      <c r="H811" s="1">
        <v>1</v>
      </c>
      <c r="I811" s="1">
        <v>1</v>
      </c>
      <c r="J811" s="1" t="s">
        <v>32</v>
      </c>
      <c r="K811" s="1">
        <v>1</v>
      </c>
      <c r="M811" s="1">
        <v>0</v>
      </c>
      <c r="N811" s="2">
        <v>0</v>
      </c>
      <c r="O811" s="2">
        <v>0</v>
      </c>
    </row>
    <row r="812" spans="1:15">
      <c r="A812" s="54">
        <f t="shared" si="29"/>
        <v>163</v>
      </c>
      <c r="B812" s="39"/>
      <c r="C812" s="73" t="s">
        <v>1649</v>
      </c>
      <c r="D812" s="18" t="s">
        <v>1654</v>
      </c>
      <c r="E812" s="59" t="s">
        <v>1655</v>
      </c>
      <c r="F812" s="11" t="s">
        <v>1033</v>
      </c>
      <c r="G812" s="1">
        <v>26</v>
      </c>
      <c r="H812" s="1">
        <v>1</v>
      </c>
      <c r="I812" s="1">
        <v>1</v>
      </c>
      <c r="J812" s="1" t="s">
        <v>32</v>
      </c>
      <c r="K812" s="1">
        <v>1</v>
      </c>
      <c r="M812" s="1">
        <v>0</v>
      </c>
      <c r="N812" s="2">
        <v>0</v>
      </c>
      <c r="O812" s="2">
        <v>0</v>
      </c>
    </row>
    <row r="813" spans="1:15">
      <c r="A813" s="54">
        <f t="shared" si="29"/>
        <v>163</v>
      </c>
      <c r="B813" s="39"/>
      <c r="C813" s="73" t="s">
        <v>1649</v>
      </c>
      <c r="D813" s="18" t="s">
        <v>1656</v>
      </c>
      <c r="E813" s="59" t="s">
        <v>1657</v>
      </c>
      <c r="F813" s="11" t="s">
        <v>1036</v>
      </c>
      <c r="G813" s="1">
        <v>27</v>
      </c>
      <c r="H813" s="1">
        <v>1</v>
      </c>
      <c r="I813" s="1">
        <v>1</v>
      </c>
      <c r="J813" s="1" t="s">
        <v>32</v>
      </c>
      <c r="K813" s="1">
        <v>1</v>
      </c>
      <c r="M813" s="1">
        <v>0</v>
      </c>
      <c r="N813" s="2">
        <v>0</v>
      </c>
      <c r="O813" s="2">
        <v>0</v>
      </c>
    </row>
    <row r="814" spans="1:15">
      <c r="A814" s="54">
        <f t="shared" si="29"/>
        <v>163</v>
      </c>
      <c r="B814" s="39"/>
      <c r="C814" s="73" t="s">
        <v>1649</v>
      </c>
      <c r="D814" s="28" t="s">
        <v>1658</v>
      </c>
      <c r="E814" s="8" t="s">
        <v>1659</v>
      </c>
      <c r="F814" s="29" t="s">
        <v>1660</v>
      </c>
      <c r="G814" s="1">
        <v>28</v>
      </c>
      <c r="H814" s="1">
        <v>1</v>
      </c>
      <c r="I814" s="1">
        <v>1</v>
      </c>
      <c r="J814" s="1" t="s">
        <v>32</v>
      </c>
      <c r="K814" s="1">
        <v>1</v>
      </c>
      <c r="M814" s="1">
        <v>0</v>
      </c>
      <c r="N814" s="2">
        <v>0</v>
      </c>
      <c r="O814" s="2">
        <v>0</v>
      </c>
    </row>
    <row r="815" spans="1:15">
      <c r="A815" s="54">
        <f t="shared" si="29"/>
        <v>163</v>
      </c>
      <c r="B815" s="39"/>
      <c r="C815" s="73" t="s">
        <v>1649</v>
      </c>
      <c r="D815" s="28" t="s">
        <v>1661</v>
      </c>
      <c r="E815" s="8" t="s">
        <v>1662</v>
      </c>
      <c r="F815" s="29" t="s">
        <v>1042</v>
      </c>
      <c r="G815" s="1">
        <v>29</v>
      </c>
      <c r="H815" s="1">
        <v>1</v>
      </c>
      <c r="I815" s="1">
        <v>1</v>
      </c>
      <c r="J815" s="1" t="s">
        <v>32</v>
      </c>
      <c r="K815" s="1">
        <v>1</v>
      </c>
      <c r="M815" s="1">
        <v>0</v>
      </c>
      <c r="N815" s="2">
        <v>0</v>
      </c>
      <c r="O815" s="2">
        <v>0</v>
      </c>
    </row>
    <row r="816" ht="22.5" spans="1:15">
      <c r="A816" s="54">
        <f t="shared" si="29"/>
        <v>163</v>
      </c>
      <c r="B816" s="39"/>
      <c r="C816" s="73" t="s">
        <v>1649</v>
      </c>
      <c r="D816" s="18" t="s">
        <v>536</v>
      </c>
      <c r="E816" s="12"/>
      <c r="F816" s="11" t="s">
        <v>1663</v>
      </c>
      <c r="I816" s="1">
        <v>1</v>
      </c>
      <c r="J816" s="1" t="s">
        <v>32</v>
      </c>
      <c r="K816" s="1">
        <v>1</v>
      </c>
      <c r="M816" s="1">
        <v>0</v>
      </c>
      <c r="N816" s="2">
        <v>0</v>
      </c>
      <c r="O816" s="2">
        <v>0</v>
      </c>
    </row>
    <row r="817" spans="1:15">
      <c r="A817" s="54">
        <f t="shared" si="29"/>
        <v>163</v>
      </c>
      <c r="B817" s="39"/>
      <c r="C817" s="73" t="s">
        <v>1649</v>
      </c>
      <c r="D817" s="18" t="s">
        <v>1664</v>
      </c>
      <c r="E817" s="12" t="s">
        <v>1665</v>
      </c>
      <c r="F817" s="11" t="s">
        <v>1051</v>
      </c>
      <c r="G817" s="1">
        <v>39</v>
      </c>
      <c r="H817" s="1">
        <v>16</v>
      </c>
      <c r="I817" s="1">
        <v>0</v>
      </c>
      <c r="J817" s="1" t="s">
        <v>277</v>
      </c>
      <c r="K817" s="1">
        <v>0.25</v>
      </c>
      <c r="L817" s="1" t="s">
        <v>278</v>
      </c>
      <c r="M817" s="1">
        <v>0</v>
      </c>
      <c r="N817" s="2">
        <v>0</v>
      </c>
      <c r="O817" s="2">
        <v>0</v>
      </c>
    </row>
    <row r="818" spans="1:15">
      <c r="A818" s="54">
        <f t="shared" si="29"/>
        <v>163</v>
      </c>
      <c r="B818" s="39"/>
      <c r="C818" s="73" t="s">
        <v>1649</v>
      </c>
      <c r="D818" s="7" t="s">
        <v>1666</v>
      </c>
      <c r="E818" s="12" t="s">
        <v>1667</v>
      </c>
      <c r="F818" s="11" t="s">
        <v>1055</v>
      </c>
      <c r="G818" s="1">
        <v>55</v>
      </c>
      <c r="H818" s="1">
        <v>16</v>
      </c>
      <c r="I818" s="1">
        <v>0</v>
      </c>
      <c r="J818" s="1" t="s">
        <v>277</v>
      </c>
      <c r="K818" s="1">
        <v>2</v>
      </c>
      <c r="L818" s="1" t="s">
        <v>278</v>
      </c>
      <c r="M818" s="1">
        <v>0</v>
      </c>
      <c r="N818" s="2">
        <v>0</v>
      </c>
      <c r="O818" s="2">
        <v>0</v>
      </c>
    </row>
    <row r="819" spans="1:15">
      <c r="A819" s="54">
        <f t="shared" si="29"/>
        <v>163</v>
      </c>
      <c r="B819" s="39"/>
      <c r="C819" s="73" t="s">
        <v>1649</v>
      </c>
      <c r="D819" s="7" t="s">
        <v>1668</v>
      </c>
      <c r="E819" s="12" t="s">
        <v>1669</v>
      </c>
      <c r="F819" s="11" t="s">
        <v>1058</v>
      </c>
      <c r="G819" s="1">
        <v>71</v>
      </c>
      <c r="H819" s="1">
        <v>16</v>
      </c>
      <c r="I819" s="1">
        <v>0</v>
      </c>
      <c r="J819" s="1" t="s">
        <v>277</v>
      </c>
      <c r="K819" s="1">
        <v>0.25</v>
      </c>
      <c r="L819" s="1" t="s">
        <v>278</v>
      </c>
      <c r="M819" s="1">
        <v>0</v>
      </c>
      <c r="N819" s="2">
        <v>0</v>
      </c>
      <c r="O819" s="2">
        <v>0</v>
      </c>
    </row>
    <row r="820" spans="1:15">
      <c r="A820" s="54">
        <f t="shared" si="29"/>
        <v>163</v>
      </c>
      <c r="B820" s="39"/>
      <c r="C820" s="73" t="s">
        <v>1649</v>
      </c>
      <c r="D820" s="7" t="s">
        <v>1670</v>
      </c>
      <c r="E820" s="12" t="s">
        <v>1671</v>
      </c>
      <c r="F820" s="11" t="s">
        <v>1061</v>
      </c>
      <c r="G820" s="1">
        <v>87</v>
      </c>
      <c r="H820" s="1">
        <v>16</v>
      </c>
      <c r="I820" s="1">
        <v>0</v>
      </c>
      <c r="J820" s="1" t="s">
        <v>277</v>
      </c>
      <c r="K820" s="1">
        <v>2</v>
      </c>
      <c r="L820" s="1" t="s">
        <v>278</v>
      </c>
      <c r="M820" s="1">
        <v>0</v>
      </c>
      <c r="N820" s="2">
        <v>0</v>
      </c>
      <c r="O820" s="2">
        <v>0</v>
      </c>
    </row>
    <row r="821" spans="1:15">
      <c r="A821" s="54">
        <f t="shared" si="29"/>
        <v>164</v>
      </c>
      <c r="B821" s="39"/>
      <c r="C821" s="73" t="s">
        <v>1672</v>
      </c>
      <c r="D821" s="18" t="s">
        <v>1673</v>
      </c>
      <c r="E821" s="12" t="s">
        <v>1674</v>
      </c>
      <c r="F821" s="11" t="s">
        <v>1027</v>
      </c>
      <c r="G821" s="1">
        <v>24</v>
      </c>
      <c r="H821" s="1">
        <v>1</v>
      </c>
      <c r="I821" s="1">
        <v>1</v>
      </c>
      <c r="J821" s="1" t="s">
        <v>32</v>
      </c>
      <c r="K821" s="1">
        <v>1</v>
      </c>
      <c r="M821" s="1">
        <v>0</v>
      </c>
      <c r="N821" s="2">
        <v>0</v>
      </c>
      <c r="O821" s="2">
        <v>0</v>
      </c>
    </row>
    <row r="822" spans="1:15">
      <c r="A822" s="54">
        <f t="shared" si="29"/>
        <v>164</v>
      </c>
      <c r="B822" s="39"/>
      <c r="C822" s="73" t="s">
        <v>1672</v>
      </c>
      <c r="D822" s="18" t="s">
        <v>1675</v>
      </c>
      <c r="E822" s="20" t="s">
        <v>1676</v>
      </c>
      <c r="F822" s="11" t="s">
        <v>1030</v>
      </c>
      <c r="G822" s="1">
        <v>25</v>
      </c>
      <c r="H822" s="1">
        <v>1</v>
      </c>
      <c r="I822" s="1">
        <v>1</v>
      </c>
      <c r="J822" s="1" t="s">
        <v>32</v>
      </c>
      <c r="K822" s="1">
        <v>1</v>
      </c>
      <c r="M822" s="1">
        <v>0</v>
      </c>
      <c r="N822" s="2">
        <v>0</v>
      </c>
      <c r="O822" s="2">
        <v>0</v>
      </c>
    </row>
    <row r="823" ht="22.5" spans="1:15">
      <c r="A823" s="54">
        <f t="shared" si="29"/>
        <v>164</v>
      </c>
      <c r="B823" s="39"/>
      <c r="C823" s="73" t="s">
        <v>1672</v>
      </c>
      <c r="D823" s="18" t="s">
        <v>536</v>
      </c>
      <c r="E823" s="12"/>
      <c r="F823" s="11" t="s">
        <v>1088</v>
      </c>
      <c r="G823" s="1">
        <v>26</v>
      </c>
      <c r="H823" s="1">
        <v>6</v>
      </c>
      <c r="I823" s="1">
        <v>1</v>
      </c>
      <c r="J823" s="1" t="s">
        <v>32</v>
      </c>
      <c r="K823" s="1">
        <v>1</v>
      </c>
      <c r="M823" s="1">
        <v>0</v>
      </c>
      <c r="N823" s="2">
        <v>0</v>
      </c>
      <c r="O823" s="2">
        <v>0</v>
      </c>
    </row>
    <row r="824" ht="22.5" spans="1:15">
      <c r="A824" s="54">
        <f t="shared" si="29"/>
        <v>164</v>
      </c>
      <c r="B824" s="39"/>
      <c r="C824" s="73" t="s">
        <v>1672</v>
      </c>
      <c r="D824" s="18" t="s">
        <v>536</v>
      </c>
      <c r="E824" s="12"/>
      <c r="F824" s="11" t="s">
        <v>1677</v>
      </c>
      <c r="G824" s="1">
        <v>32</v>
      </c>
      <c r="H824" s="1">
        <v>4</v>
      </c>
      <c r="I824" s="1">
        <v>1</v>
      </c>
      <c r="J824" s="1" t="s">
        <v>32</v>
      </c>
      <c r="K824" s="1">
        <v>1</v>
      </c>
      <c r="M824" s="1">
        <v>0</v>
      </c>
      <c r="N824" s="2">
        <v>0</v>
      </c>
      <c r="O824" s="2">
        <v>0</v>
      </c>
    </row>
    <row r="825" ht="22.5" spans="1:15">
      <c r="A825" s="54">
        <f t="shared" si="29"/>
        <v>164</v>
      </c>
      <c r="B825" s="39"/>
      <c r="C825" s="73" t="s">
        <v>1672</v>
      </c>
      <c r="D825" s="18" t="s">
        <v>1678</v>
      </c>
      <c r="E825" s="12" t="s">
        <v>1679</v>
      </c>
      <c r="F825" s="11" t="s">
        <v>1680</v>
      </c>
      <c r="G825" s="1">
        <v>36</v>
      </c>
      <c r="H825" s="1">
        <v>4</v>
      </c>
      <c r="I825" s="1">
        <v>1</v>
      </c>
      <c r="J825" s="1" t="s">
        <v>32</v>
      </c>
      <c r="K825" s="1">
        <v>1</v>
      </c>
      <c r="M825" s="1">
        <v>0</v>
      </c>
      <c r="N825" s="2">
        <v>0</v>
      </c>
      <c r="O825" s="2">
        <v>0</v>
      </c>
    </row>
    <row r="826" spans="1:15">
      <c r="A826" s="54">
        <f t="shared" si="29"/>
        <v>164</v>
      </c>
      <c r="B826" s="39"/>
      <c r="C826" s="73" t="s">
        <v>1672</v>
      </c>
      <c r="D826" s="18" t="s">
        <v>1681</v>
      </c>
      <c r="E826" s="20" t="s">
        <v>1682</v>
      </c>
      <c r="F826" s="11" t="s">
        <v>1329</v>
      </c>
      <c r="G826" s="1">
        <v>47</v>
      </c>
      <c r="H826" s="1">
        <v>16</v>
      </c>
      <c r="I826" s="1">
        <v>0</v>
      </c>
      <c r="J826" s="1" t="s">
        <v>32</v>
      </c>
      <c r="K826" s="1">
        <v>0.001</v>
      </c>
      <c r="M826" s="1">
        <v>0</v>
      </c>
      <c r="N826" s="2">
        <v>0</v>
      </c>
      <c r="O826" s="2">
        <v>0</v>
      </c>
    </row>
    <row r="827" spans="1:15">
      <c r="A827" s="54">
        <f t="shared" si="29"/>
        <v>165</v>
      </c>
      <c r="B827" s="39"/>
      <c r="C827" s="73" t="s">
        <v>1683</v>
      </c>
      <c r="D827" s="18" t="s">
        <v>1684</v>
      </c>
      <c r="E827" s="12" t="s">
        <v>1685</v>
      </c>
      <c r="F827" s="11" t="s">
        <v>1027</v>
      </c>
      <c r="G827" s="1">
        <v>24</v>
      </c>
      <c r="H827" s="1">
        <v>1</v>
      </c>
      <c r="I827" s="1">
        <v>1</v>
      </c>
      <c r="J827" s="1" t="s">
        <v>32</v>
      </c>
      <c r="K827" s="1">
        <v>1</v>
      </c>
      <c r="M827" s="1">
        <v>0</v>
      </c>
      <c r="N827" s="2">
        <v>0</v>
      </c>
      <c r="O827" s="2">
        <v>0</v>
      </c>
    </row>
    <row r="828" spans="1:15">
      <c r="A828" s="54">
        <f t="shared" si="29"/>
        <v>165</v>
      </c>
      <c r="B828" s="39"/>
      <c r="C828" s="73" t="s">
        <v>1683</v>
      </c>
      <c r="D828" s="18" t="s">
        <v>1686</v>
      </c>
      <c r="E828" s="12" t="s">
        <v>1687</v>
      </c>
      <c r="F828" s="11" t="s">
        <v>1030</v>
      </c>
      <c r="G828" s="1">
        <v>25</v>
      </c>
      <c r="H828" s="1">
        <v>1</v>
      </c>
      <c r="I828" s="1">
        <v>1</v>
      </c>
      <c r="J828" s="1" t="s">
        <v>32</v>
      </c>
      <c r="K828" s="1">
        <v>1</v>
      </c>
      <c r="M828" s="1">
        <v>0</v>
      </c>
      <c r="N828" s="2">
        <v>0</v>
      </c>
      <c r="O828" s="2">
        <v>0</v>
      </c>
    </row>
    <row r="829" ht="22.5" spans="1:15">
      <c r="A829" s="54">
        <f t="shared" si="29"/>
        <v>165</v>
      </c>
      <c r="B829" s="39"/>
      <c r="C829" s="73" t="s">
        <v>1683</v>
      </c>
      <c r="D829" s="18" t="s">
        <v>536</v>
      </c>
      <c r="E829" s="12"/>
      <c r="F829" s="11" t="s">
        <v>1088</v>
      </c>
      <c r="I829" s="1">
        <v>1</v>
      </c>
      <c r="J829" s="1" t="s">
        <v>32</v>
      </c>
      <c r="K829" s="1">
        <v>1</v>
      </c>
      <c r="M829" s="1">
        <v>0</v>
      </c>
      <c r="N829" s="2">
        <v>0</v>
      </c>
      <c r="O829" s="2">
        <v>0</v>
      </c>
    </row>
    <row r="830" spans="1:15">
      <c r="A830" s="54">
        <f t="shared" si="29"/>
        <v>165</v>
      </c>
      <c r="B830" s="39"/>
      <c r="C830" s="73" t="s">
        <v>1683</v>
      </c>
      <c r="D830" s="18" t="s">
        <v>1688</v>
      </c>
      <c r="E830" s="12" t="s">
        <v>1689</v>
      </c>
      <c r="F830" s="11" t="s">
        <v>4</v>
      </c>
      <c r="G830" s="1">
        <v>32</v>
      </c>
      <c r="H830" s="1">
        <v>8</v>
      </c>
      <c r="I830" s="1">
        <v>1</v>
      </c>
      <c r="J830" s="1" t="s">
        <v>32</v>
      </c>
      <c r="K830" s="1">
        <v>0.5</v>
      </c>
      <c r="L830" s="1" t="s">
        <v>88</v>
      </c>
      <c r="M830" s="1">
        <v>0</v>
      </c>
      <c r="N830" s="2">
        <v>0</v>
      </c>
      <c r="O830" s="2">
        <v>0</v>
      </c>
    </row>
    <row r="831" spans="1:15">
      <c r="A831" s="54">
        <f t="shared" si="29"/>
        <v>165</v>
      </c>
      <c r="B831" s="39"/>
      <c r="C831" s="73" t="s">
        <v>1683</v>
      </c>
      <c r="D831" s="18" t="s">
        <v>1690</v>
      </c>
      <c r="E831" s="12" t="s">
        <v>1691</v>
      </c>
      <c r="F831" s="11" t="s">
        <v>1329</v>
      </c>
      <c r="G831" s="1">
        <v>47</v>
      </c>
      <c r="H831" s="1">
        <v>16</v>
      </c>
      <c r="I831" s="1">
        <v>0</v>
      </c>
      <c r="J831" s="1" t="s">
        <v>32</v>
      </c>
      <c r="K831" s="1">
        <v>0.0005</v>
      </c>
      <c r="L831" s="1" t="s">
        <v>1692</v>
      </c>
      <c r="M831" s="1">
        <v>0</v>
      </c>
      <c r="N831" s="2">
        <v>0</v>
      </c>
      <c r="O831" s="2">
        <v>0</v>
      </c>
    </row>
    <row r="832" spans="1:15">
      <c r="A832" s="54">
        <f t="shared" si="29"/>
        <v>166</v>
      </c>
      <c r="B832" s="39"/>
      <c r="C832" s="73" t="s">
        <v>1693</v>
      </c>
      <c r="D832" s="18" t="s">
        <v>1694</v>
      </c>
      <c r="E832" s="12" t="s">
        <v>1695</v>
      </c>
      <c r="F832" s="11" t="s">
        <v>1696</v>
      </c>
      <c r="G832" s="1">
        <v>31</v>
      </c>
      <c r="H832" s="1">
        <v>32</v>
      </c>
      <c r="I832" s="1">
        <v>0</v>
      </c>
      <c r="J832" s="1" t="s">
        <v>32</v>
      </c>
      <c r="K832" s="1">
        <v>0.1</v>
      </c>
      <c r="L832" s="1" t="s">
        <v>209</v>
      </c>
      <c r="M832" s="1">
        <v>0</v>
      </c>
      <c r="N832" s="2">
        <v>0</v>
      </c>
      <c r="O832" s="2">
        <v>0</v>
      </c>
    </row>
    <row r="833" spans="1:15">
      <c r="A833" s="54">
        <f t="shared" si="29"/>
        <v>167</v>
      </c>
      <c r="B833" s="39"/>
      <c r="C833" s="73" t="s">
        <v>1697</v>
      </c>
      <c r="D833" s="18" t="s">
        <v>1698</v>
      </c>
      <c r="E833" s="59" t="s">
        <v>1699</v>
      </c>
      <c r="F833" s="11" t="s">
        <v>1027</v>
      </c>
      <c r="G833" s="1">
        <v>24</v>
      </c>
      <c r="H833" s="1">
        <v>1</v>
      </c>
      <c r="I833" s="1">
        <v>1</v>
      </c>
      <c r="J833" s="1" t="s">
        <v>32</v>
      </c>
      <c r="K833" s="1">
        <v>1</v>
      </c>
      <c r="M833" s="1">
        <v>0</v>
      </c>
      <c r="N833" s="2">
        <v>0</v>
      </c>
      <c r="O833" s="2">
        <v>0</v>
      </c>
    </row>
    <row r="834" spans="1:15">
      <c r="A834" s="54">
        <f t="shared" si="29"/>
        <v>167</v>
      </c>
      <c r="B834" s="39"/>
      <c r="C834" s="73" t="s">
        <v>1697</v>
      </c>
      <c r="D834" s="18" t="s">
        <v>1700</v>
      </c>
      <c r="E834" s="59" t="s">
        <v>1701</v>
      </c>
      <c r="F834" s="11" t="s">
        <v>1030</v>
      </c>
      <c r="G834" s="1">
        <v>25</v>
      </c>
      <c r="H834" s="1">
        <v>1</v>
      </c>
      <c r="I834" s="1">
        <v>1</v>
      </c>
      <c r="J834" s="1" t="s">
        <v>32</v>
      </c>
      <c r="K834" s="1">
        <v>1</v>
      </c>
      <c r="M834" s="1">
        <v>0</v>
      </c>
      <c r="N834" s="2">
        <v>0</v>
      </c>
      <c r="O834" s="2">
        <v>0</v>
      </c>
    </row>
    <row r="835" spans="1:15">
      <c r="A835" s="54">
        <f t="shared" si="29"/>
        <v>167</v>
      </c>
      <c r="B835" s="39"/>
      <c r="C835" s="73" t="s">
        <v>1697</v>
      </c>
      <c r="D835" s="18" t="s">
        <v>1702</v>
      </c>
      <c r="E835" s="59" t="s">
        <v>1703</v>
      </c>
      <c r="F835" s="11" t="s">
        <v>1033</v>
      </c>
      <c r="G835" s="1">
        <v>26</v>
      </c>
      <c r="H835" s="1">
        <v>1</v>
      </c>
      <c r="I835" s="1">
        <v>1</v>
      </c>
      <c r="J835" s="1" t="s">
        <v>32</v>
      </c>
      <c r="K835" s="1">
        <v>1</v>
      </c>
      <c r="M835" s="1">
        <v>0</v>
      </c>
      <c r="N835" s="2">
        <v>0</v>
      </c>
      <c r="O835" s="2">
        <v>0</v>
      </c>
    </row>
    <row r="836" spans="1:15">
      <c r="A836" s="54">
        <f t="shared" si="29"/>
        <v>167</v>
      </c>
      <c r="B836" s="39"/>
      <c r="C836" s="73" t="s">
        <v>1697</v>
      </c>
      <c r="D836" s="18" t="s">
        <v>1704</v>
      </c>
      <c r="E836" s="59" t="s">
        <v>1705</v>
      </c>
      <c r="F836" s="11" t="s">
        <v>1036</v>
      </c>
      <c r="G836" s="1">
        <v>27</v>
      </c>
      <c r="H836" s="1">
        <v>1</v>
      </c>
      <c r="I836" s="1">
        <v>1</v>
      </c>
      <c r="J836" s="1" t="s">
        <v>32</v>
      </c>
      <c r="K836" s="1">
        <v>1</v>
      </c>
      <c r="M836" s="1">
        <v>0</v>
      </c>
      <c r="N836" s="2">
        <v>0</v>
      </c>
      <c r="O836" s="2">
        <v>0</v>
      </c>
    </row>
    <row r="837" ht="22.5" spans="1:15">
      <c r="A837" s="54">
        <f t="shared" si="29"/>
        <v>167</v>
      </c>
      <c r="B837" s="39"/>
      <c r="C837" s="73" t="s">
        <v>1697</v>
      </c>
      <c r="D837" s="18" t="s">
        <v>1706</v>
      </c>
      <c r="E837" s="59" t="s">
        <v>1707</v>
      </c>
      <c r="F837" s="11" t="s">
        <v>1039</v>
      </c>
      <c r="G837" s="1">
        <v>28</v>
      </c>
      <c r="H837" s="1">
        <v>1</v>
      </c>
      <c r="I837" s="1">
        <v>1</v>
      </c>
      <c r="J837" s="1" t="s">
        <v>32</v>
      </c>
      <c r="K837" s="1">
        <v>1</v>
      </c>
      <c r="M837" s="1">
        <v>0</v>
      </c>
      <c r="N837" s="2">
        <v>0</v>
      </c>
      <c r="O837" s="2">
        <v>0</v>
      </c>
    </row>
    <row r="838" ht="22.5" spans="1:15">
      <c r="A838" s="54">
        <f>HEX2DEC(SUBSTITUTE(C838,"0x",""))</f>
        <v>167</v>
      </c>
      <c r="B838" s="39"/>
      <c r="C838" s="73" t="s">
        <v>1697</v>
      </c>
      <c r="D838" s="18" t="s">
        <v>1708</v>
      </c>
      <c r="E838" s="59" t="s">
        <v>1709</v>
      </c>
      <c r="F838" s="11" t="s">
        <v>1042</v>
      </c>
      <c r="G838" s="1">
        <v>29</v>
      </c>
      <c r="H838" s="1">
        <v>1</v>
      </c>
      <c r="I838" s="1">
        <v>1</v>
      </c>
      <c r="J838" s="1" t="s">
        <v>32</v>
      </c>
      <c r="K838" s="1">
        <v>1</v>
      </c>
      <c r="M838" s="1">
        <v>0</v>
      </c>
      <c r="N838" s="2">
        <v>0</v>
      </c>
      <c r="O838" s="2">
        <v>0</v>
      </c>
    </row>
    <row r="839" ht="22.5" spans="1:15">
      <c r="A839" s="54">
        <f>HEX2DEC(SUBSTITUTE(C839,"0x",""))</f>
        <v>167</v>
      </c>
      <c r="B839" s="39"/>
      <c r="C839" s="73" t="s">
        <v>1697</v>
      </c>
      <c r="D839" s="18" t="s">
        <v>1710</v>
      </c>
      <c r="E839" s="59" t="s">
        <v>1711</v>
      </c>
      <c r="F839" s="11" t="s">
        <v>1045</v>
      </c>
      <c r="G839" s="1">
        <v>30</v>
      </c>
      <c r="H839" s="1">
        <v>1</v>
      </c>
      <c r="I839" s="1">
        <v>1</v>
      </c>
      <c r="J839" s="1" t="s">
        <v>32</v>
      </c>
      <c r="K839" s="1">
        <v>1</v>
      </c>
      <c r="M839" s="1">
        <v>0</v>
      </c>
      <c r="N839" s="2">
        <v>0</v>
      </c>
      <c r="O839" s="2">
        <v>0</v>
      </c>
    </row>
    <row r="840" ht="22.5" spans="1:15">
      <c r="A840" s="54">
        <f>HEX2DEC(SUBSTITUTE(C840,"0x",""))</f>
        <v>167</v>
      </c>
      <c r="B840" s="39"/>
      <c r="C840" s="73" t="s">
        <v>1697</v>
      </c>
      <c r="D840" s="18" t="s">
        <v>1712</v>
      </c>
      <c r="E840" s="59" t="s">
        <v>1713</v>
      </c>
      <c r="F840" s="11" t="s">
        <v>1048</v>
      </c>
      <c r="G840" s="1">
        <v>31</v>
      </c>
      <c r="H840" s="1">
        <v>1</v>
      </c>
      <c r="I840" s="1">
        <v>1</v>
      </c>
      <c r="J840" s="1" t="s">
        <v>32</v>
      </c>
      <c r="K840" s="1">
        <v>1</v>
      </c>
      <c r="M840" s="1">
        <v>0</v>
      </c>
      <c r="N840" s="2">
        <v>0</v>
      </c>
      <c r="O840" s="2">
        <v>0</v>
      </c>
    </row>
    <row r="841" spans="1:15">
      <c r="A841" s="54">
        <f>HEX2DEC(SUBSTITUTE(C841,"0x",""))</f>
        <v>167</v>
      </c>
      <c r="B841" s="39"/>
      <c r="C841" s="73" t="s">
        <v>1697</v>
      </c>
      <c r="D841" s="18" t="s">
        <v>1714</v>
      </c>
      <c r="E841" s="12" t="s">
        <v>1715</v>
      </c>
      <c r="F841" s="11" t="s">
        <v>1051</v>
      </c>
      <c r="G841" s="1">
        <v>39</v>
      </c>
      <c r="H841" s="1">
        <v>16</v>
      </c>
      <c r="I841" s="1">
        <v>0</v>
      </c>
      <c r="J841" s="1" t="s">
        <v>32</v>
      </c>
      <c r="K841" s="1">
        <v>1</v>
      </c>
      <c r="L841" s="1" t="s">
        <v>1052</v>
      </c>
      <c r="M841" s="1">
        <v>0</v>
      </c>
      <c r="N841" s="2">
        <v>0</v>
      </c>
      <c r="O841" s="2">
        <v>0</v>
      </c>
    </row>
    <row r="842" spans="1:15">
      <c r="A842" s="54">
        <f>HEX2DEC(SUBSTITUTE(C842,"0x",""))</f>
        <v>167</v>
      </c>
      <c r="B842" s="39"/>
      <c r="C842" s="73" t="s">
        <v>1697</v>
      </c>
      <c r="D842" s="18" t="s">
        <v>1716</v>
      </c>
      <c r="E842" s="12" t="s">
        <v>1717</v>
      </c>
      <c r="F842" s="11" t="s">
        <v>1055</v>
      </c>
      <c r="G842" s="1">
        <v>55</v>
      </c>
      <c r="H842" s="1">
        <v>16</v>
      </c>
      <c r="I842" s="1">
        <v>0</v>
      </c>
      <c r="J842" s="1" t="s">
        <v>32</v>
      </c>
      <c r="K842" s="1">
        <v>1</v>
      </c>
      <c r="L842" s="1" t="s">
        <v>1052</v>
      </c>
      <c r="M842" s="1">
        <v>0</v>
      </c>
      <c r="N842" s="2">
        <v>0</v>
      </c>
      <c r="O842" s="2">
        <v>0</v>
      </c>
    </row>
    <row r="843" spans="1:15">
      <c r="A843" s="54">
        <f>HEX2DEC(SUBSTITUTE(C843,"0x",""))</f>
        <v>167</v>
      </c>
      <c r="B843" s="39"/>
      <c r="C843" s="73" t="s">
        <v>1697</v>
      </c>
      <c r="D843" s="18" t="s">
        <v>1718</v>
      </c>
      <c r="E843" s="12" t="s">
        <v>1719</v>
      </c>
      <c r="F843" s="11" t="s">
        <v>1058</v>
      </c>
      <c r="G843" s="1">
        <v>71</v>
      </c>
      <c r="H843" s="1">
        <v>16</v>
      </c>
      <c r="I843" s="1">
        <v>0</v>
      </c>
      <c r="J843" s="1" t="s">
        <v>32</v>
      </c>
      <c r="K843" s="1">
        <v>1</v>
      </c>
      <c r="L843" s="1" t="s">
        <v>1052</v>
      </c>
      <c r="M843" s="1">
        <v>0</v>
      </c>
      <c r="N843" s="2">
        <v>0</v>
      </c>
      <c r="O843" s="2">
        <v>0</v>
      </c>
    </row>
    <row r="844" spans="1:15">
      <c r="A844" s="54">
        <f>HEX2DEC(SUBSTITUTE(C844,"0x",""))</f>
        <v>167</v>
      </c>
      <c r="B844" s="39"/>
      <c r="C844" s="73" t="s">
        <v>1697</v>
      </c>
      <c r="D844" s="18" t="s">
        <v>1720</v>
      </c>
      <c r="E844" s="12" t="s">
        <v>1721</v>
      </c>
      <c r="F844" s="11" t="s">
        <v>1061</v>
      </c>
      <c r="G844" s="1">
        <v>87</v>
      </c>
      <c r="H844" s="1">
        <v>16</v>
      </c>
      <c r="I844" s="1">
        <v>0</v>
      </c>
      <c r="J844" s="1" t="s">
        <v>32</v>
      </c>
      <c r="K844" s="1">
        <v>1</v>
      </c>
      <c r="L844" s="1" t="s">
        <v>1052</v>
      </c>
      <c r="M844" s="1">
        <v>0</v>
      </c>
      <c r="N844" s="2">
        <v>0</v>
      </c>
      <c r="O844" s="2">
        <v>0</v>
      </c>
    </row>
    <row r="845" ht="22.5" spans="1:15">
      <c r="A845" s="54">
        <f>HEX2DEC(SUBSTITUTE(C845,"0x",""))</f>
        <v>168</v>
      </c>
      <c r="B845" s="39"/>
      <c r="C845" s="73" t="s">
        <v>1722</v>
      </c>
      <c r="D845" s="18" t="s">
        <v>1723</v>
      </c>
      <c r="E845" s="59" t="s">
        <v>1724</v>
      </c>
      <c r="F845" s="11" t="s">
        <v>1027</v>
      </c>
      <c r="G845" s="1">
        <v>24</v>
      </c>
      <c r="H845" s="1">
        <v>1</v>
      </c>
      <c r="I845" s="1">
        <v>1</v>
      </c>
      <c r="J845" s="1" t="s">
        <v>32</v>
      </c>
      <c r="K845" s="1">
        <v>1</v>
      </c>
      <c r="M845" s="1">
        <v>0</v>
      </c>
      <c r="N845" s="2">
        <v>0</v>
      </c>
      <c r="O845" s="2">
        <v>0</v>
      </c>
    </row>
    <row r="846" ht="22.5" spans="1:15">
      <c r="A846" s="54">
        <f>HEX2DEC(SUBSTITUTE(C846,"0x",""))</f>
        <v>168</v>
      </c>
      <c r="B846" s="39"/>
      <c r="C846" s="73" t="s">
        <v>1722</v>
      </c>
      <c r="D846" s="18" t="s">
        <v>1725</v>
      </c>
      <c r="E846" s="59" t="s">
        <v>1726</v>
      </c>
      <c r="F846" s="11" t="s">
        <v>1030</v>
      </c>
      <c r="G846" s="1">
        <v>25</v>
      </c>
      <c r="H846" s="1">
        <v>1</v>
      </c>
      <c r="I846" s="1">
        <v>1</v>
      </c>
      <c r="J846" s="1" t="s">
        <v>32</v>
      </c>
      <c r="K846" s="1">
        <v>1</v>
      </c>
      <c r="M846" s="1">
        <v>0</v>
      </c>
      <c r="N846" s="2">
        <v>0</v>
      </c>
      <c r="O846" s="2">
        <v>0</v>
      </c>
    </row>
    <row r="847" ht="22.5" spans="1:15">
      <c r="A847" s="54">
        <f>HEX2DEC(SUBSTITUTE(C847,"0x",""))</f>
        <v>168</v>
      </c>
      <c r="B847" s="39"/>
      <c r="C847" s="73" t="s">
        <v>1722</v>
      </c>
      <c r="D847" s="18" t="s">
        <v>1727</v>
      </c>
      <c r="E847" s="59" t="s">
        <v>1728</v>
      </c>
      <c r="F847" s="11" t="s">
        <v>1033</v>
      </c>
      <c r="G847" s="1">
        <v>26</v>
      </c>
      <c r="H847" s="1">
        <v>1</v>
      </c>
      <c r="I847" s="1">
        <v>1</v>
      </c>
      <c r="J847" s="1" t="s">
        <v>32</v>
      </c>
      <c r="K847" s="1">
        <v>1</v>
      </c>
      <c r="M847" s="1">
        <v>0</v>
      </c>
      <c r="N847" s="2">
        <v>0</v>
      </c>
      <c r="O847" s="2">
        <v>0</v>
      </c>
    </row>
    <row r="848" ht="22.5" spans="1:15">
      <c r="A848" s="54">
        <f>HEX2DEC(SUBSTITUTE(C848,"0x",""))</f>
        <v>168</v>
      </c>
      <c r="B848" s="39"/>
      <c r="C848" s="73" t="s">
        <v>1722</v>
      </c>
      <c r="D848" s="18" t="s">
        <v>1729</v>
      </c>
      <c r="E848" s="59" t="s">
        <v>1730</v>
      </c>
      <c r="F848" s="11" t="s">
        <v>1036</v>
      </c>
      <c r="G848" s="1">
        <v>27</v>
      </c>
      <c r="H848" s="1">
        <v>1</v>
      </c>
      <c r="I848" s="1">
        <v>1</v>
      </c>
      <c r="J848" s="1" t="s">
        <v>32</v>
      </c>
      <c r="K848" s="1">
        <v>1</v>
      </c>
      <c r="M848" s="1">
        <v>0</v>
      </c>
      <c r="N848" s="2">
        <v>0</v>
      </c>
      <c r="O848" s="2">
        <v>0</v>
      </c>
    </row>
    <row r="849" ht="22.5" spans="1:15">
      <c r="A849" s="54">
        <f>HEX2DEC(SUBSTITUTE(C849,"0x",""))</f>
        <v>168</v>
      </c>
      <c r="B849" s="39"/>
      <c r="C849" s="73" t="s">
        <v>1722</v>
      </c>
      <c r="D849" s="18" t="s">
        <v>1731</v>
      </c>
      <c r="E849" s="59" t="s">
        <v>1732</v>
      </c>
      <c r="F849" s="11" t="s">
        <v>1039</v>
      </c>
      <c r="G849" s="1">
        <v>28</v>
      </c>
      <c r="H849" s="1">
        <v>1</v>
      </c>
      <c r="I849" s="1">
        <v>1</v>
      </c>
      <c r="J849" s="1" t="s">
        <v>32</v>
      </c>
      <c r="K849" s="1">
        <v>1</v>
      </c>
      <c r="M849" s="1">
        <v>0</v>
      </c>
      <c r="N849" s="2">
        <v>0</v>
      </c>
      <c r="O849" s="2">
        <v>0</v>
      </c>
    </row>
    <row r="850" ht="22.5" spans="1:15">
      <c r="A850" s="54">
        <f>HEX2DEC(SUBSTITUTE(C850,"0x",""))</f>
        <v>168</v>
      </c>
      <c r="B850" s="39"/>
      <c r="C850" s="73" t="s">
        <v>1722</v>
      </c>
      <c r="D850" s="18" t="s">
        <v>1733</v>
      </c>
      <c r="E850" s="59" t="s">
        <v>1734</v>
      </c>
      <c r="F850" s="11" t="s">
        <v>1042</v>
      </c>
      <c r="G850" s="1">
        <v>29</v>
      </c>
      <c r="H850" s="1">
        <v>1</v>
      </c>
      <c r="I850" s="1">
        <v>1</v>
      </c>
      <c r="J850" s="1" t="s">
        <v>32</v>
      </c>
      <c r="K850" s="1">
        <v>1</v>
      </c>
      <c r="M850" s="1">
        <v>0</v>
      </c>
      <c r="N850" s="2">
        <v>0</v>
      </c>
      <c r="O850" s="2">
        <v>0</v>
      </c>
    </row>
    <row r="851" ht="22.5" spans="1:15">
      <c r="A851" s="54">
        <f>HEX2DEC(SUBSTITUTE(C851,"0x",""))</f>
        <v>168</v>
      </c>
      <c r="B851" s="39"/>
      <c r="C851" s="73" t="s">
        <v>1722</v>
      </c>
      <c r="D851" s="18" t="s">
        <v>1735</v>
      </c>
      <c r="E851" s="59" t="s">
        <v>1736</v>
      </c>
      <c r="F851" s="11" t="s">
        <v>1045</v>
      </c>
      <c r="G851" s="1">
        <v>30</v>
      </c>
      <c r="H851" s="1">
        <v>1</v>
      </c>
      <c r="I851" s="1">
        <v>1</v>
      </c>
      <c r="J851" s="1" t="s">
        <v>32</v>
      </c>
      <c r="K851" s="1">
        <v>1</v>
      </c>
      <c r="M851" s="1">
        <v>0</v>
      </c>
      <c r="N851" s="2">
        <v>0</v>
      </c>
      <c r="O851" s="2">
        <v>0</v>
      </c>
    </row>
    <row r="852" ht="22.5" spans="1:15">
      <c r="A852" s="54">
        <f>HEX2DEC(SUBSTITUTE(C852,"0x",""))</f>
        <v>168</v>
      </c>
      <c r="B852" s="39"/>
      <c r="C852" s="73" t="s">
        <v>1722</v>
      </c>
      <c r="D852" s="18" t="s">
        <v>1737</v>
      </c>
      <c r="E852" s="59" t="s">
        <v>1738</v>
      </c>
      <c r="F852" s="11" t="s">
        <v>1048</v>
      </c>
      <c r="G852" s="1">
        <v>31</v>
      </c>
      <c r="H852" s="1">
        <v>1</v>
      </c>
      <c r="I852" s="1">
        <v>1</v>
      </c>
      <c r="J852" s="1" t="s">
        <v>32</v>
      </c>
      <c r="K852" s="1">
        <v>1</v>
      </c>
      <c r="M852" s="1">
        <v>0</v>
      </c>
      <c r="N852" s="2">
        <v>0</v>
      </c>
      <c r="O852" s="2">
        <v>0</v>
      </c>
    </row>
    <row r="853" spans="1:15">
      <c r="A853" s="54">
        <f>HEX2DEC(SUBSTITUTE(C853,"0x",""))</f>
        <v>168</v>
      </c>
      <c r="B853" s="39"/>
      <c r="C853" s="73" t="s">
        <v>1722</v>
      </c>
      <c r="D853" s="18" t="s">
        <v>1739</v>
      </c>
      <c r="E853" s="12" t="s">
        <v>1740</v>
      </c>
      <c r="F853" s="11" t="s">
        <v>1051</v>
      </c>
      <c r="G853" s="1">
        <v>39</v>
      </c>
      <c r="H853" s="1">
        <v>16</v>
      </c>
      <c r="I853" s="1">
        <v>0</v>
      </c>
      <c r="J853" s="1" t="s">
        <v>32</v>
      </c>
      <c r="K853" s="1">
        <v>1</v>
      </c>
      <c r="L853" s="1" t="s">
        <v>1052</v>
      </c>
      <c r="M853" s="1">
        <v>0</v>
      </c>
      <c r="N853" s="2">
        <v>0</v>
      </c>
      <c r="O853" s="2">
        <v>0</v>
      </c>
    </row>
    <row r="854" spans="1:15">
      <c r="A854" s="54">
        <f>HEX2DEC(SUBSTITUTE(C854,"0x",""))</f>
        <v>168</v>
      </c>
      <c r="B854" s="39"/>
      <c r="C854" s="73" t="s">
        <v>1722</v>
      </c>
      <c r="D854" s="18" t="s">
        <v>1741</v>
      </c>
      <c r="E854" s="12" t="s">
        <v>1742</v>
      </c>
      <c r="F854" s="11" t="s">
        <v>1055</v>
      </c>
      <c r="G854" s="1">
        <v>55</v>
      </c>
      <c r="H854" s="1">
        <v>16</v>
      </c>
      <c r="I854" s="1">
        <v>0</v>
      </c>
      <c r="J854" s="1" t="s">
        <v>32</v>
      </c>
      <c r="K854" s="1">
        <v>1</v>
      </c>
      <c r="L854" s="1" t="s">
        <v>1052</v>
      </c>
      <c r="M854" s="1">
        <v>0</v>
      </c>
      <c r="N854" s="2">
        <v>0</v>
      </c>
      <c r="O854" s="2">
        <v>0</v>
      </c>
    </row>
    <row r="855" spans="1:15">
      <c r="A855" s="54">
        <f>HEX2DEC(SUBSTITUTE(C855,"0x",""))</f>
        <v>168</v>
      </c>
      <c r="B855" s="39"/>
      <c r="C855" s="73" t="s">
        <v>1722</v>
      </c>
      <c r="D855" s="18" t="s">
        <v>1743</v>
      </c>
      <c r="E855" s="12" t="s">
        <v>1744</v>
      </c>
      <c r="F855" s="11" t="s">
        <v>1058</v>
      </c>
      <c r="G855" s="1">
        <v>71</v>
      </c>
      <c r="H855" s="1">
        <v>16</v>
      </c>
      <c r="I855" s="1">
        <v>0</v>
      </c>
      <c r="J855" s="1" t="s">
        <v>32</v>
      </c>
      <c r="K855" s="1">
        <v>1</v>
      </c>
      <c r="L855" s="1" t="s">
        <v>1052</v>
      </c>
      <c r="M855" s="1">
        <v>0</v>
      </c>
      <c r="N855" s="2">
        <v>0</v>
      </c>
      <c r="O855" s="2">
        <v>0</v>
      </c>
    </row>
    <row r="856" spans="1:15">
      <c r="A856" s="54">
        <f>HEX2DEC(SUBSTITUTE(C856,"0x",""))</f>
        <v>168</v>
      </c>
      <c r="B856" s="39"/>
      <c r="C856" s="73" t="s">
        <v>1722</v>
      </c>
      <c r="D856" s="18" t="s">
        <v>1745</v>
      </c>
      <c r="E856" s="12" t="s">
        <v>1746</v>
      </c>
      <c r="F856" s="11" t="s">
        <v>1061</v>
      </c>
      <c r="G856" s="1">
        <v>87</v>
      </c>
      <c r="H856" s="1">
        <v>16</v>
      </c>
      <c r="I856" s="1">
        <v>0</v>
      </c>
      <c r="J856" s="1" t="s">
        <v>32</v>
      </c>
      <c r="K856" s="1">
        <v>1</v>
      </c>
      <c r="L856" s="1" t="s">
        <v>1052</v>
      </c>
      <c r="M856" s="1">
        <v>0</v>
      </c>
      <c r="N856" s="2">
        <v>0</v>
      </c>
      <c r="O856" s="2">
        <v>0</v>
      </c>
    </row>
    <row r="857" spans="1:15">
      <c r="A857" s="54">
        <f>HEX2DEC(SUBSTITUTE(C857,"0x",""))</f>
        <v>169</v>
      </c>
      <c r="B857" s="39"/>
      <c r="C857" s="73" t="s">
        <v>1747</v>
      </c>
      <c r="D857" s="18" t="s">
        <v>1748</v>
      </c>
      <c r="E857" s="7" t="s">
        <v>1749</v>
      </c>
      <c r="F857" s="11" t="s">
        <v>1027</v>
      </c>
      <c r="G857" s="1">
        <v>24</v>
      </c>
      <c r="H857" s="1">
        <v>1</v>
      </c>
      <c r="I857" s="1">
        <v>1</v>
      </c>
      <c r="J857" s="1" t="s">
        <v>32</v>
      </c>
      <c r="K857" s="1">
        <v>1</v>
      </c>
      <c r="M857" s="1">
        <v>0</v>
      </c>
      <c r="N857" s="2">
        <v>0</v>
      </c>
      <c r="O857" s="2">
        <v>0</v>
      </c>
    </row>
    <row r="858" spans="1:15">
      <c r="A858" s="54">
        <f>HEX2DEC(SUBSTITUTE(C858,"0x",""))</f>
        <v>169</v>
      </c>
      <c r="B858" s="39"/>
      <c r="C858" s="73" t="s">
        <v>1747</v>
      </c>
      <c r="D858" s="18" t="s">
        <v>536</v>
      </c>
      <c r="E858" s="12"/>
      <c r="F858" s="11" t="s">
        <v>1750</v>
      </c>
      <c r="I858" s="1">
        <v>1</v>
      </c>
      <c r="J858" s="1" t="s">
        <v>32</v>
      </c>
      <c r="K858" s="1">
        <v>1</v>
      </c>
      <c r="M858" s="1">
        <v>0</v>
      </c>
      <c r="N858" s="2">
        <v>0</v>
      </c>
      <c r="O858" s="2">
        <v>0</v>
      </c>
    </row>
    <row r="859" spans="1:15">
      <c r="A859" s="54">
        <f t="shared" ref="A859:A900" si="31">HEX2DEC(SUBSTITUTE(C859,"0x",""))</f>
        <v>169</v>
      </c>
      <c r="B859" s="39"/>
      <c r="C859" s="73" t="s">
        <v>1747</v>
      </c>
      <c r="D859" s="18" t="s">
        <v>1751</v>
      </c>
      <c r="E859" s="7" t="s">
        <v>1752</v>
      </c>
      <c r="F859" s="11" t="s">
        <v>1120</v>
      </c>
      <c r="G859" s="1">
        <v>32</v>
      </c>
      <c r="H859" s="1">
        <v>1</v>
      </c>
      <c r="I859" s="1">
        <v>1</v>
      </c>
      <c r="J859" s="1" t="s">
        <v>32</v>
      </c>
      <c r="K859" s="1">
        <v>1</v>
      </c>
      <c r="M859" s="1">
        <v>0</v>
      </c>
      <c r="N859" s="2">
        <v>0</v>
      </c>
      <c r="O859" s="2">
        <v>0</v>
      </c>
    </row>
    <row r="860" spans="1:15">
      <c r="A860" s="54">
        <f t="shared" si="31"/>
        <v>169</v>
      </c>
      <c r="B860" s="39"/>
      <c r="C860" s="73" t="s">
        <v>1747</v>
      </c>
      <c r="D860" s="18" t="s">
        <v>1422</v>
      </c>
      <c r="E860" s="12"/>
      <c r="F860" s="11" t="s">
        <v>1753</v>
      </c>
      <c r="I860" s="1">
        <v>1</v>
      </c>
      <c r="J860" s="1" t="s">
        <v>32</v>
      </c>
      <c r="K860" s="1">
        <v>1</v>
      </c>
      <c r="M860" s="1">
        <v>0</v>
      </c>
      <c r="N860" s="2">
        <v>0</v>
      </c>
      <c r="O860" s="2">
        <v>0</v>
      </c>
    </row>
    <row r="861" spans="1:15">
      <c r="A861" s="54">
        <f t="shared" si="31"/>
        <v>170</v>
      </c>
      <c r="B861" s="39"/>
      <c r="C861" s="75" t="s">
        <v>1754</v>
      </c>
      <c r="D861" s="18" t="s">
        <v>1755</v>
      </c>
      <c r="E861" s="12" t="s">
        <v>1756</v>
      </c>
      <c r="F861" s="11" t="s">
        <v>5</v>
      </c>
      <c r="G861" s="1">
        <v>24</v>
      </c>
      <c r="H861" s="1">
        <v>8</v>
      </c>
      <c r="I861" s="1">
        <v>1</v>
      </c>
      <c r="J861" s="1" t="s">
        <v>32</v>
      </c>
      <c r="K861" s="1">
        <v>1</v>
      </c>
      <c r="L861" s="1" t="s">
        <v>113</v>
      </c>
      <c r="M861" s="1">
        <v>0</v>
      </c>
      <c r="N861" s="2">
        <v>0</v>
      </c>
      <c r="O861" s="2">
        <v>0</v>
      </c>
    </row>
    <row r="862" spans="1:15">
      <c r="A862" s="54">
        <f t="shared" si="31"/>
        <v>171</v>
      </c>
      <c r="B862" s="39"/>
      <c r="C862" s="73" t="s">
        <v>1757</v>
      </c>
      <c r="D862" s="18" t="s">
        <v>1758</v>
      </c>
      <c r="E862" s="59" t="s">
        <v>1759</v>
      </c>
      <c r="F862" s="11" t="s">
        <v>1027</v>
      </c>
      <c r="G862" s="1">
        <v>24</v>
      </c>
      <c r="H862" s="1">
        <v>1</v>
      </c>
      <c r="I862" s="1">
        <v>1</v>
      </c>
      <c r="J862" s="1" t="s">
        <v>32</v>
      </c>
      <c r="K862" s="1">
        <v>1</v>
      </c>
      <c r="M862" s="1">
        <v>0</v>
      </c>
      <c r="N862" s="2">
        <v>0</v>
      </c>
      <c r="O862" s="2">
        <v>0</v>
      </c>
    </row>
    <row r="863" spans="1:15">
      <c r="A863" s="54">
        <f t="shared" si="31"/>
        <v>171</v>
      </c>
      <c r="B863" s="39"/>
      <c r="C863" s="73" t="s">
        <v>1757</v>
      </c>
      <c r="D863" s="18" t="s">
        <v>1760</v>
      </c>
      <c r="E863" s="59" t="s">
        <v>1761</v>
      </c>
      <c r="F863" s="11" t="s">
        <v>1030</v>
      </c>
      <c r="G863" s="1">
        <v>25</v>
      </c>
      <c r="H863" s="1">
        <v>1</v>
      </c>
      <c r="I863" s="1">
        <v>1</v>
      </c>
      <c r="J863" s="1" t="s">
        <v>32</v>
      </c>
      <c r="K863" s="1">
        <v>1</v>
      </c>
      <c r="M863" s="1">
        <v>0</v>
      </c>
      <c r="N863" s="2">
        <v>0</v>
      </c>
      <c r="O863" s="2">
        <v>0</v>
      </c>
    </row>
    <row r="864" spans="1:15">
      <c r="A864" s="54">
        <f t="shared" si="31"/>
        <v>171</v>
      </c>
      <c r="B864" s="39"/>
      <c r="C864" s="73" t="s">
        <v>1757</v>
      </c>
      <c r="D864" s="18" t="s">
        <v>1762</v>
      </c>
      <c r="E864" s="59" t="s">
        <v>1763</v>
      </c>
      <c r="F864" s="11" t="s">
        <v>1033</v>
      </c>
      <c r="G864" s="1">
        <v>26</v>
      </c>
      <c r="H864" s="1">
        <v>1</v>
      </c>
      <c r="I864" s="1">
        <v>1</v>
      </c>
      <c r="J864" s="1" t="s">
        <v>32</v>
      </c>
      <c r="K864" s="1">
        <v>1</v>
      </c>
      <c r="M864" s="1">
        <v>0</v>
      </c>
      <c r="N864" s="2">
        <v>0</v>
      </c>
      <c r="O864" s="2">
        <v>0</v>
      </c>
    </row>
    <row r="865" ht="22.5" spans="1:15">
      <c r="A865" s="54">
        <f t="shared" si="31"/>
        <v>171</v>
      </c>
      <c r="B865" s="39"/>
      <c r="C865" s="73" t="s">
        <v>1757</v>
      </c>
      <c r="D865" s="18" t="s">
        <v>1764</v>
      </c>
      <c r="E865" s="59" t="s">
        <v>1765</v>
      </c>
      <c r="F865" s="11" t="s">
        <v>1036</v>
      </c>
      <c r="G865" s="1">
        <v>27</v>
      </c>
      <c r="H865" s="1">
        <v>1</v>
      </c>
      <c r="I865" s="1">
        <v>1</v>
      </c>
      <c r="J865" s="1" t="s">
        <v>32</v>
      </c>
      <c r="K865" s="1">
        <v>1</v>
      </c>
      <c r="M865" s="1">
        <v>0</v>
      </c>
      <c r="N865" s="2">
        <v>0</v>
      </c>
      <c r="O865" s="2">
        <v>0</v>
      </c>
    </row>
    <row r="866" spans="1:15">
      <c r="A866" s="54">
        <f t="shared" si="31"/>
        <v>171</v>
      </c>
      <c r="B866" s="39"/>
      <c r="C866" s="73" t="s">
        <v>1757</v>
      </c>
      <c r="D866" s="18" t="s">
        <v>1766</v>
      </c>
      <c r="E866" s="59" t="s">
        <v>1767</v>
      </c>
      <c r="F866" s="11" t="s">
        <v>1039</v>
      </c>
      <c r="G866" s="1">
        <v>28</v>
      </c>
      <c r="H866" s="1">
        <v>1</v>
      </c>
      <c r="I866" s="1">
        <v>1</v>
      </c>
      <c r="J866" s="1" t="s">
        <v>32</v>
      </c>
      <c r="K866" s="1">
        <v>1</v>
      </c>
      <c r="M866" s="1">
        <v>0</v>
      </c>
      <c r="N866" s="2">
        <v>0</v>
      </c>
      <c r="O866" s="2">
        <v>0</v>
      </c>
    </row>
    <row r="867" spans="1:15">
      <c r="A867" s="54">
        <f t="shared" si="31"/>
        <v>171</v>
      </c>
      <c r="B867" s="39"/>
      <c r="C867" s="73" t="s">
        <v>1757</v>
      </c>
      <c r="D867" s="18" t="s">
        <v>536</v>
      </c>
      <c r="E867" s="12"/>
      <c r="F867" s="11" t="s">
        <v>1768</v>
      </c>
      <c r="G867" s="1">
        <v>29</v>
      </c>
      <c r="H867" s="1">
        <v>1</v>
      </c>
      <c r="I867" s="1">
        <v>1</v>
      </c>
      <c r="J867" s="1" t="s">
        <v>32</v>
      </c>
      <c r="K867" s="1">
        <v>1</v>
      </c>
      <c r="M867" s="1">
        <v>0</v>
      </c>
      <c r="N867" s="2">
        <v>0</v>
      </c>
      <c r="O867" s="2">
        <v>0</v>
      </c>
    </row>
    <row r="868" spans="1:15">
      <c r="A868" s="54">
        <f t="shared" si="31"/>
        <v>171</v>
      </c>
      <c r="B868" s="39"/>
      <c r="C868" s="73" t="s">
        <v>1757</v>
      </c>
      <c r="D868" s="18" t="s">
        <v>1769</v>
      </c>
      <c r="E868" s="12" t="s">
        <v>1770</v>
      </c>
      <c r="F868" s="11" t="s">
        <v>1051</v>
      </c>
      <c r="G868" s="1">
        <v>39</v>
      </c>
      <c r="H868" s="1">
        <v>16</v>
      </c>
      <c r="I868" s="1">
        <v>0</v>
      </c>
      <c r="J868" s="1" t="s">
        <v>32</v>
      </c>
      <c r="K868" s="1">
        <v>0.03125</v>
      </c>
      <c r="L868" s="1" t="s">
        <v>105</v>
      </c>
      <c r="M868" s="1">
        <v>0</v>
      </c>
      <c r="N868" s="2">
        <v>0</v>
      </c>
      <c r="O868" s="2">
        <v>0</v>
      </c>
    </row>
    <row r="869" spans="1:15">
      <c r="A869" s="54">
        <f t="shared" si="31"/>
        <v>171</v>
      </c>
      <c r="B869" s="39"/>
      <c r="C869" s="73" t="s">
        <v>1757</v>
      </c>
      <c r="D869" s="18" t="s">
        <v>1771</v>
      </c>
      <c r="E869" s="12" t="s">
        <v>1772</v>
      </c>
      <c r="F869" s="11" t="s">
        <v>2</v>
      </c>
      <c r="G869" s="1">
        <f>24+8+16</f>
        <v>48</v>
      </c>
      <c r="H869" s="1">
        <v>8</v>
      </c>
      <c r="I869" s="1">
        <v>1</v>
      </c>
      <c r="J869" s="1" t="s">
        <v>32</v>
      </c>
      <c r="K869" s="1">
        <v>1</v>
      </c>
      <c r="L869" s="1" t="s">
        <v>90</v>
      </c>
      <c r="M869" s="1">
        <v>-40</v>
      </c>
      <c r="N869" s="2">
        <v>0</v>
      </c>
      <c r="O869" s="2">
        <v>0</v>
      </c>
    </row>
    <row r="870" spans="1:15">
      <c r="A870" s="54">
        <f t="shared" si="31"/>
        <v>171</v>
      </c>
      <c r="B870" s="39"/>
      <c r="C870" s="73" t="s">
        <v>1757</v>
      </c>
      <c r="D870" s="18" t="s">
        <v>1773</v>
      </c>
      <c r="E870" s="12" t="s">
        <v>1774</v>
      </c>
      <c r="F870" s="11" t="s">
        <v>1428</v>
      </c>
      <c r="G870" s="1">
        <f>39+16+8</f>
        <v>63</v>
      </c>
      <c r="H870" s="1">
        <v>16</v>
      </c>
      <c r="I870" s="1">
        <v>0</v>
      </c>
      <c r="J870" s="1" t="s">
        <v>32</v>
      </c>
      <c r="K870" s="1">
        <v>0.125</v>
      </c>
      <c r="L870" s="1" t="s">
        <v>105</v>
      </c>
      <c r="M870" s="1">
        <v>0</v>
      </c>
      <c r="N870" s="2">
        <v>0</v>
      </c>
      <c r="O870" s="2">
        <v>0</v>
      </c>
    </row>
    <row r="871" spans="1:15">
      <c r="A871" s="54">
        <f t="shared" si="31"/>
        <v>171</v>
      </c>
      <c r="B871" s="39"/>
      <c r="C871" s="73" t="s">
        <v>1757</v>
      </c>
      <c r="D871" s="18" t="s">
        <v>1775</v>
      </c>
      <c r="E871" s="12" t="s">
        <v>1776</v>
      </c>
      <c r="F871" s="11" t="s">
        <v>1431</v>
      </c>
      <c r="G871" s="1">
        <f>G870+16</f>
        <v>79</v>
      </c>
      <c r="H871" s="1">
        <v>16</v>
      </c>
      <c r="I871" s="1">
        <v>0</v>
      </c>
      <c r="J871" s="1" t="s">
        <v>32</v>
      </c>
      <c r="K871" s="1">
        <v>1</v>
      </c>
      <c r="L871" s="1" t="s">
        <v>105</v>
      </c>
      <c r="M871" s="1">
        <v>0</v>
      </c>
      <c r="N871" s="2">
        <v>0</v>
      </c>
      <c r="O871" s="2">
        <v>0</v>
      </c>
    </row>
    <row r="872" spans="1:15">
      <c r="A872" s="54">
        <f t="shared" si="31"/>
        <v>171</v>
      </c>
      <c r="B872" s="39"/>
      <c r="C872" s="73" t="s">
        <v>1757</v>
      </c>
      <c r="D872" s="18" t="s">
        <v>1777</v>
      </c>
      <c r="E872" s="12" t="s">
        <v>1778</v>
      </c>
      <c r="F872" s="11" t="s">
        <v>1619</v>
      </c>
      <c r="G872" s="1">
        <f>G869+8+16*2</f>
        <v>88</v>
      </c>
      <c r="H872" s="1">
        <v>8</v>
      </c>
      <c r="I872" s="1">
        <v>1</v>
      </c>
      <c r="J872" s="1" t="s">
        <v>32</v>
      </c>
      <c r="K872" s="1">
        <v>2</v>
      </c>
      <c r="L872" s="1" t="s">
        <v>90</v>
      </c>
      <c r="M872" s="1">
        <v>-256</v>
      </c>
      <c r="N872" s="2">
        <v>0</v>
      </c>
      <c r="O872" s="2">
        <v>0</v>
      </c>
    </row>
    <row r="873" spans="1:15">
      <c r="A873" s="54">
        <f t="shared" si="31"/>
        <v>173</v>
      </c>
      <c r="B873" s="39"/>
      <c r="C873" s="73" t="s">
        <v>1779</v>
      </c>
      <c r="D873" s="18" t="s">
        <v>1780</v>
      </c>
      <c r="E873" s="20" t="s">
        <v>1781</v>
      </c>
      <c r="F873" s="11" t="s">
        <v>1027</v>
      </c>
      <c r="G873" s="1">
        <v>24</v>
      </c>
      <c r="H873" s="1">
        <v>1</v>
      </c>
      <c r="I873" s="1">
        <v>1</v>
      </c>
      <c r="J873" s="1" t="s">
        <v>32</v>
      </c>
      <c r="K873" s="1">
        <v>1</v>
      </c>
      <c r="M873" s="1">
        <v>0</v>
      </c>
      <c r="N873" s="2">
        <v>0</v>
      </c>
      <c r="O873" s="2">
        <v>0</v>
      </c>
    </row>
    <row r="874" spans="1:15">
      <c r="A874" s="54">
        <f t="shared" si="31"/>
        <v>173</v>
      </c>
      <c r="B874" s="39"/>
      <c r="C874" s="73" t="s">
        <v>1779</v>
      </c>
      <c r="D874" s="18" t="s">
        <v>1782</v>
      </c>
      <c r="E874" s="20" t="s">
        <v>1783</v>
      </c>
      <c r="F874" s="11" t="s">
        <v>1030</v>
      </c>
      <c r="G874" s="1">
        <v>25</v>
      </c>
      <c r="H874" s="1">
        <v>1</v>
      </c>
      <c r="I874" s="1">
        <v>1</v>
      </c>
      <c r="J874" s="1" t="s">
        <v>32</v>
      </c>
      <c r="K874" s="1">
        <v>1</v>
      </c>
      <c r="M874" s="1">
        <v>0</v>
      </c>
      <c r="N874" s="2">
        <v>0</v>
      </c>
      <c r="O874" s="2">
        <v>0</v>
      </c>
    </row>
    <row r="875" spans="1:15">
      <c r="A875" s="54">
        <f t="shared" si="31"/>
        <v>173</v>
      </c>
      <c r="B875" s="39"/>
      <c r="C875" s="73" t="s">
        <v>1779</v>
      </c>
      <c r="D875" s="18"/>
      <c r="E875" s="20"/>
      <c r="F875" s="11" t="s">
        <v>1470</v>
      </c>
      <c r="I875" s="1">
        <v>1</v>
      </c>
      <c r="J875" s="1" t="s">
        <v>32</v>
      </c>
      <c r="K875" s="1">
        <v>1</v>
      </c>
      <c r="M875" s="1">
        <v>0</v>
      </c>
      <c r="N875" s="2">
        <v>0</v>
      </c>
      <c r="O875" s="2">
        <v>0</v>
      </c>
    </row>
    <row r="876" spans="1:15">
      <c r="A876" s="54">
        <f t="shared" si="31"/>
        <v>173</v>
      </c>
      <c r="B876" s="39"/>
      <c r="C876" s="73" t="s">
        <v>1779</v>
      </c>
      <c r="D876" s="18" t="s">
        <v>1780</v>
      </c>
      <c r="E876" s="20" t="s">
        <v>1784</v>
      </c>
      <c r="F876" s="11" t="s">
        <v>1051</v>
      </c>
      <c r="G876" s="1">
        <v>39</v>
      </c>
      <c r="H876" s="1">
        <v>16</v>
      </c>
      <c r="I876" s="1">
        <v>0</v>
      </c>
      <c r="J876" s="1" t="s">
        <v>277</v>
      </c>
      <c r="K876" s="1">
        <v>0.25</v>
      </c>
      <c r="L876" s="1" t="s">
        <v>278</v>
      </c>
      <c r="M876" s="1">
        <v>0</v>
      </c>
      <c r="N876" s="2">
        <v>0</v>
      </c>
      <c r="O876" s="2">
        <v>0</v>
      </c>
    </row>
    <row r="877" spans="1:15">
      <c r="A877" s="54">
        <f t="shared" si="31"/>
        <v>173</v>
      </c>
      <c r="B877" s="39"/>
      <c r="C877" s="73" t="s">
        <v>1779</v>
      </c>
      <c r="D877" s="18" t="s">
        <v>1782</v>
      </c>
      <c r="E877" s="20" t="s">
        <v>1785</v>
      </c>
      <c r="F877" s="11" t="s">
        <v>1055</v>
      </c>
      <c r="G877" s="1">
        <v>55</v>
      </c>
      <c r="H877" s="1">
        <v>16</v>
      </c>
      <c r="I877" s="1">
        <v>0</v>
      </c>
      <c r="J877" s="1" t="s">
        <v>32</v>
      </c>
      <c r="K877" s="1">
        <v>1</v>
      </c>
      <c r="L877" s="1" t="s">
        <v>110</v>
      </c>
      <c r="M877" s="1">
        <v>0</v>
      </c>
      <c r="N877" s="2">
        <v>0</v>
      </c>
      <c r="O877" s="2">
        <v>0</v>
      </c>
    </row>
    <row r="878" spans="1:15">
      <c r="A878" s="54">
        <f t="shared" si="31"/>
        <v>174</v>
      </c>
      <c r="B878" s="39"/>
      <c r="C878" s="73" t="s">
        <v>1786</v>
      </c>
      <c r="D878" s="18" t="s">
        <v>1787</v>
      </c>
      <c r="E878" s="20" t="s">
        <v>1788</v>
      </c>
      <c r="F878" s="11" t="s">
        <v>1027</v>
      </c>
      <c r="G878" s="1">
        <v>24</v>
      </c>
      <c r="H878" s="1">
        <v>1</v>
      </c>
      <c r="I878" s="1">
        <v>1</v>
      </c>
      <c r="J878" s="1" t="s">
        <v>32</v>
      </c>
      <c r="K878" s="1">
        <v>1</v>
      </c>
      <c r="M878" s="1">
        <v>0</v>
      </c>
      <c r="N878" s="2">
        <v>0</v>
      </c>
      <c r="O878" s="2">
        <v>0</v>
      </c>
    </row>
    <row r="879" spans="1:15">
      <c r="A879" s="54">
        <f t="shared" si="31"/>
        <v>174</v>
      </c>
      <c r="B879" s="39"/>
      <c r="C879" s="73" t="s">
        <v>1786</v>
      </c>
      <c r="D879" s="18" t="s">
        <v>1789</v>
      </c>
      <c r="E879" s="20" t="s">
        <v>1790</v>
      </c>
      <c r="F879" s="11" t="s">
        <v>1030</v>
      </c>
      <c r="G879" s="1">
        <v>25</v>
      </c>
      <c r="H879" s="1">
        <v>1</v>
      </c>
      <c r="I879" s="1">
        <v>1</v>
      </c>
      <c r="J879" s="1" t="s">
        <v>32</v>
      </c>
      <c r="K879" s="1">
        <v>1</v>
      </c>
      <c r="M879" s="1">
        <v>0</v>
      </c>
      <c r="N879" s="2">
        <v>0</v>
      </c>
      <c r="O879" s="2">
        <v>0</v>
      </c>
    </row>
    <row r="880" ht="22.5" spans="1:15">
      <c r="A880" s="54">
        <f t="shared" si="31"/>
        <v>174</v>
      </c>
      <c r="B880" s="39"/>
      <c r="C880" s="73" t="s">
        <v>1786</v>
      </c>
      <c r="D880" s="18" t="s">
        <v>536</v>
      </c>
      <c r="E880" s="12"/>
      <c r="F880" s="11" t="s">
        <v>1088</v>
      </c>
      <c r="I880" s="1">
        <v>1</v>
      </c>
      <c r="J880" s="1" t="s">
        <v>32</v>
      </c>
      <c r="K880" s="1">
        <v>1</v>
      </c>
      <c r="M880" s="1">
        <v>0</v>
      </c>
      <c r="N880" s="2">
        <v>0</v>
      </c>
      <c r="O880" s="2">
        <v>0</v>
      </c>
    </row>
    <row r="881" spans="1:15">
      <c r="A881" s="54">
        <f t="shared" si="31"/>
        <v>174</v>
      </c>
      <c r="B881" s="39"/>
      <c r="C881" s="73" t="s">
        <v>1786</v>
      </c>
      <c r="D881" s="18" t="s">
        <v>1791</v>
      </c>
      <c r="E881" s="20" t="s">
        <v>1792</v>
      </c>
      <c r="F881" s="11" t="s">
        <v>1051</v>
      </c>
      <c r="G881" s="1">
        <v>39</v>
      </c>
      <c r="H881" s="1">
        <v>16</v>
      </c>
      <c r="I881" s="1">
        <v>0</v>
      </c>
      <c r="J881" s="1" t="s">
        <v>277</v>
      </c>
      <c r="K881" s="1">
        <v>0.25</v>
      </c>
      <c r="L881" s="1" t="s">
        <v>278</v>
      </c>
      <c r="M881" s="1">
        <v>0</v>
      </c>
      <c r="N881" s="2">
        <v>0</v>
      </c>
      <c r="O881" s="2">
        <v>0</v>
      </c>
    </row>
    <row r="882" spans="1:15">
      <c r="A882" s="54">
        <f t="shared" si="31"/>
        <v>174</v>
      </c>
      <c r="B882" s="39"/>
      <c r="C882" s="73" t="s">
        <v>1786</v>
      </c>
      <c r="D882" s="18" t="s">
        <v>1793</v>
      </c>
      <c r="E882" s="20" t="s">
        <v>1794</v>
      </c>
      <c r="F882" s="11" t="s">
        <v>1055</v>
      </c>
      <c r="G882" s="1">
        <v>55</v>
      </c>
      <c r="H882" s="1">
        <v>16</v>
      </c>
      <c r="I882" s="1">
        <v>0</v>
      </c>
      <c r="J882" s="1" t="s">
        <v>277</v>
      </c>
      <c r="K882" s="1">
        <v>2</v>
      </c>
      <c r="L882" s="1" t="s">
        <v>278</v>
      </c>
      <c r="M882" s="1">
        <v>0</v>
      </c>
      <c r="N882" s="2">
        <v>0</v>
      </c>
      <c r="O882" s="2">
        <v>0</v>
      </c>
    </row>
    <row r="883" spans="1:15">
      <c r="A883" s="54">
        <f t="shared" si="31"/>
        <v>175</v>
      </c>
      <c r="B883" s="39"/>
      <c r="C883" s="73" t="s">
        <v>1795</v>
      </c>
      <c r="D883" s="18" t="s">
        <v>1796</v>
      </c>
      <c r="E883" s="20" t="s">
        <v>1797</v>
      </c>
      <c r="F883" s="11" t="s">
        <v>1577</v>
      </c>
      <c r="G883" s="1">
        <v>31</v>
      </c>
      <c r="H883" s="1">
        <v>16</v>
      </c>
      <c r="I883" s="1">
        <v>0</v>
      </c>
      <c r="J883" s="1" t="s">
        <v>32</v>
      </c>
      <c r="K883" s="1">
        <v>0.05</v>
      </c>
      <c r="L883" s="1" t="s">
        <v>1798</v>
      </c>
      <c r="M883" s="1">
        <v>0</v>
      </c>
      <c r="N883" s="2">
        <v>0</v>
      </c>
      <c r="O883" s="2">
        <v>0</v>
      </c>
    </row>
    <row r="884" spans="1:15">
      <c r="A884" s="54">
        <f t="shared" si="31"/>
        <v>176</v>
      </c>
      <c r="B884" s="39"/>
      <c r="C884" s="73" t="s">
        <v>1799</v>
      </c>
      <c r="D884" s="18" t="s">
        <v>1800</v>
      </c>
      <c r="E884" s="20" t="s">
        <v>1801</v>
      </c>
      <c r="F884" s="11" t="s">
        <v>1027</v>
      </c>
      <c r="G884" s="1">
        <v>24</v>
      </c>
      <c r="H884" s="1">
        <v>1</v>
      </c>
      <c r="I884" s="1">
        <v>1</v>
      </c>
      <c r="J884" s="1" t="s">
        <v>32</v>
      </c>
      <c r="K884" s="1">
        <v>1</v>
      </c>
      <c r="M884" s="1">
        <v>0</v>
      </c>
      <c r="N884" s="2">
        <v>0</v>
      </c>
      <c r="O884" s="2">
        <v>0</v>
      </c>
    </row>
    <row r="885" spans="1:15">
      <c r="A885" s="54">
        <f t="shared" si="31"/>
        <v>176</v>
      </c>
      <c r="B885" s="39"/>
      <c r="C885" s="73" t="s">
        <v>1799</v>
      </c>
      <c r="D885" s="18" t="s">
        <v>1802</v>
      </c>
      <c r="E885" s="20" t="s">
        <v>1803</v>
      </c>
      <c r="F885" s="11" t="s">
        <v>1030</v>
      </c>
      <c r="G885" s="1">
        <v>25</v>
      </c>
      <c r="H885" s="1">
        <v>1</v>
      </c>
      <c r="I885" s="1">
        <v>1</v>
      </c>
      <c r="J885" s="1" t="s">
        <v>32</v>
      </c>
      <c r="K885" s="1">
        <v>1</v>
      </c>
      <c r="M885" s="1">
        <v>0</v>
      </c>
      <c r="N885" s="2">
        <v>0</v>
      </c>
      <c r="O885" s="2">
        <v>0</v>
      </c>
    </row>
    <row r="886" spans="1:15">
      <c r="A886" s="54">
        <f t="shared" si="31"/>
        <v>176</v>
      </c>
      <c r="B886" s="39"/>
      <c r="C886" s="73" t="s">
        <v>1799</v>
      </c>
      <c r="D886" s="18"/>
      <c r="E886" s="20"/>
      <c r="F886" s="11" t="s">
        <v>1470</v>
      </c>
      <c r="G886" s="1"/>
      <c r="I886" s="1">
        <v>1</v>
      </c>
      <c r="J886" s="1" t="s">
        <v>32</v>
      </c>
      <c r="K886" s="1">
        <v>1</v>
      </c>
      <c r="M886" s="1">
        <v>0</v>
      </c>
      <c r="N886" s="2">
        <v>0</v>
      </c>
      <c r="O886" s="2">
        <v>0</v>
      </c>
    </row>
    <row r="887" spans="1:15">
      <c r="A887" s="54">
        <f t="shared" si="31"/>
        <v>176</v>
      </c>
      <c r="B887" s="39"/>
      <c r="C887" s="73" t="s">
        <v>1799</v>
      </c>
      <c r="D887" s="18" t="s">
        <v>1800</v>
      </c>
      <c r="E887" s="20" t="s">
        <v>1804</v>
      </c>
      <c r="F887" s="11" t="s">
        <v>1051</v>
      </c>
      <c r="G887" s="1">
        <v>39</v>
      </c>
      <c r="H887" s="1">
        <v>16</v>
      </c>
      <c r="I887" s="1">
        <v>0</v>
      </c>
      <c r="J887" s="1" t="s">
        <v>32</v>
      </c>
      <c r="K887" s="1">
        <v>0.05</v>
      </c>
      <c r="L887" s="1" t="s">
        <v>1798</v>
      </c>
      <c r="M887" s="1">
        <v>0</v>
      </c>
      <c r="N887" s="2">
        <v>0</v>
      </c>
      <c r="O887" s="2">
        <v>0</v>
      </c>
    </row>
    <row r="888" spans="1:15">
      <c r="A888" s="54">
        <f t="shared" si="31"/>
        <v>176</v>
      </c>
      <c r="B888" s="39"/>
      <c r="C888" s="73" t="s">
        <v>1799</v>
      </c>
      <c r="D888" s="18" t="s">
        <v>1802</v>
      </c>
      <c r="E888" s="20" t="s">
        <v>1805</v>
      </c>
      <c r="F888" s="11" t="s">
        <v>1055</v>
      </c>
      <c r="G888" s="1">
        <v>55</v>
      </c>
      <c r="H888" s="1">
        <v>16</v>
      </c>
      <c r="I888" s="1">
        <v>0</v>
      </c>
      <c r="J888" s="1" t="s">
        <v>32</v>
      </c>
      <c r="K888" s="1">
        <v>0.05</v>
      </c>
      <c r="L888" s="1" t="s">
        <v>1798</v>
      </c>
      <c r="M888" s="1">
        <v>0</v>
      </c>
      <c r="N888" s="2">
        <v>0</v>
      </c>
      <c r="O888" s="2">
        <v>0</v>
      </c>
    </row>
    <row r="889" spans="1:15">
      <c r="A889" s="54">
        <f t="shared" si="31"/>
        <v>177</v>
      </c>
      <c r="B889" s="39"/>
      <c r="C889" s="78" t="s">
        <v>1806</v>
      </c>
      <c r="D889" s="18" t="s">
        <v>1807</v>
      </c>
      <c r="E889" s="20" t="s">
        <v>1808</v>
      </c>
      <c r="F889" s="11" t="s">
        <v>1027</v>
      </c>
      <c r="G889" s="1">
        <v>24</v>
      </c>
      <c r="H889" s="1">
        <v>1</v>
      </c>
      <c r="I889" s="1">
        <v>1</v>
      </c>
      <c r="J889" s="1" t="s">
        <v>32</v>
      </c>
      <c r="K889" s="1">
        <v>1</v>
      </c>
      <c r="M889" s="1">
        <v>0</v>
      </c>
      <c r="N889" s="2">
        <v>0</v>
      </c>
      <c r="O889" s="2">
        <v>0</v>
      </c>
    </row>
    <row r="890" spans="1:15">
      <c r="A890" s="54">
        <f t="shared" si="31"/>
        <v>177</v>
      </c>
      <c r="B890" s="39"/>
      <c r="C890" s="78" t="s">
        <v>1806</v>
      </c>
      <c r="D890" s="18" t="s">
        <v>1809</v>
      </c>
      <c r="E890" s="20" t="s">
        <v>1810</v>
      </c>
      <c r="F890" s="11" t="s">
        <v>1030</v>
      </c>
      <c r="G890" s="1">
        <v>25</v>
      </c>
      <c r="H890" s="1">
        <v>1</v>
      </c>
      <c r="I890" s="1">
        <v>1</v>
      </c>
      <c r="J890" s="1" t="s">
        <v>32</v>
      </c>
      <c r="K890" s="1">
        <v>1</v>
      </c>
      <c r="M890" s="1">
        <v>0</v>
      </c>
      <c r="N890" s="2">
        <v>0</v>
      </c>
      <c r="O890" s="2">
        <v>0</v>
      </c>
    </row>
    <row r="891" spans="1:15">
      <c r="A891" s="54">
        <f t="shared" si="31"/>
        <v>177</v>
      </c>
      <c r="B891" s="39"/>
      <c r="C891" s="78" t="s">
        <v>1806</v>
      </c>
      <c r="D891" s="18" t="s">
        <v>1811</v>
      </c>
      <c r="E891" s="59" t="s">
        <v>1812</v>
      </c>
      <c r="F891" s="11" t="s">
        <v>1033</v>
      </c>
      <c r="G891" s="1">
        <v>26</v>
      </c>
      <c r="H891" s="1">
        <v>1</v>
      </c>
      <c r="I891" s="1">
        <v>1</v>
      </c>
      <c r="J891" s="1" t="s">
        <v>32</v>
      </c>
      <c r="K891" s="1">
        <v>1</v>
      </c>
      <c r="M891" s="1">
        <v>0</v>
      </c>
      <c r="N891" s="2">
        <v>0</v>
      </c>
      <c r="O891" s="2">
        <v>0</v>
      </c>
    </row>
    <row r="892" spans="1:15">
      <c r="A892" s="54">
        <f t="shared" si="31"/>
        <v>177</v>
      </c>
      <c r="B892" s="39"/>
      <c r="C892" s="78" t="s">
        <v>1806</v>
      </c>
      <c r="D892" s="18" t="s">
        <v>1813</v>
      </c>
      <c r="E892" s="59" t="s">
        <v>1814</v>
      </c>
      <c r="F892" s="11" t="s">
        <v>1036</v>
      </c>
      <c r="G892" s="1">
        <v>27</v>
      </c>
      <c r="H892" s="1">
        <v>1</v>
      </c>
      <c r="I892" s="1">
        <v>1</v>
      </c>
      <c r="J892" s="1" t="s">
        <v>32</v>
      </c>
      <c r="K892" s="1">
        <v>1</v>
      </c>
      <c r="M892" s="1">
        <v>0</v>
      </c>
      <c r="N892" s="2">
        <v>0</v>
      </c>
      <c r="O892" s="2">
        <v>0</v>
      </c>
    </row>
    <row r="893" spans="1:15">
      <c r="A893" s="54">
        <f t="shared" si="31"/>
        <v>177</v>
      </c>
      <c r="B893" s="39"/>
      <c r="C893" s="78" t="s">
        <v>1806</v>
      </c>
      <c r="D893" s="18" t="s">
        <v>1815</v>
      </c>
      <c r="E893" s="59" t="s">
        <v>1816</v>
      </c>
      <c r="F893" s="11" t="s">
        <v>1039</v>
      </c>
      <c r="G893" s="1">
        <v>28</v>
      </c>
      <c r="H893" s="1">
        <v>1</v>
      </c>
      <c r="I893" s="1">
        <v>1</v>
      </c>
      <c r="J893" s="1" t="s">
        <v>32</v>
      </c>
      <c r="K893" s="1">
        <v>1</v>
      </c>
      <c r="M893" s="1">
        <v>0</v>
      </c>
      <c r="N893" s="2">
        <v>0</v>
      </c>
      <c r="O893" s="2">
        <v>0</v>
      </c>
    </row>
    <row r="894" spans="1:15">
      <c r="A894" s="54">
        <f t="shared" si="31"/>
        <v>177</v>
      </c>
      <c r="B894" s="39"/>
      <c r="C894" s="78" t="s">
        <v>1806</v>
      </c>
      <c r="D894" s="18" t="s">
        <v>1817</v>
      </c>
      <c r="E894" s="59" t="s">
        <v>1818</v>
      </c>
      <c r="F894" s="11" t="s">
        <v>1042</v>
      </c>
      <c r="G894" s="1">
        <v>29</v>
      </c>
      <c r="H894" s="1">
        <v>1</v>
      </c>
      <c r="I894" s="1">
        <v>1</v>
      </c>
      <c r="J894" s="1" t="s">
        <v>32</v>
      </c>
      <c r="K894" s="1">
        <v>1</v>
      </c>
      <c r="M894" s="1">
        <v>0</v>
      </c>
      <c r="N894" s="2">
        <v>0</v>
      </c>
      <c r="O894" s="2">
        <v>0</v>
      </c>
    </row>
    <row r="895" spans="1:15">
      <c r="A895" s="54">
        <f t="shared" si="31"/>
        <v>177</v>
      </c>
      <c r="B895" s="39"/>
      <c r="C895" s="78" t="s">
        <v>1806</v>
      </c>
      <c r="D895" s="18"/>
      <c r="E895" s="20"/>
      <c r="F895" s="11" t="s">
        <v>1819</v>
      </c>
      <c r="G895" s="1">
        <v>30</v>
      </c>
      <c r="H895" s="1">
        <v>2</v>
      </c>
      <c r="I895" s="1">
        <v>1</v>
      </c>
      <c r="J895" s="1" t="s">
        <v>32</v>
      </c>
      <c r="K895" s="1">
        <v>1</v>
      </c>
      <c r="M895" s="1">
        <v>0</v>
      </c>
      <c r="N895" s="2">
        <v>0</v>
      </c>
      <c r="O895" s="2">
        <v>0</v>
      </c>
    </row>
    <row r="896" spans="1:15">
      <c r="A896" s="54">
        <f>HEX2DEC(SUBSTITUTE(C896,"0x",""))</f>
        <v>177</v>
      </c>
      <c r="B896" s="39"/>
      <c r="C896" s="78" t="s">
        <v>1806</v>
      </c>
      <c r="D896" s="18" t="s">
        <v>1820</v>
      </c>
      <c r="E896" s="14" t="s">
        <v>1821</v>
      </c>
      <c r="F896" s="11" t="s">
        <v>1120</v>
      </c>
      <c r="G896" s="1">
        <v>32</v>
      </c>
      <c r="H896" s="1">
        <v>1</v>
      </c>
      <c r="I896" s="1">
        <v>1</v>
      </c>
      <c r="J896" s="1" t="s">
        <v>32</v>
      </c>
      <c r="K896" s="1">
        <v>1</v>
      </c>
      <c r="M896" s="1">
        <v>0</v>
      </c>
      <c r="N896" s="2">
        <v>0</v>
      </c>
      <c r="O896" s="2">
        <v>0</v>
      </c>
    </row>
    <row r="897" spans="1:15">
      <c r="A897" s="54">
        <f>HEX2DEC(SUBSTITUTE(C897,"0x",""))</f>
        <v>177</v>
      </c>
      <c r="B897" s="39"/>
      <c r="C897" s="78" t="s">
        <v>1806</v>
      </c>
      <c r="D897" s="18"/>
      <c r="E897" s="14" t="s">
        <v>1822</v>
      </c>
      <c r="F897" s="11" t="s">
        <v>1122</v>
      </c>
      <c r="G897" s="1">
        <v>33</v>
      </c>
      <c r="H897" s="1">
        <v>1</v>
      </c>
      <c r="I897" s="1">
        <v>1</v>
      </c>
      <c r="J897" s="1" t="s">
        <v>32</v>
      </c>
      <c r="K897" s="1">
        <v>1</v>
      </c>
      <c r="M897" s="1">
        <v>0</v>
      </c>
      <c r="N897" s="2">
        <v>0</v>
      </c>
      <c r="O897" s="2">
        <v>0</v>
      </c>
    </row>
    <row r="898" spans="1:15">
      <c r="A898" s="54">
        <f>HEX2DEC(SUBSTITUTE(C898,"0x",""))</f>
        <v>177</v>
      </c>
      <c r="B898" s="39"/>
      <c r="C898" s="78" t="s">
        <v>1806</v>
      </c>
      <c r="D898" s="18"/>
      <c r="E898" s="14" t="s">
        <v>1823</v>
      </c>
      <c r="F898" s="11" t="s">
        <v>1124</v>
      </c>
      <c r="G898" s="1">
        <v>34</v>
      </c>
      <c r="H898" s="1">
        <v>1</v>
      </c>
      <c r="I898" s="1">
        <v>1</v>
      </c>
      <c r="J898" s="1" t="s">
        <v>32</v>
      </c>
      <c r="K898" s="1">
        <v>1</v>
      </c>
      <c r="M898" s="1">
        <v>0</v>
      </c>
      <c r="N898" s="2">
        <v>0</v>
      </c>
      <c r="O898" s="2">
        <v>0</v>
      </c>
    </row>
    <row r="899" spans="1:15">
      <c r="A899" s="54">
        <f>HEX2DEC(SUBSTITUTE(C899,"0x",""))</f>
        <v>177</v>
      </c>
      <c r="B899" s="39"/>
      <c r="C899" s="78" t="s">
        <v>1806</v>
      </c>
      <c r="D899" s="18"/>
      <c r="E899" s="20"/>
      <c r="F899" s="11" t="s">
        <v>1126</v>
      </c>
      <c r="G899" s="1">
        <v>35</v>
      </c>
      <c r="H899" s="1">
        <v>1</v>
      </c>
      <c r="I899" s="1">
        <v>1</v>
      </c>
      <c r="J899" s="1" t="s">
        <v>32</v>
      </c>
      <c r="K899" s="1">
        <v>1</v>
      </c>
      <c r="M899" s="1">
        <v>0</v>
      </c>
      <c r="N899" s="2">
        <v>0</v>
      </c>
      <c r="O899" s="2">
        <v>0</v>
      </c>
    </row>
    <row r="900" spans="1:15">
      <c r="A900" s="54">
        <f>HEX2DEC(SUBSTITUTE(C900,"0x",""))</f>
        <v>177</v>
      </c>
      <c r="B900" s="39"/>
      <c r="C900" s="78" t="s">
        <v>1806</v>
      </c>
      <c r="D900" s="18" t="s">
        <v>1824</v>
      </c>
      <c r="E900" s="14" t="s">
        <v>1825</v>
      </c>
      <c r="F900" s="11" t="s">
        <v>1129</v>
      </c>
      <c r="G900" s="1">
        <v>36</v>
      </c>
      <c r="H900" s="1">
        <v>1</v>
      </c>
      <c r="I900" s="1">
        <v>1</v>
      </c>
      <c r="J900" s="1" t="s">
        <v>32</v>
      </c>
      <c r="K900" s="1">
        <v>1</v>
      </c>
      <c r="M900" s="1">
        <v>0</v>
      </c>
      <c r="N900" s="2">
        <v>0</v>
      </c>
      <c r="O900" s="2">
        <v>0</v>
      </c>
    </row>
    <row r="901" spans="1:15">
      <c r="A901" s="54">
        <f>HEX2DEC(SUBSTITUTE(C901,"0x",""))</f>
        <v>177</v>
      </c>
      <c r="B901" s="39"/>
      <c r="C901" s="78" t="s">
        <v>1806</v>
      </c>
      <c r="D901" s="18"/>
      <c r="E901" s="14" t="s">
        <v>1826</v>
      </c>
      <c r="F901" s="11" t="s">
        <v>1131</v>
      </c>
      <c r="G901" s="1">
        <v>37</v>
      </c>
      <c r="H901" s="1">
        <v>1</v>
      </c>
      <c r="I901" s="1">
        <v>1</v>
      </c>
      <c r="J901" s="1" t="s">
        <v>32</v>
      </c>
      <c r="K901" s="1">
        <v>1</v>
      </c>
      <c r="M901" s="1">
        <v>0</v>
      </c>
      <c r="N901" s="2">
        <v>0</v>
      </c>
      <c r="O901" s="2">
        <v>0</v>
      </c>
    </row>
    <row r="902" spans="1:15">
      <c r="A902" s="54">
        <f>HEX2DEC(SUBSTITUTE(C902,"0x",""))</f>
        <v>177</v>
      </c>
      <c r="B902" s="39"/>
      <c r="C902" s="78" t="s">
        <v>1806</v>
      </c>
      <c r="D902" s="18"/>
      <c r="E902" s="14" t="s">
        <v>1827</v>
      </c>
      <c r="F902" s="11" t="s">
        <v>1133</v>
      </c>
      <c r="G902" s="1">
        <v>38</v>
      </c>
      <c r="H902" s="1">
        <v>1</v>
      </c>
      <c r="I902" s="1">
        <v>1</v>
      </c>
      <c r="J902" s="1" t="s">
        <v>32</v>
      </c>
      <c r="K902" s="1">
        <v>1</v>
      </c>
      <c r="M902" s="1">
        <v>0</v>
      </c>
      <c r="N902" s="2">
        <v>0</v>
      </c>
      <c r="O902" s="2">
        <v>0</v>
      </c>
    </row>
    <row r="903" spans="1:15">
      <c r="A903" s="54">
        <f>HEX2DEC(SUBSTITUTE(C903,"0x",""))</f>
        <v>177</v>
      </c>
      <c r="B903" s="39"/>
      <c r="C903" s="78" t="s">
        <v>1806</v>
      </c>
      <c r="D903" s="18"/>
      <c r="E903" s="20"/>
      <c r="F903" s="11" t="s">
        <v>1135</v>
      </c>
      <c r="G903" s="1">
        <v>39</v>
      </c>
      <c r="H903" s="1">
        <v>1</v>
      </c>
      <c r="I903" s="1">
        <v>1</v>
      </c>
      <c r="J903" s="1" t="s">
        <v>32</v>
      </c>
      <c r="K903" s="1">
        <v>1</v>
      </c>
      <c r="M903" s="1">
        <v>0</v>
      </c>
      <c r="N903" s="2">
        <v>0</v>
      </c>
      <c r="O903" s="2">
        <v>0</v>
      </c>
    </row>
    <row r="904" spans="1:15">
      <c r="A904" s="54">
        <f>HEX2DEC(SUBSTITUTE(C904,"0x",""))</f>
        <v>177</v>
      </c>
      <c r="B904" s="39"/>
      <c r="C904" s="78" t="s">
        <v>1806</v>
      </c>
      <c r="D904" s="18" t="s">
        <v>1828</v>
      </c>
      <c r="E904" s="14" t="s">
        <v>1829</v>
      </c>
      <c r="F904" s="11" t="s">
        <v>3</v>
      </c>
      <c r="G904" s="1">
        <v>40</v>
      </c>
      <c r="H904" s="1">
        <v>8</v>
      </c>
      <c r="I904" s="1">
        <v>1</v>
      </c>
      <c r="J904" s="1" t="s">
        <v>32</v>
      </c>
      <c r="K904" s="1">
        <f t="shared" ref="K904:K906" si="32">100/128</f>
        <v>0.78125</v>
      </c>
      <c r="L904" s="1" t="s">
        <v>88</v>
      </c>
      <c r="M904" s="1">
        <v>-100</v>
      </c>
      <c r="N904" s="2">
        <v>0</v>
      </c>
      <c r="O904" s="2">
        <v>0</v>
      </c>
    </row>
    <row r="905" spans="1:15">
      <c r="A905" s="54">
        <f>HEX2DEC(SUBSTITUTE(C905,"0x",""))</f>
        <v>177</v>
      </c>
      <c r="B905" s="39"/>
      <c r="C905" s="78" t="s">
        <v>1806</v>
      </c>
      <c r="D905" s="18" t="s">
        <v>1830</v>
      </c>
      <c r="E905" s="14" t="s">
        <v>1831</v>
      </c>
      <c r="F905" s="11" t="s">
        <v>2</v>
      </c>
      <c r="G905" s="1">
        <f>G904+H904</f>
        <v>48</v>
      </c>
      <c r="H905" s="1">
        <v>8</v>
      </c>
      <c r="I905" s="1">
        <v>1</v>
      </c>
      <c r="J905" s="1" t="s">
        <v>32</v>
      </c>
      <c r="K905" s="1">
        <f t="shared" si="32"/>
        <v>0.78125</v>
      </c>
      <c r="L905" s="1" t="s">
        <v>88</v>
      </c>
      <c r="M905" s="1">
        <v>-100</v>
      </c>
      <c r="N905" s="2">
        <v>0</v>
      </c>
      <c r="O905" s="2">
        <v>0</v>
      </c>
    </row>
    <row r="906" spans="1:15">
      <c r="A906" s="54">
        <f>HEX2DEC(SUBSTITUTE(C906,"0x",""))</f>
        <v>177</v>
      </c>
      <c r="B906" s="39"/>
      <c r="C906" s="78" t="s">
        <v>1806</v>
      </c>
      <c r="D906" s="18" t="s">
        <v>1832</v>
      </c>
      <c r="E906" s="14" t="s">
        <v>1833</v>
      </c>
      <c r="F906" s="11" t="s">
        <v>1</v>
      </c>
      <c r="G906" s="1">
        <f>G905+H905</f>
        <v>56</v>
      </c>
      <c r="H906" s="1">
        <v>8</v>
      </c>
      <c r="I906" s="1">
        <v>1</v>
      </c>
      <c r="J906" s="1" t="s">
        <v>32</v>
      </c>
      <c r="K906" s="1">
        <f t="shared" si="32"/>
        <v>0.78125</v>
      </c>
      <c r="L906" s="1" t="s">
        <v>88</v>
      </c>
      <c r="M906" s="1">
        <v>-100</v>
      </c>
      <c r="N906" s="2">
        <v>0</v>
      </c>
      <c r="O906" s="2">
        <v>0</v>
      </c>
    </row>
    <row r="907" spans="1:15">
      <c r="A907" s="54">
        <f>HEX2DEC(SUBSTITUTE(C907,"0x",""))</f>
        <v>177</v>
      </c>
      <c r="B907" s="39"/>
      <c r="C907" s="78" t="s">
        <v>1806</v>
      </c>
      <c r="D907" s="18" t="s">
        <v>1834</v>
      </c>
      <c r="E907" s="14" t="s">
        <v>1835</v>
      </c>
      <c r="F907" s="11" t="s">
        <v>118</v>
      </c>
      <c r="G907" s="1">
        <f>G906+H906</f>
        <v>64</v>
      </c>
      <c r="H907" s="1">
        <v>8</v>
      </c>
      <c r="I907" s="1">
        <v>1</v>
      </c>
      <c r="J907" s="1" t="s">
        <v>32</v>
      </c>
      <c r="K907" s="1">
        <v>1</v>
      </c>
      <c r="M907" s="1">
        <v>0</v>
      </c>
      <c r="N907" s="2">
        <v>0</v>
      </c>
      <c r="O907" s="2">
        <v>0</v>
      </c>
    </row>
    <row r="908" spans="1:15">
      <c r="A908" s="54">
        <f>HEX2DEC(SUBSTITUTE(C908,"0x",""))</f>
        <v>178</v>
      </c>
      <c r="B908" s="39"/>
      <c r="C908" s="78" t="s">
        <v>1836</v>
      </c>
      <c r="D908" s="18" t="s">
        <v>1837</v>
      </c>
      <c r="E908" s="20" t="s">
        <v>1838</v>
      </c>
      <c r="F908" s="11" t="s">
        <v>5</v>
      </c>
      <c r="G908" s="1">
        <v>24</v>
      </c>
      <c r="H908" s="1">
        <v>8</v>
      </c>
      <c r="I908" s="1">
        <v>1</v>
      </c>
      <c r="J908" s="1" t="s">
        <v>32</v>
      </c>
      <c r="K908" s="1">
        <f>100/255</f>
        <v>0.392156862745098</v>
      </c>
      <c r="L908" s="1" t="s">
        <v>88</v>
      </c>
      <c r="M908" s="1">
        <v>0</v>
      </c>
      <c r="N908" s="2">
        <v>0</v>
      </c>
      <c r="O908" s="2">
        <v>0</v>
      </c>
    </row>
    <row r="909" spans="1:15">
      <c r="A909" s="54">
        <f>HEX2DEC(SUBSTITUTE(C909,"0x",""))</f>
        <v>179</v>
      </c>
      <c r="B909" s="39"/>
      <c r="C909" s="78" t="s">
        <v>1839</v>
      </c>
      <c r="D909" s="18" t="s">
        <v>1840</v>
      </c>
      <c r="E909" s="59" t="s">
        <v>1841</v>
      </c>
      <c r="F909" s="11" t="s">
        <v>1027</v>
      </c>
      <c r="G909" s="1">
        <v>24</v>
      </c>
      <c r="H909" s="1">
        <v>1</v>
      </c>
      <c r="I909" s="1">
        <v>1</v>
      </c>
      <c r="J909" s="1" t="s">
        <v>32</v>
      </c>
      <c r="K909" s="1">
        <v>1</v>
      </c>
      <c r="M909" s="1">
        <v>0</v>
      </c>
      <c r="N909" s="2">
        <v>0</v>
      </c>
      <c r="O909" s="2">
        <v>0</v>
      </c>
    </row>
    <row r="910" spans="1:15">
      <c r="A910" s="54">
        <f>HEX2DEC(SUBSTITUTE(C910,"0x",""))</f>
        <v>179</v>
      </c>
      <c r="B910" s="39"/>
      <c r="C910" s="78" t="s">
        <v>1839</v>
      </c>
      <c r="D910" s="18" t="s">
        <v>1842</v>
      </c>
      <c r="E910" s="59" t="s">
        <v>1843</v>
      </c>
      <c r="F910" s="11" t="s">
        <v>1030</v>
      </c>
      <c r="G910" s="1">
        <v>25</v>
      </c>
      <c r="H910" s="1">
        <v>1</v>
      </c>
      <c r="I910" s="1">
        <v>1</v>
      </c>
      <c r="J910" s="1" t="s">
        <v>32</v>
      </c>
      <c r="K910" s="1">
        <v>1</v>
      </c>
      <c r="M910" s="1">
        <v>0</v>
      </c>
      <c r="N910" s="2">
        <v>0</v>
      </c>
      <c r="O910" s="2">
        <v>0</v>
      </c>
    </row>
    <row r="911" spans="1:15">
      <c r="A911" s="54">
        <f>HEX2DEC(SUBSTITUTE(C911,"0x",""))</f>
        <v>179</v>
      </c>
      <c r="B911" s="39"/>
      <c r="C911" s="78" t="s">
        <v>1839</v>
      </c>
      <c r="D911" s="18" t="s">
        <v>1844</v>
      </c>
      <c r="E911" s="59" t="s">
        <v>1845</v>
      </c>
      <c r="F911" s="11" t="s">
        <v>1033</v>
      </c>
      <c r="G911" s="1">
        <v>26</v>
      </c>
      <c r="H911" s="1">
        <v>1</v>
      </c>
      <c r="I911" s="1">
        <v>1</v>
      </c>
      <c r="J911" s="1" t="s">
        <v>32</v>
      </c>
      <c r="K911" s="1">
        <v>1</v>
      </c>
      <c r="M911" s="1">
        <v>0</v>
      </c>
      <c r="N911" s="2">
        <v>0</v>
      </c>
      <c r="O911" s="2">
        <v>0</v>
      </c>
    </row>
    <row r="912" spans="1:15">
      <c r="A912" s="54">
        <f>HEX2DEC(SUBSTITUTE(C912,"0x",""))</f>
        <v>179</v>
      </c>
      <c r="B912" s="39"/>
      <c r="C912" s="78" t="s">
        <v>1839</v>
      </c>
      <c r="D912" s="18" t="s">
        <v>1846</v>
      </c>
      <c r="E912" s="59" t="s">
        <v>1847</v>
      </c>
      <c r="F912" s="11" t="s">
        <v>1036</v>
      </c>
      <c r="G912" s="1">
        <v>27</v>
      </c>
      <c r="H912" s="1">
        <v>1</v>
      </c>
      <c r="I912" s="1">
        <v>1</v>
      </c>
      <c r="J912" s="1" t="s">
        <v>32</v>
      </c>
      <c r="K912" s="1">
        <v>1</v>
      </c>
      <c r="M912" s="1">
        <v>0</v>
      </c>
      <c r="N912" s="2">
        <v>0</v>
      </c>
      <c r="O912" s="2">
        <v>0</v>
      </c>
    </row>
    <row r="913" spans="1:15">
      <c r="A913" s="54">
        <f>HEX2DEC(SUBSTITUTE(C913,"0x",""))</f>
        <v>179</v>
      </c>
      <c r="B913" s="39"/>
      <c r="C913" s="78" t="s">
        <v>1839</v>
      </c>
      <c r="D913" s="18" t="s">
        <v>1848</v>
      </c>
      <c r="E913" s="59" t="s">
        <v>1849</v>
      </c>
      <c r="F913" s="11" t="s">
        <v>1039</v>
      </c>
      <c r="G913" s="1">
        <v>28</v>
      </c>
      <c r="H913" s="1">
        <v>1</v>
      </c>
      <c r="I913" s="1">
        <v>1</v>
      </c>
      <c r="J913" s="1" t="s">
        <v>32</v>
      </c>
      <c r="K913" s="1">
        <v>1</v>
      </c>
      <c r="M913" s="1">
        <v>0</v>
      </c>
      <c r="N913" s="2">
        <v>0</v>
      </c>
      <c r="O913" s="2">
        <v>0</v>
      </c>
    </row>
    <row r="914" spans="1:15">
      <c r="A914" s="54">
        <f>HEX2DEC(SUBSTITUTE(C914,"0x",""))</f>
        <v>179</v>
      </c>
      <c r="B914" s="39"/>
      <c r="C914" s="78" t="s">
        <v>1839</v>
      </c>
      <c r="D914" s="18" t="s">
        <v>1850</v>
      </c>
      <c r="E914" s="59" t="s">
        <v>1851</v>
      </c>
      <c r="F914" s="11" t="s">
        <v>1042</v>
      </c>
      <c r="G914" s="1">
        <v>29</v>
      </c>
      <c r="H914" s="1">
        <v>1</v>
      </c>
      <c r="I914" s="1">
        <v>1</v>
      </c>
      <c r="J914" s="1" t="s">
        <v>32</v>
      </c>
      <c r="K914" s="1">
        <v>1</v>
      </c>
      <c r="M914" s="1">
        <v>0</v>
      </c>
      <c r="N914" s="2">
        <v>0</v>
      </c>
      <c r="O914" s="2">
        <v>0</v>
      </c>
    </row>
    <row r="915" spans="1:15">
      <c r="A915" s="54">
        <f>HEX2DEC(SUBSTITUTE(C915,"0x",""))</f>
        <v>179</v>
      </c>
      <c r="B915" s="39"/>
      <c r="C915" s="78" t="s">
        <v>1839</v>
      </c>
      <c r="D915" s="18" t="s">
        <v>1852</v>
      </c>
      <c r="E915" s="59" t="s">
        <v>1853</v>
      </c>
      <c r="F915" s="11" t="s">
        <v>1045</v>
      </c>
      <c r="G915" s="1">
        <v>30</v>
      </c>
      <c r="H915" s="1">
        <v>1</v>
      </c>
      <c r="I915" s="1">
        <v>1</v>
      </c>
      <c r="J915" s="1" t="s">
        <v>32</v>
      </c>
      <c r="K915" s="1">
        <v>1</v>
      </c>
      <c r="M915" s="1">
        <v>0</v>
      </c>
      <c r="N915" s="2">
        <v>0</v>
      </c>
      <c r="O915" s="2">
        <v>0</v>
      </c>
    </row>
    <row r="916" spans="1:15">
      <c r="A916" s="54">
        <f>HEX2DEC(SUBSTITUTE(C916,"0x",""))</f>
        <v>179</v>
      </c>
      <c r="B916" s="39"/>
      <c r="C916" s="78" t="s">
        <v>1839</v>
      </c>
      <c r="D916" s="18" t="s">
        <v>1854</v>
      </c>
      <c r="E916" s="59" t="s">
        <v>1855</v>
      </c>
      <c r="F916" s="11" t="s">
        <v>1048</v>
      </c>
      <c r="G916" s="1">
        <v>31</v>
      </c>
      <c r="H916" s="1">
        <v>1</v>
      </c>
      <c r="I916" s="1">
        <v>1</v>
      </c>
      <c r="J916" s="1" t="s">
        <v>32</v>
      </c>
      <c r="K916" s="1">
        <v>1</v>
      </c>
      <c r="M916" s="1">
        <v>0</v>
      </c>
      <c r="N916" s="2">
        <v>0</v>
      </c>
      <c r="O916" s="2">
        <v>0</v>
      </c>
    </row>
    <row r="917" spans="1:15">
      <c r="A917" s="54">
        <f>HEX2DEC(SUBSTITUTE(C917,"0x",""))</f>
        <v>179</v>
      </c>
      <c r="B917" s="39"/>
      <c r="C917" s="78" t="s">
        <v>1839</v>
      </c>
      <c r="D917" s="18" t="s">
        <v>1856</v>
      </c>
      <c r="E917" s="20" t="s">
        <v>1857</v>
      </c>
      <c r="F917" s="11" t="s">
        <v>1051</v>
      </c>
      <c r="G917" s="1">
        <v>39</v>
      </c>
      <c r="H917" s="1">
        <v>16</v>
      </c>
      <c r="I917" s="1">
        <v>0</v>
      </c>
      <c r="J917" s="1" t="s">
        <v>32</v>
      </c>
      <c r="K917" s="1">
        <v>0.05</v>
      </c>
      <c r="L917" s="1" t="s">
        <v>1858</v>
      </c>
      <c r="M917" s="1">
        <v>0</v>
      </c>
      <c r="N917" s="2">
        <v>0</v>
      </c>
      <c r="O917" s="2">
        <v>0</v>
      </c>
    </row>
    <row r="918" spans="1:15">
      <c r="A918" s="54">
        <f>HEX2DEC(SUBSTITUTE(C918,"0x",""))</f>
        <v>179</v>
      </c>
      <c r="B918" s="39"/>
      <c r="C918" s="78" t="s">
        <v>1839</v>
      </c>
      <c r="D918" s="18" t="s">
        <v>1859</v>
      </c>
      <c r="E918" s="20" t="s">
        <v>1860</v>
      </c>
      <c r="F918" s="11" t="s">
        <v>1055</v>
      </c>
      <c r="G918" s="1">
        <v>55</v>
      </c>
      <c r="H918" s="1">
        <v>16</v>
      </c>
      <c r="I918" s="1">
        <v>0</v>
      </c>
      <c r="J918" s="1" t="s">
        <v>32</v>
      </c>
      <c r="K918" s="1">
        <v>0.05</v>
      </c>
      <c r="L918" s="1" t="s">
        <v>1858</v>
      </c>
      <c r="M918" s="1">
        <v>0</v>
      </c>
      <c r="N918" s="2">
        <v>0</v>
      </c>
      <c r="O918" s="2">
        <v>0</v>
      </c>
    </row>
    <row r="919" spans="1:15">
      <c r="A919" s="54">
        <f>HEX2DEC(SUBSTITUTE(C919,"0x",""))</f>
        <v>179</v>
      </c>
      <c r="B919" s="39"/>
      <c r="C919" s="78" t="s">
        <v>1839</v>
      </c>
      <c r="D919" s="18" t="s">
        <v>1861</v>
      </c>
      <c r="E919" s="20" t="s">
        <v>1862</v>
      </c>
      <c r="F919" s="11" t="s">
        <v>1058</v>
      </c>
      <c r="G919" s="1">
        <v>71</v>
      </c>
      <c r="H919" s="1">
        <v>16</v>
      </c>
      <c r="I919" s="1">
        <v>0</v>
      </c>
      <c r="J919" s="1" t="s">
        <v>32</v>
      </c>
      <c r="K919" s="1">
        <v>0.05</v>
      </c>
      <c r="L919" s="1" t="s">
        <v>1858</v>
      </c>
      <c r="M919" s="1">
        <v>0</v>
      </c>
      <c r="N919" s="2">
        <v>0</v>
      </c>
      <c r="O919" s="2">
        <v>0</v>
      </c>
    </row>
    <row r="920" spans="1:15">
      <c r="A920" s="54">
        <f>HEX2DEC(SUBSTITUTE(C920,"0x",""))</f>
        <v>179</v>
      </c>
      <c r="B920" s="39"/>
      <c r="C920" s="78" t="s">
        <v>1839</v>
      </c>
      <c r="D920" s="18" t="s">
        <v>1863</v>
      </c>
      <c r="E920" s="20" t="s">
        <v>1864</v>
      </c>
      <c r="F920" s="11" t="s">
        <v>1061</v>
      </c>
      <c r="G920" s="1">
        <v>87</v>
      </c>
      <c r="H920" s="1">
        <v>16</v>
      </c>
      <c r="I920" s="1">
        <v>0</v>
      </c>
      <c r="J920" s="1" t="s">
        <v>32</v>
      </c>
      <c r="K920" s="1">
        <v>0.05</v>
      </c>
      <c r="L920" s="1" t="s">
        <v>1858</v>
      </c>
      <c r="M920" s="1">
        <v>0</v>
      </c>
      <c r="N920" s="2">
        <v>0</v>
      </c>
      <c r="O920" s="2">
        <v>0</v>
      </c>
    </row>
    <row r="921" spans="1:15">
      <c r="A921" s="54">
        <f t="shared" ref="A921:A984" si="33">HEX2DEC(SUBSTITUTE(C921,"0x",""))</f>
        <v>179</v>
      </c>
      <c r="B921" s="39"/>
      <c r="C921" s="78" t="s">
        <v>1839</v>
      </c>
      <c r="D921" s="18" t="s">
        <v>1865</v>
      </c>
      <c r="E921" s="20" t="s">
        <v>1866</v>
      </c>
      <c r="F921" s="11" t="s">
        <v>1162</v>
      </c>
      <c r="G921" s="1">
        <v>103</v>
      </c>
      <c r="H921" s="1">
        <v>16</v>
      </c>
      <c r="I921" s="1">
        <v>0</v>
      </c>
      <c r="J921" s="1" t="s">
        <v>32</v>
      </c>
      <c r="K921" s="1">
        <v>0.05</v>
      </c>
      <c r="L921" s="1" t="s">
        <v>1858</v>
      </c>
      <c r="M921" s="1">
        <v>0</v>
      </c>
      <c r="N921" s="2">
        <v>0</v>
      </c>
      <c r="O921" s="2">
        <v>0</v>
      </c>
    </row>
    <row r="922" spans="1:15">
      <c r="A922" s="54">
        <f t="shared" si="33"/>
        <v>179</v>
      </c>
      <c r="B922" s="39"/>
      <c r="C922" s="78" t="s">
        <v>1839</v>
      </c>
      <c r="D922" s="18" t="s">
        <v>1867</v>
      </c>
      <c r="E922" s="20" t="s">
        <v>1868</v>
      </c>
      <c r="F922" s="11" t="s">
        <v>1165</v>
      </c>
      <c r="G922" s="1">
        <v>119</v>
      </c>
      <c r="H922" s="1">
        <v>16</v>
      </c>
      <c r="I922" s="1">
        <v>0</v>
      </c>
      <c r="J922" s="1" t="s">
        <v>32</v>
      </c>
      <c r="K922" s="1">
        <v>0.05</v>
      </c>
      <c r="L922" s="1" t="s">
        <v>1858</v>
      </c>
      <c r="M922" s="1">
        <v>0</v>
      </c>
      <c r="N922" s="2">
        <v>0</v>
      </c>
      <c r="O922" s="2">
        <v>0</v>
      </c>
    </row>
    <row r="923" spans="1:15">
      <c r="A923" s="54">
        <f t="shared" si="33"/>
        <v>179</v>
      </c>
      <c r="B923" s="39"/>
      <c r="C923" s="78" t="s">
        <v>1839</v>
      </c>
      <c r="D923" s="18" t="s">
        <v>1869</v>
      </c>
      <c r="E923" s="20" t="s">
        <v>1870</v>
      </c>
      <c r="F923" s="11" t="s">
        <v>1302</v>
      </c>
      <c r="G923" s="1">
        <v>135</v>
      </c>
      <c r="H923" s="1">
        <v>16</v>
      </c>
      <c r="I923" s="1">
        <v>0</v>
      </c>
      <c r="J923" s="1" t="s">
        <v>32</v>
      </c>
      <c r="K923" s="1">
        <v>0.05</v>
      </c>
      <c r="L923" s="1" t="s">
        <v>1858</v>
      </c>
      <c r="M923" s="1">
        <v>0</v>
      </c>
      <c r="N923" s="2">
        <v>0</v>
      </c>
      <c r="O923" s="2">
        <v>0</v>
      </c>
    </row>
    <row r="924" spans="1:15">
      <c r="A924" s="54">
        <f t="shared" si="33"/>
        <v>179</v>
      </c>
      <c r="B924" s="39"/>
      <c r="C924" s="78" t="s">
        <v>1839</v>
      </c>
      <c r="D924" s="18" t="s">
        <v>1871</v>
      </c>
      <c r="E924" s="20" t="s">
        <v>1872</v>
      </c>
      <c r="F924" s="11" t="s">
        <v>1305</v>
      </c>
      <c r="G924" s="1">
        <v>151</v>
      </c>
      <c r="H924" s="1">
        <v>16</v>
      </c>
      <c r="I924" s="1">
        <v>0</v>
      </c>
      <c r="J924" s="1" t="s">
        <v>32</v>
      </c>
      <c r="K924" s="1">
        <v>0.05</v>
      </c>
      <c r="L924" s="1" t="s">
        <v>1858</v>
      </c>
      <c r="M924" s="1">
        <v>0</v>
      </c>
      <c r="N924" s="2">
        <v>0</v>
      </c>
      <c r="O924" s="2">
        <v>0</v>
      </c>
    </row>
    <row r="925" spans="1:15">
      <c r="A925" s="54">
        <f t="shared" si="33"/>
        <v>179</v>
      </c>
      <c r="B925" s="39"/>
      <c r="C925" s="78" t="s">
        <v>1839</v>
      </c>
      <c r="D925" s="18" t="s">
        <v>1873</v>
      </c>
      <c r="E925" s="20" t="s">
        <v>1874</v>
      </c>
      <c r="F925" s="11" t="s">
        <v>1875</v>
      </c>
      <c r="G925" s="1">
        <v>167</v>
      </c>
      <c r="H925" s="1">
        <v>16</v>
      </c>
      <c r="I925" s="1">
        <v>0</v>
      </c>
      <c r="J925" s="1" t="s">
        <v>32</v>
      </c>
      <c r="K925" s="1">
        <v>0.05</v>
      </c>
      <c r="L925" s="1" t="s">
        <v>1858</v>
      </c>
      <c r="M925" s="1">
        <v>0</v>
      </c>
      <c r="N925" s="2">
        <v>0</v>
      </c>
      <c r="O925" s="2">
        <v>0</v>
      </c>
    </row>
    <row r="926" spans="1:15">
      <c r="A926" s="54">
        <f t="shared" si="33"/>
        <v>180</v>
      </c>
      <c r="B926" s="39"/>
      <c r="C926" s="78" t="s">
        <v>1876</v>
      </c>
      <c r="D926" s="18" t="s">
        <v>1877</v>
      </c>
      <c r="E926" s="59" t="s">
        <v>1878</v>
      </c>
      <c r="F926" s="11" t="s">
        <v>1027</v>
      </c>
      <c r="G926" s="1">
        <v>24</v>
      </c>
      <c r="H926" s="1">
        <v>1</v>
      </c>
      <c r="I926" s="1">
        <v>1</v>
      </c>
      <c r="J926" s="1" t="s">
        <v>32</v>
      </c>
      <c r="K926" s="1">
        <v>1</v>
      </c>
      <c r="M926" s="1">
        <v>0</v>
      </c>
      <c r="N926" s="2">
        <v>0</v>
      </c>
      <c r="O926" s="2">
        <v>0</v>
      </c>
    </row>
    <row r="927" spans="1:15">
      <c r="A927" s="54">
        <f t="shared" si="33"/>
        <v>180</v>
      </c>
      <c r="B927" s="39"/>
      <c r="C927" s="78" t="s">
        <v>1876</v>
      </c>
      <c r="D927" s="18" t="s">
        <v>1879</v>
      </c>
      <c r="E927" s="59" t="s">
        <v>1880</v>
      </c>
      <c r="F927" s="11" t="s">
        <v>1030</v>
      </c>
      <c r="G927" s="1">
        <v>25</v>
      </c>
      <c r="H927" s="1">
        <v>1</v>
      </c>
      <c r="I927" s="1">
        <v>1</v>
      </c>
      <c r="J927" s="1" t="s">
        <v>32</v>
      </c>
      <c r="K927" s="1">
        <v>1</v>
      </c>
      <c r="M927" s="1">
        <v>0</v>
      </c>
      <c r="N927" s="2">
        <v>0</v>
      </c>
      <c r="O927" s="2">
        <v>0</v>
      </c>
    </row>
    <row r="928" spans="1:15">
      <c r="A928" s="54">
        <f t="shared" si="33"/>
        <v>180</v>
      </c>
      <c r="B928" s="39"/>
      <c r="C928" s="78" t="s">
        <v>1876</v>
      </c>
      <c r="D928" s="18" t="s">
        <v>1881</v>
      </c>
      <c r="E928" s="59" t="s">
        <v>1882</v>
      </c>
      <c r="F928" s="11" t="s">
        <v>1033</v>
      </c>
      <c r="G928" s="1">
        <v>26</v>
      </c>
      <c r="H928" s="1">
        <v>1</v>
      </c>
      <c r="I928" s="1">
        <v>1</v>
      </c>
      <c r="J928" s="1" t="s">
        <v>32</v>
      </c>
      <c r="K928" s="1">
        <v>1</v>
      </c>
      <c r="M928" s="1">
        <v>0</v>
      </c>
      <c r="N928" s="2">
        <v>0</v>
      </c>
      <c r="O928" s="2">
        <v>0</v>
      </c>
    </row>
    <row r="929" spans="1:15">
      <c r="A929" s="54">
        <f t="shared" si="33"/>
        <v>180</v>
      </c>
      <c r="B929" s="39"/>
      <c r="C929" s="78" t="s">
        <v>1876</v>
      </c>
      <c r="D929" s="18" t="s">
        <v>1883</v>
      </c>
      <c r="E929" s="59" t="s">
        <v>1884</v>
      </c>
      <c r="F929" s="11" t="s">
        <v>1036</v>
      </c>
      <c r="G929" s="1">
        <v>27</v>
      </c>
      <c r="H929" s="1">
        <v>1</v>
      </c>
      <c r="I929" s="1">
        <v>1</v>
      </c>
      <c r="J929" s="1" t="s">
        <v>32</v>
      </c>
      <c r="K929" s="1">
        <v>1</v>
      </c>
      <c r="M929" s="1">
        <v>0</v>
      </c>
      <c r="N929" s="2">
        <v>0</v>
      </c>
      <c r="O929" s="2">
        <v>0</v>
      </c>
    </row>
    <row r="930" spans="1:15">
      <c r="A930" s="54">
        <f t="shared" si="33"/>
        <v>180</v>
      </c>
      <c r="B930" s="39"/>
      <c r="C930" s="78" t="s">
        <v>1876</v>
      </c>
      <c r="D930" s="18" t="s">
        <v>1885</v>
      </c>
      <c r="E930" s="59" t="s">
        <v>1886</v>
      </c>
      <c r="F930" s="11" t="s">
        <v>1039</v>
      </c>
      <c r="G930" s="1">
        <v>28</v>
      </c>
      <c r="H930" s="1">
        <v>1</v>
      </c>
      <c r="I930" s="1">
        <v>1</v>
      </c>
      <c r="J930" s="1" t="s">
        <v>32</v>
      </c>
      <c r="K930" s="1">
        <v>1</v>
      </c>
      <c r="M930" s="1">
        <v>0</v>
      </c>
      <c r="N930" s="2">
        <v>0</v>
      </c>
      <c r="O930" s="2">
        <v>0</v>
      </c>
    </row>
    <row r="931" spans="1:15">
      <c r="A931" s="54">
        <f t="shared" si="33"/>
        <v>180</v>
      </c>
      <c r="B931" s="39"/>
      <c r="C931" s="78" t="s">
        <v>1876</v>
      </c>
      <c r="D931" s="18" t="s">
        <v>1887</v>
      </c>
      <c r="E931" s="59" t="s">
        <v>1888</v>
      </c>
      <c r="F931" s="11" t="s">
        <v>1042</v>
      </c>
      <c r="G931" s="1">
        <v>29</v>
      </c>
      <c r="H931" s="1">
        <v>1</v>
      </c>
      <c r="I931" s="1">
        <v>1</v>
      </c>
      <c r="J931" s="1" t="s">
        <v>32</v>
      </c>
      <c r="K931" s="1">
        <v>1</v>
      </c>
      <c r="M931" s="1">
        <v>0</v>
      </c>
      <c r="N931" s="2">
        <v>0</v>
      </c>
      <c r="O931" s="2">
        <v>0</v>
      </c>
    </row>
    <row r="932" spans="1:15">
      <c r="A932" s="54">
        <f t="shared" si="33"/>
        <v>180</v>
      </c>
      <c r="B932" s="39"/>
      <c r="C932" s="78" t="s">
        <v>1876</v>
      </c>
      <c r="D932" s="18" t="s">
        <v>1889</v>
      </c>
      <c r="E932" s="59" t="s">
        <v>1890</v>
      </c>
      <c r="F932" s="11" t="s">
        <v>1045</v>
      </c>
      <c r="G932" s="1">
        <v>30</v>
      </c>
      <c r="H932" s="1">
        <v>1</v>
      </c>
      <c r="I932" s="1">
        <v>1</v>
      </c>
      <c r="J932" s="1" t="s">
        <v>32</v>
      </c>
      <c r="K932" s="1">
        <v>1</v>
      </c>
      <c r="M932" s="1">
        <v>0</v>
      </c>
      <c r="N932" s="2">
        <v>0</v>
      </c>
      <c r="O932" s="2">
        <v>0</v>
      </c>
    </row>
    <row r="933" spans="1:15">
      <c r="A933" s="54">
        <f t="shared" si="33"/>
        <v>180</v>
      </c>
      <c r="B933" s="39"/>
      <c r="C933" s="78" t="s">
        <v>1876</v>
      </c>
      <c r="D933" s="18" t="s">
        <v>1891</v>
      </c>
      <c r="E933" s="59" t="s">
        <v>1892</v>
      </c>
      <c r="F933" s="11" t="s">
        <v>1048</v>
      </c>
      <c r="G933" s="1">
        <v>31</v>
      </c>
      <c r="H933" s="1">
        <v>1</v>
      </c>
      <c r="I933" s="1">
        <v>1</v>
      </c>
      <c r="J933" s="1" t="s">
        <v>32</v>
      </c>
      <c r="K933" s="1">
        <v>1</v>
      </c>
      <c r="M933" s="1">
        <v>0</v>
      </c>
      <c r="N933" s="2">
        <v>0</v>
      </c>
      <c r="O933" s="2">
        <v>0</v>
      </c>
    </row>
    <row r="934" spans="1:15">
      <c r="A934" s="54">
        <f t="shared" si="33"/>
        <v>180</v>
      </c>
      <c r="B934" s="39"/>
      <c r="C934" s="78" t="s">
        <v>1876</v>
      </c>
      <c r="D934" s="18" t="s">
        <v>1893</v>
      </c>
      <c r="E934" s="18" t="s">
        <v>1894</v>
      </c>
      <c r="F934" s="11" t="s">
        <v>4</v>
      </c>
      <c r="G934" s="1">
        <v>32</v>
      </c>
      <c r="H934" s="1">
        <v>8</v>
      </c>
      <c r="I934" s="1">
        <v>1</v>
      </c>
      <c r="J934" s="1" t="s">
        <v>32</v>
      </c>
      <c r="K934" s="1">
        <v>1</v>
      </c>
      <c r="L934" s="1" t="s">
        <v>90</v>
      </c>
      <c r="M934" s="1">
        <v>-40</v>
      </c>
      <c r="N934" s="2">
        <v>0</v>
      </c>
      <c r="O934" s="2">
        <v>0</v>
      </c>
    </row>
    <row r="935" spans="1:15">
      <c r="A935" s="54">
        <f t="shared" si="33"/>
        <v>180</v>
      </c>
      <c r="B935" s="39"/>
      <c r="C935" s="78" t="s">
        <v>1876</v>
      </c>
      <c r="D935" s="18" t="s">
        <v>1895</v>
      </c>
      <c r="E935" s="18" t="s">
        <v>1896</v>
      </c>
      <c r="F935" s="11" t="s">
        <v>3</v>
      </c>
      <c r="G935" s="1">
        <v>40</v>
      </c>
      <c r="H935" s="1">
        <v>8</v>
      </c>
      <c r="I935" s="1">
        <v>1</v>
      </c>
      <c r="J935" s="1" t="s">
        <v>32</v>
      </c>
      <c r="K935" s="1">
        <v>1</v>
      </c>
      <c r="L935" s="1" t="s">
        <v>90</v>
      </c>
      <c r="M935" s="1">
        <v>-40</v>
      </c>
      <c r="N935" s="2">
        <v>0</v>
      </c>
      <c r="O935" s="2">
        <v>0</v>
      </c>
    </row>
    <row r="936" spans="1:15">
      <c r="A936" s="54">
        <f t="shared" si="33"/>
        <v>180</v>
      </c>
      <c r="B936" s="39"/>
      <c r="C936" s="78" t="s">
        <v>1876</v>
      </c>
      <c r="D936" s="18" t="s">
        <v>1897</v>
      </c>
      <c r="E936" s="18" t="s">
        <v>1898</v>
      </c>
      <c r="F936" s="11" t="s">
        <v>2</v>
      </c>
      <c r="G936" s="1">
        <f t="shared" ref="G936:G938" si="34">G935+H935</f>
        <v>48</v>
      </c>
      <c r="H936" s="1">
        <v>8</v>
      </c>
      <c r="I936" s="1">
        <v>1</v>
      </c>
      <c r="J936" s="1" t="s">
        <v>32</v>
      </c>
      <c r="K936" s="1">
        <v>1</v>
      </c>
      <c r="L936" s="1" t="s">
        <v>90</v>
      </c>
      <c r="M936" s="1">
        <v>-40</v>
      </c>
      <c r="N936" s="2">
        <v>0</v>
      </c>
      <c r="O936" s="2">
        <v>0</v>
      </c>
    </row>
    <row r="937" spans="1:15">
      <c r="A937" s="54">
        <f t="shared" si="33"/>
        <v>180</v>
      </c>
      <c r="B937" s="39"/>
      <c r="C937" s="78" t="s">
        <v>1876</v>
      </c>
      <c r="D937" s="18" t="s">
        <v>1899</v>
      </c>
      <c r="E937" s="18" t="s">
        <v>1900</v>
      </c>
      <c r="F937" s="11" t="s">
        <v>1</v>
      </c>
      <c r="G937" s="1">
        <f t="shared" si="34"/>
        <v>56</v>
      </c>
      <c r="H937" s="1">
        <v>8</v>
      </c>
      <c r="I937" s="1">
        <v>1</v>
      </c>
      <c r="J937" s="1" t="s">
        <v>32</v>
      </c>
      <c r="K937" s="1">
        <v>1</v>
      </c>
      <c r="L937" s="1" t="s">
        <v>90</v>
      </c>
      <c r="M937" s="1">
        <v>-40</v>
      </c>
      <c r="N937" s="2">
        <v>0</v>
      </c>
      <c r="O937" s="2">
        <v>0</v>
      </c>
    </row>
    <row r="938" spans="1:15">
      <c r="A938" s="54">
        <f t="shared" si="33"/>
        <v>180</v>
      </c>
      <c r="B938" s="39"/>
      <c r="C938" s="78" t="s">
        <v>1876</v>
      </c>
      <c r="D938" s="18" t="s">
        <v>1901</v>
      </c>
      <c r="E938" s="18" t="s">
        <v>1902</v>
      </c>
      <c r="F938" s="11" t="s">
        <v>118</v>
      </c>
      <c r="G938" s="1">
        <f t="shared" si="34"/>
        <v>64</v>
      </c>
      <c r="H938" s="1">
        <v>8</v>
      </c>
      <c r="I938" s="1">
        <v>1</v>
      </c>
      <c r="J938" s="1" t="s">
        <v>32</v>
      </c>
      <c r="K938" s="1">
        <v>1</v>
      </c>
      <c r="L938" s="1" t="s">
        <v>90</v>
      </c>
      <c r="M938" s="1">
        <v>-40</v>
      </c>
      <c r="N938" s="2">
        <v>0</v>
      </c>
      <c r="O938" s="2">
        <v>0</v>
      </c>
    </row>
    <row r="939" spans="1:15">
      <c r="A939" s="54">
        <f t="shared" si="33"/>
        <v>180</v>
      </c>
      <c r="B939" s="39"/>
      <c r="C939" s="78" t="s">
        <v>1876</v>
      </c>
      <c r="D939" s="18" t="s">
        <v>1903</v>
      </c>
      <c r="E939" s="18" t="s">
        <v>1904</v>
      </c>
      <c r="F939" s="11" t="s">
        <v>1613</v>
      </c>
      <c r="G939" s="1">
        <f>G938+H938</f>
        <v>72</v>
      </c>
      <c r="H939" s="1">
        <v>8</v>
      </c>
      <c r="I939" s="1">
        <v>1</v>
      </c>
      <c r="J939" s="1" t="s">
        <v>32</v>
      </c>
      <c r="K939" s="1">
        <v>1</v>
      </c>
      <c r="L939" s="1" t="s">
        <v>90</v>
      </c>
      <c r="M939" s="1">
        <v>-40</v>
      </c>
      <c r="N939" s="2">
        <v>0</v>
      </c>
      <c r="O939" s="2">
        <v>0</v>
      </c>
    </row>
    <row r="940" spans="1:15">
      <c r="A940" s="54">
        <f t="shared" si="33"/>
        <v>180</v>
      </c>
      <c r="B940" s="39"/>
      <c r="C940" s="78" t="s">
        <v>1876</v>
      </c>
      <c r="D940" s="18" t="s">
        <v>1905</v>
      </c>
      <c r="E940" s="18" t="s">
        <v>1906</v>
      </c>
      <c r="F940" s="11" t="s">
        <v>1616</v>
      </c>
      <c r="G940" s="1">
        <f>G939+H939</f>
        <v>80</v>
      </c>
      <c r="H940" s="1">
        <v>8</v>
      </c>
      <c r="I940" s="1">
        <v>1</v>
      </c>
      <c r="J940" s="1" t="s">
        <v>32</v>
      </c>
      <c r="K940" s="1">
        <v>1</v>
      </c>
      <c r="L940" s="1" t="s">
        <v>90</v>
      </c>
      <c r="M940" s="1">
        <v>-40</v>
      </c>
      <c r="N940" s="2">
        <v>0</v>
      </c>
      <c r="O940" s="2">
        <v>0</v>
      </c>
    </row>
    <row r="941" spans="1:15">
      <c r="A941" s="54">
        <f t="shared" si="33"/>
        <v>180</v>
      </c>
      <c r="B941" s="39"/>
      <c r="C941" s="78" t="s">
        <v>1876</v>
      </c>
      <c r="D941" s="18" t="s">
        <v>1907</v>
      </c>
      <c r="E941" s="18" t="s">
        <v>1908</v>
      </c>
      <c r="F941" s="11" t="s">
        <v>1619</v>
      </c>
      <c r="G941" s="1">
        <f>G940+H940</f>
        <v>88</v>
      </c>
      <c r="H941" s="1">
        <v>8</v>
      </c>
      <c r="I941" s="1">
        <v>1</v>
      </c>
      <c r="J941" s="1" t="s">
        <v>32</v>
      </c>
      <c r="K941" s="1">
        <v>1</v>
      </c>
      <c r="L941" s="1" t="s">
        <v>90</v>
      </c>
      <c r="M941" s="1">
        <v>-40</v>
      </c>
      <c r="N941" s="2">
        <v>0</v>
      </c>
      <c r="O941" s="2">
        <v>0</v>
      </c>
    </row>
    <row r="942" spans="1:15">
      <c r="A942" s="54">
        <f t="shared" si="33"/>
        <v>180</v>
      </c>
      <c r="B942" s="39"/>
      <c r="C942" s="78" t="s">
        <v>1876</v>
      </c>
      <c r="D942" s="18" t="s">
        <v>1909</v>
      </c>
      <c r="E942" s="18" t="s">
        <v>1910</v>
      </c>
      <c r="F942" s="11" t="s">
        <v>1911</v>
      </c>
      <c r="G942" s="1">
        <f>G941+H941</f>
        <v>96</v>
      </c>
      <c r="H942" s="1">
        <v>8</v>
      </c>
      <c r="I942" s="1">
        <v>1</v>
      </c>
      <c r="J942" s="1" t="s">
        <v>32</v>
      </c>
      <c r="K942" s="1">
        <v>1</v>
      </c>
      <c r="L942" s="1" t="s">
        <v>90</v>
      </c>
      <c r="M942" s="1">
        <v>-40</v>
      </c>
      <c r="N942" s="2">
        <v>0</v>
      </c>
      <c r="O942" s="2">
        <v>0</v>
      </c>
    </row>
    <row r="943" spans="1:15">
      <c r="A943" s="54">
        <f t="shared" si="33"/>
        <v>181</v>
      </c>
      <c r="B943" s="39"/>
      <c r="C943" s="78" t="s">
        <v>1912</v>
      </c>
      <c r="D943" s="18" t="s">
        <v>1913</v>
      </c>
      <c r="E943" s="59" t="s">
        <v>1914</v>
      </c>
      <c r="F943" s="11" t="s">
        <v>1027</v>
      </c>
      <c r="G943" s="1">
        <v>24</v>
      </c>
      <c r="H943" s="1">
        <v>1</v>
      </c>
      <c r="I943" s="1">
        <v>1</v>
      </c>
      <c r="J943" s="1" t="s">
        <v>32</v>
      </c>
      <c r="K943" s="1">
        <v>1</v>
      </c>
      <c r="M943" s="1">
        <v>0</v>
      </c>
      <c r="N943" s="2">
        <v>0</v>
      </c>
      <c r="O943" s="2">
        <v>0</v>
      </c>
    </row>
    <row r="944" spans="1:15">
      <c r="A944" s="54">
        <f t="shared" si="33"/>
        <v>181</v>
      </c>
      <c r="B944" s="39"/>
      <c r="C944" s="78" t="s">
        <v>1912</v>
      </c>
      <c r="D944" s="18" t="s">
        <v>1915</v>
      </c>
      <c r="E944" s="59" t="s">
        <v>1916</v>
      </c>
      <c r="F944" s="11" t="s">
        <v>1030</v>
      </c>
      <c r="G944" s="1">
        <v>25</v>
      </c>
      <c r="H944" s="1">
        <v>1</v>
      </c>
      <c r="I944" s="1">
        <v>1</v>
      </c>
      <c r="J944" s="1" t="s">
        <v>32</v>
      </c>
      <c r="K944" s="1">
        <v>1</v>
      </c>
      <c r="M944" s="1">
        <v>0</v>
      </c>
      <c r="N944" s="2">
        <v>0</v>
      </c>
      <c r="O944" s="2">
        <v>0</v>
      </c>
    </row>
    <row r="945" spans="1:15">
      <c r="A945" s="54">
        <f t="shared" si="33"/>
        <v>181</v>
      </c>
      <c r="B945" s="39"/>
      <c r="C945" s="78" t="s">
        <v>1912</v>
      </c>
      <c r="D945" s="18" t="s">
        <v>1917</v>
      </c>
      <c r="E945" s="59" t="s">
        <v>1918</v>
      </c>
      <c r="F945" s="11" t="s">
        <v>1033</v>
      </c>
      <c r="G945" s="1">
        <v>26</v>
      </c>
      <c r="H945" s="1">
        <v>1</v>
      </c>
      <c r="I945" s="1">
        <v>1</v>
      </c>
      <c r="J945" s="1" t="s">
        <v>32</v>
      </c>
      <c r="K945" s="1">
        <v>1</v>
      </c>
      <c r="M945" s="1">
        <v>0</v>
      </c>
      <c r="N945" s="2">
        <v>0</v>
      </c>
      <c r="O945" s="2">
        <v>0</v>
      </c>
    </row>
    <row r="946" spans="1:15">
      <c r="A946" s="54">
        <f t="shared" si="33"/>
        <v>181</v>
      </c>
      <c r="B946" s="39"/>
      <c r="C946" s="78" t="s">
        <v>1912</v>
      </c>
      <c r="D946" s="18" t="s">
        <v>1919</v>
      </c>
      <c r="E946" s="59" t="s">
        <v>1920</v>
      </c>
      <c r="F946" s="11" t="s">
        <v>1036</v>
      </c>
      <c r="G946" s="1">
        <v>27</v>
      </c>
      <c r="H946" s="1">
        <v>1</v>
      </c>
      <c r="I946" s="1">
        <v>1</v>
      </c>
      <c r="J946" s="1" t="s">
        <v>32</v>
      </c>
      <c r="K946" s="1">
        <v>1</v>
      </c>
      <c r="M946" s="1">
        <v>0</v>
      </c>
      <c r="N946" s="2">
        <v>0</v>
      </c>
      <c r="O946" s="2">
        <v>0</v>
      </c>
    </row>
    <row r="947" spans="1:15">
      <c r="A947" s="54">
        <f t="shared" si="33"/>
        <v>181</v>
      </c>
      <c r="B947" s="39"/>
      <c r="C947" s="78" t="s">
        <v>1912</v>
      </c>
      <c r="D947" s="18" t="s">
        <v>1921</v>
      </c>
      <c r="E947" s="59" t="s">
        <v>1922</v>
      </c>
      <c r="F947" s="11" t="s">
        <v>1039</v>
      </c>
      <c r="G947" s="1">
        <v>28</v>
      </c>
      <c r="H947" s="1">
        <v>1</v>
      </c>
      <c r="I947" s="1">
        <v>1</v>
      </c>
      <c r="J947" s="1" t="s">
        <v>32</v>
      </c>
      <c r="K947" s="1">
        <v>1</v>
      </c>
      <c r="M947" s="1">
        <v>0</v>
      </c>
      <c r="N947" s="2">
        <v>0</v>
      </c>
      <c r="O947" s="2">
        <v>0</v>
      </c>
    </row>
    <row r="948" spans="1:15">
      <c r="A948" s="54">
        <f t="shared" si="33"/>
        <v>181</v>
      </c>
      <c r="B948" s="39"/>
      <c r="C948" s="78" t="s">
        <v>1912</v>
      </c>
      <c r="D948" s="18" t="s">
        <v>1923</v>
      </c>
      <c r="E948" s="59" t="s">
        <v>1924</v>
      </c>
      <c r="F948" s="11" t="s">
        <v>1042</v>
      </c>
      <c r="G948" s="1">
        <v>29</v>
      </c>
      <c r="H948" s="1">
        <v>1</v>
      </c>
      <c r="I948" s="1">
        <v>1</v>
      </c>
      <c r="J948" s="1" t="s">
        <v>32</v>
      </c>
      <c r="K948" s="1">
        <v>1</v>
      </c>
      <c r="M948" s="1">
        <v>0</v>
      </c>
      <c r="N948" s="2">
        <v>0</v>
      </c>
      <c r="O948" s="2">
        <v>0</v>
      </c>
    </row>
    <row r="949" spans="1:15">
      <c r="A949" s="54">
        <f t="shared" si="33"/>
        <v>181</v>
      </c>
      <c r="B949" s="39"/>
      <c r="C949" s="78" t="s">
        <v>1912</v>
      </c>
      <c r="D949" s="18" t="s">
        <v>1925</v>
      </c>
      <c r="E949" s="59" t="s">
        <v>1926</v>
      </c>
      <c r="F949" s="11" t="s">
        <v>1045</v>
      </c>
      <c r="G949" s="1">
        <v>30</v>
      </c>
      <c r="H949" s="1">
        <v>1</v>
      </c>
      <c r="I949" s="1">
        <v>1</v>
      </c>
      <c r="J949" s="1" t="s">
        <v>32</v>
      </c>
      <c r="K949" s="1">
        <v>1</v>
      </c>
      <c r="M949" s="1">
        <v>0</v>
      </c>
      <c r="N949" s="2">
        <v>0</v>
      </c>
      <c r="O949" s="2">
        <v>0</v>
      </c>
    </row>
    <row r="950" spans="1:15">
      <c r="A950" s="54">
        <f t="shared" si="33"/>
        <v>181</v>
      </c>
      <c r="B950" s="39"/>
      <c r="C950" s="78" t="s">
        <v>1912</v>
      </c>
      <c r="D950" s="18" t="s">
        <v>1927</v>
      </c>
      <c r="E950" s="59" t="s">
        <v>1928</v>
      </c>
      <c r="F950" s="11" t="s">
        <v>1048</v>
      </c>
      <c r="G950" s="1">
        <v>31</v>
      </c>
      <c r="H950" s="1">
        <v>1</v>
      </c>
      <c r="I950" s="1">
        <v>1</v>
      </c>
      <c r="J950" s="1" t="s">
        <v>32</v>
      </c>
      <c r="K950" s="1">
        <v>1</v>
      </c>
      <c r="M950" s="1">
        <v>0</v>
      </c>
      <c r="N950" s="2">
        <v>0</v>
      </c>
      <c r="O950" s="2">
        <v>0</v>
      </c>
    </row>
    <row r="951" spans="1:15">
      <c r="A951" s="54">
        <f t="shared" si="33"/>
        <v>181</v>
      </c>
      <c r="B951" s="39"/>
      <c r="C951" s="78" t="s">
        <v>1912</v>
      </c>
      <c r="D951" s="18" t="s">
        <v>1929</v>
      </c>
      <c r="E951" s="18" t="s">
        <v>1930</v>
      </c>
      <c r="F951" s="11" t="s">
        <v>1051</v>
      </c>
      <c r="G951" s="1">
        <v>39</v>
      </c>
      <c r="H951" s="1">
        <v>16</v>
      </c>
      <c r="I951" s="1">
        <v>0</v>
      </c>
      <c r="J951" s="1" t="s">
        <v>32</v>
      </c>
      <c r="K951" s="1">
        <v>0.05</v>
      </c>
      <c r="L951" s="1" t="s">
        <v>5</v>
      </c>
      <c r="M951" s="1">
        <v>0</v>
      </c>
      <c r="N951" s="2">
        <v>0</v>
      </c>
      <c r="O951" s="2">
        <v>0</v>
      </c>
    </row>
    <row r="952" spans="1:15">
      <c r="A952" s="54">
        <f t="shared" si="33"/>
        <v>181</v>
      </c>
      <c r="B952" s="39"/>
      <c r="C952" s="78" t="s">
        <v>1912</v>
      </c>
      <c r="D952" s="18" t="s">
        <v>1931</v>
      </c>
      <c r="E952" s="18" t="s">
        <v>1932</v>
      </c>
      <c r="F952" s="11" t="s">
        <v>1055</v>
      </c>
      <c r="G952" s="1">
        <v>55</v>
      </c>
      <c r="H952" s="1">
        <v>16</v>
      </c>
      <c r="I952" s="1">
        <v>0</v>
      </c>
      <c r="J952" s="1" t="s">
        <v>32</v>
      </c>
      <c r="K952" s="1">
        <v>0.05</v>
      </c>
      <c r="L952" s="1" t="s">
        <v>5</v>
      </c>
      <c r="M952" s="1">
        <v>0</v>
      </c>
      <c r="N952" s="2">
        <v>0</v>
      </c>
      <c r="O952" s="2">
        <v>0</v>
      </c>
    </row>
    <row r="953" spans="1:15">
      <c r="A953" s="54">
        <f t="shared" si="33"/>
        <v>181</v>
      </c>
      <c r="B953" s="39"/>
      <c r="C953" s="78" t="s">
        <v>1912</v>
      </c>
      <c r="D953" s="18" t="s">
        <v>1933</v>
      </c>
      <c r="E953" s="18" t="s">
        <v>1934</v>
      </c>
      <c r="F953" s="11" t="s">
        <v>1058</v>
      </c>
      <c r="G953" s="1">
        <v>71</v>
      </c>
      <c r="H953" s="1">
        <v>16</v>
      </c>
      <c r="I953" s="1">
        <v>0</v>
      </c>
      <c r="J953" s="1" t="s">
        <v>32</v>
      </c>
      <c r="K953" s="1">
        <v>0.05</v>
      </c>
      <c r="L953" s="1" t="s">
        <v>5</v>
      </c>
      <c r="M953" s="1">
        <v>0</v>
      </c>
      <c r="N953" s="2">
        <v>0</v>
      </c>
      <c r="O953" s="2">
        <v>0</v>
      </c>
    </row>
    <row r="954" spans="1:15">
      <c r="A954" s="54">
        <f t="shared" si="33"/>
        <v>181</v>
      </c>
      <c r="B954" s="39"/>
      <c r="C954" s="78" t="s">
        <v>1912</v>
      </c>
      <c r="D954" s="18" t="s">
        <v>1935</v>
      </c>
      <c r="E954" s="18" t="s">
        <v>1936</v>
      </c>
      <c r="F954" s="11" t="s">
        <v>1061</v>
      </c>
      <c r="G954" s="1">
        <v>87</v>
      </c>
      <c r="H954" s="1">
        <v>16</v>
      </c>
      <c r="I954" s="1">
        <v>0</v>
      </c>
      <c r="J954" s="1" t="s">
        <v>32</v>
      </c>
      <c r="K954" s="1">
        <v>0.05</v>
      </c>
      <c r="L954" s="1" t="s">
        <v>5</v>
      </c>
      <c r="M954" s="1">
        <v>0</v>
      </c>
      <c r="N954" s="2">
        <v>0</v>
      </c>
      <c r="O954" s="2">
        <v>0</v>
      </c>
    </row>
    <row r="955" spans="1:15">
      <c r="A955" s="54">
        <f t="shared" si="33"/>
        <v>181</v>
      </c>
      <c r="B955" s="39"/>
      <c r="C955" s="78" t="s">
        <v>1912</v>
      </c>
      <c r="D955" s="18" t="s">
        <v>1937</v>
      </c>
      <c r="E955" s="18" t="s">
        <v>1938</v>
      </c>
      <c r="F955" s="11" t="s">
        <v>1162</v>
      </c>
      <c r="G955" s="1">
        <v>103</v>
      </c>
      <c r="H955" s="1">
        <v>16</v>
      </c>
      <c r="I955" s="1">
        <v>0</v>
      </c>
      <c r="J955" s="1" t="s">
        <v>32</v>
      </c>
      <c r="K955" s="1">
        <v>0.05</v>
      </c>
      <c r="L955" s="1" t="s">
        <v>5</v>
      </c>
      <c r="M955" s="1">
        <v>0</v>
      </c>
      <c r="N955" s="2">
        <v>0</v>
      </c>
      <c r="O955" s="2">
        <v>0</v>
      </c>
    </row>
    <row r="956" spans="1:15">
      <c r="A956" s="54">
        <f t="shared" si="33"/>
        <v>181</v>
      </c>
      <c r="B956" s="39"/>
      <c r="C956" s="78" t="s">
        <v>1912</v>
      </c>
      <c r="D956" s="18" t="s">
        <v>1939</v>
      </c>
      <c r="E956" s="18" t="s">
        <v>1940</v>
      </c>
      <c r="F956" s="11" t="s">
        <v>1165</v>
      </c>
      <c r="G956" s="1">
        <v>119</v>
      </c>
      <c r="H956" s="1">
        <v>16</v>
      </c>
      <c r="I956" s="1">
        <v>0</v>
      </c>
      <c r="J956" s="1" t="s">
        <v>32</v>
      </c>
      <c r="K956" s="1">
        <v>0.05</v>
      </c>
      <c r="L956" s="1" t="s">
        <v>5</v>
      </c>
      <c r="M956" s="1">
        <v>0</v>
      </c>
      <c r="N956" s="2">
        <v>0</v>
      </c>
      <c r="O956" s="2">
        <v>0</v>
      </c>
    </row>
    <row r="957" spans="1:15">
      <c r="A957" s="54">
        <f t="shared" si="33"/>
        <v>181</v>
      </c>
      <c r="B957" s="39"/>
      <c r="C957" s="78" t="s">
        <v>1912</v>
      </c>
      <c r="D957" s="18" t="s">
        <v>1941</v>
      </c>
      <c r="E957" s="18" t="s">
        <v>1942</v>
      </c>
      <c r="F957" s="11" t="s">
        <v>1302</v>
      </c>
      <c r="G957" s="1">
        <v>135</v>
      </c>
      <c r="H957" s="1">
        <v>16</v>
      </c>
      <c r="I957" s="1">
        <v>0</v>
      </c>
      <c r="J957" s="1" t="s">
        <v>32</v>
      </c>
      <c r="K957" s="1">
        <v>0.05</v>
      </c>
      <c r="L957" s="1" t="s">
        <v>5</v>
      </c>
      <c r="M957" s="1">
        <v>0</v>
      </c>
      <c r="N957" s="2">
        <v>0</v>
      </c>
      <c r="O957" s="2">
        <v>0</v>
      </c>
    </row>
    <row r="958" spans="1:15">
      <c r="A958" s="54">
        <f t="shared" si="33"/>
        <v>181</v>
      </c>
      <c r="B958" s="39"/>
      <c r="C958" s="78" t="s">
        <v>1912</v>
      </c>
      <c r="D958" s="18" t="s">
        <v>1943</v>
      </c>
      <c r="E958" s="18" t="s">
        <v>1944</v>
      </c>
      <c r="F958" s="11" t="s">
        <v>1305</v>
      </c>
      <c r="G958" s="1">
        <v>151</v>
      </c>
      <c r="H958" s="1">
        <v>16</v>
      </c>
      <c r="I958" s="1">
        <v>0</v>
      </c>
      <c r="J958" s="1" t="s">
        <v>32</v>
      </c>
      <c r="K958" s="1">
        <v>0.05</v>
      </c>
      <c r="L958" s="1" t="s">
        <v>5</v>
      </c>
      <c r="M958" s="1">
        <v>0</v>
      </c>
      <c r="N958" s="2">
        <v>0</v>
      </c>
      <c r="O958" s="2">
        <v>0</v>
      </c>
    </row>
    <row r="959" spans="1:15">
      <c r="A959" s="54">
        <f t="shared" si="33"/>
        <v>181</v>
      </c>
      <c r="B959" s="39"/>
      <c r="C959" s="78" t="s">
        <v>1912</v>
      </c>
      <c r="D959" s="18" t="s">
        <v>1945</v>
      </c>
      <c r="E959" s="18" t="s">
        <v>1946</v>
      </c>
      <c r="F959" s="11" t="s">
        <v>1875</v>
      </c>
      <c r="G959" s="1">
        <v>167</v>
      </c>
      <c r="H959" s="1">
        <v>16</v>
      </c>
      <c r="I959" s="1">
        <v>0</v>
      </c>
      <c r="J959" s="1" t="s">
        <v>32</v>
      </c>
      <c r="K959" s="1">
        <v>0.05</v>
      </c>
      <c r="L959" s="1" t="s">
        <v>5</v>
      </c>
      <c r="M959" s="1">
        <v>0</v>
      </c>
      <c r="N959" s="2">
        <v>0</v>
      </c>
      <c r="O959" s="2">
        <v>0</v>
      </c>
    </row>
    <row r="960" spans="1:15">
      <c r="A960" s="54">
        <f t="shared" si="33"/>
        <v>182</v>
      </c>
      <c r="B960" s="39"/>
      <c r="C960" s="78" t="s">
        <v>1947</v>
      </c>
      <c r="D960" s="18" t="s">
        <v>1948</v>
      </c>
      <c r="E960" s="59" t="s">
        <v>1949</v>
      </c>
      <c r="F960" s="11" t="s">
        <v>1027</v>
      </c>
      <c r="G960" s="1">
        <v>24</v>
      </c>
      <c r="H960" s="1">
        <v>1</v>
      </c>
      <c r="I960" s="1">
        <v>1</v>
      </c>
      <c r="J960" s="1" t="s">
        <v>32</v>
      </c>
      <c r="K960" s="1">
        <v>1</v>
      </c>
      <c r="M960" s="1">
        <v>0</v>
      </c>
      <c r="N960" s="2">
        <v>0</v>
      </c>
      <c r="O960" s="2">
        <v>0</v>
      </c>
    </row>
    <row r="961" spans="1:15">
      <c r="A961" s="54">
        <f t="shared" si="33"/>
        <v>182</v>
      </c>
      <c r="B961" s="39"/>
      <c r="C961" s="78" t="s">
        <v>1947</v>
      </c>
      <c r="D961" s="18" t="s">
        <v>1950</v>
      </c>
      <c r="E961" s="59" t="s">
        <v>1951</v>
      </c>
      <c r="F961" s="11" t="s">
        <v>1030</v>
      </c>
      <c r="G961" s="1">
        <v>25</v>
      </c>
      <c r="H961" s="1">
        <v>1</v>
      </c>
      <c r="I961" s="1">
        <v>1</v>
      </c>
      <c r="J961" s="1" t="s">
        <v>32</v>
      </c>
      <c r="K961" s="1">
        <v>1</v>
      </c>
      <c r="M961" s="1">
        <v>0</v>
      </c>
      <c r="N961" s="2">
        <v>0</v>
      </c>
      <c r="O961" s="2">
        <v>0</v>
      </c>
    </row>
    <row r="962" spans="1:15">
      <c r="A962" s="54">
        <f t="shared" si="33"/>
        <v>182</v>
      </c>
      <c r="B962" s="39"/>
      <c r="C962" s="78" t="s">
        <v>1947</v>
      </c>
      <c r="D962" s="18" t="s">
        <v>1952</v>
      </c>
      <c r="E962" s="59" t="s">
        <v>1953</v>
      </c>
      <c r="F962" s="11" t="s">
        <v>1033</v>
      </c>
      <c r="G962" s="1">
        <v>26</v>
      </c>
      <c r="H962" s="1">
        <v>1</v>
      </c>
      <c r="I962" s="1">
        <v>1</v>
      </c>
      <c r="J962" s="1" t="s">
        <v>32</v>
      </c>
      <c r="K962" s="1">
        <v>1</v>
      </c>
      <c r="M962" s="1">
        <v>0</v>
      </c>
      <c r="N962" s="2">
        <v>0</v>
      </c>
      <c r="O962" s="2">
        <v>0</v>
      </c>
    </row>
    <row r="963" spans="1:15">
      <c r="A963" s="54">
        <f t="shared" si="33"/>
        <v>182</v>
      </c>
      <c r="B963" s="39"/>
      <c r="C963" s="78" t="s">
        <v>1947</v>
      </c>
      <c r="D963" s="18" t="s">
        <v>1954</v>
      </c>
      <c r="E963" s="59" t="s">
        <v>1955</v>
      </c>
      <c r="F963" s="11" t="s">
        <v>1036</v>
      </c>
      <c r="G963" s="1">
        <v>27</v>
      </c>
      <c r="H963" s="1">
        <v>1</v>
      </c>
      <c r="I963" s="1">
        <v>1</v>
      </c>
      <c r="J963" s="1" t="s">
        <v>32</v>
      </c>
      <c r="K963" s="1">
        <v>1</v>
      </c>
      <c r="M963" s="1">
        <v>0</v>
      </c>
      <c r="N963" s="2">
        <v>0</v>
      </c>
      <c r="O963" s="2">
        <v>0</v>
      </c>
    </row>
    <row r="964" spans="1:15">
      <c r="A964" s="54">
        <f t="shared" si="33"/>
        <v>182</v>
      </c>
      <c r="B964" s="39"/>
      <c r="C964" s="78" t="s">
        <v>1947</v>
      </c>
      <c r="D964" s="18" t="s">
        <v>1956</v>
      </c>
      <c r="E964" s="59" t="s">
        <v>1957</v>
      </c>
      <c r="F964" s="11" t="s">
        <v>1039</v>
      </c>
      <c r="G964" s="1">
        <v>28</v>
      </c>
      <c r="H964" s="1">
        <v>1</v>
      </c>
      <c r="I964" s="1">
        <v>1</v>
      </c>
      <c r="J964" s="1" t="s">
        <v>32</v>
      </c>
      <c r="K964" s="1">
        <v>1</v>
      </c>
      <c r="M964" s="1">
        <v>0</v>
      </c>
      <c r="N964" s="2">
        <v>0</v>
      </c>
      <c r="O964" s="2">
        <v>0</v>
      </c>
    </row>
    <row r="965" spans="1:15">
      <c r="A965" s="54">
        <f t="shared" si="33"/>
        <v>182</v>
      </c>
      <c r="B965" s="39"/>
      <c r="C965" s="78" t="s">
        <v>1947</v>
      </c>
      <c r="D965" s="18" t="s">
        <v>1958</v>
      </c>
      <c r="E965" s="59" t="s">
        <v>1959</v>
      </c>
      <c r="F965" s="11" t="s">
        <v>1042</v>
      </c>
      <c r="G965" s="1">
        <v>29</v>
      </c>
      <c r="H965" s="1">
        <v>1</v>
      </c>
      <c r="I965" s="1">
        <v>1</v>
      </c>
      <c r="J965" s="1" t="s">
        <v>32</v>
      </c>
      <c r="K965" s="1">
        <v>1</v>
      </c>
      <c r="M965" s="1">
        <v>0</v>
      </c>
      <c r="N965" s="2">
        <v>0</v>
      </c>
      <c r="O965" s="2">
        <v>0</v>
      </c>
    </row>
    <row r="966" spans="1:15">
      <c r="A966" s="54">
        <f t="shared" si="33"/>
        <v>182</v>
      </c>
      <c r="B966" s="39"/>
      <c r="C966" s="78" t="s">
        <v>1947</v>
      </c>
      <c r="D966" s="18" t="s">
        <v>1960</v>
      </c>
      <c r="E966" s="59" t="s">
        <v>1961</v>
      </c>
      <c r="F966" s="11" t="s">
        <v>1045</v>
      </c>
      <c r="G966" s="1">
        <v>30</v>
      </c>
      <c r="H966" s="1">
        <v>1</v>
      </c>
      <c r="I966" s="1">
        <v>1</v>
      </c>
      <c r="J966" s="1" t="s">
        <v>32</v>
      </c>
      <c r="K966" s="1">
        <v>1</v>
      </c>
      <c r="M966" s="1">
        <v>0</v>
      </c>
      <c r="N966" s="2">
        <v>0</v>
      </c>
      <c r="O966" s="2">
        <v>0</v>
      </c>
    </row>
    <row r="967" spans="1:15">
      <c r="A967" s="54">
        <f t="shared" si="33"/>
        <v>182</v>
      </c>
      <c r="B967" s="39"/>
      <c r="C967" s="78" t="s">
        <v>1947</v>
      </c>
      <c r="D967" s="18" t="s">
        <v>1962</v>
      </c>
      <c r="E967" s="59" t="s">
        <v>1963</v>
      </c>
      <c r="F967" s="11" t="s">
        <v>1048</v>
      </c>
      <c r="G967" s="1">
        <v>31</v>
      </c>
      <c r="H967" s="1">
        <v>1</v>
      </c>
      <c r="I967" s="1">
        <v>1</v>
      </c>
      <c r="J967" s="1" t="s">
        <v>32</v>
      </c>
      <c r="K967" s="1">
        <v>1</v>
      </c>
      <c r="M967" s="1">
        <v>0</v>
      </c>
      <c r="N967" s="2">
        <v>0</v>
      </c>
      <c r="O967" s="2">
        <v>0</v>
      </c>
    </row>
    <row r="968" spans="1:15">
      <c r="A968" s="54">
        <f t="shared" si="33"/>
        <v>182</v>
      </c>
      <c r="B968" s="39"/>
      <c r="C968" s="78" t="s">
        <v>1947</v>
      </c>
      <c r="D968" s="18" t="s">
        <v>1964</v>
      </c>
      <c r="E968" s="18" t="s">
        <v>1965</v>
      </c>
      <c r="F968" s="11" t="s">
        <v>1051</v>
      </c>
      <c r="G968" s="1">
        <v>39</v>
      </c>
      <c r="H968" s="1">
        <v>16</v>
      </c>
      <c r="I968" s="1">
        <v>0</v>
      </c>
      <c r="J968" s="1" t="s">
        <v>32</v>
      </c>
      <c r="K968" s="1">
        <v>0.05</v>
      </c>
      <c r="L968" s="1" t="s">
        <v>153</v>
      </c>
      <c r="M968" s="1">
        <v>0</v>
      </c>
      <c r="N968" s="2">
        <v>0</v>
      </c>
      <c r="O968" s="2">
        <v>0</v>
      </c>
    </row>
    <row r="969" spans="1:15">
      <c r="A969" s="54">
        <f t="shared" si="33"/>
        <v>182</v>
      </c>
      <c r="B969" s="39"/>
      <c r="C969" s="78" t="s">
        <v>1947</v>
      </c>
      <c r="D969" s="18" t="s">
        <v>1966</v>
      </c>
      <c r="E969" s="18" t="s">
        <v>1967</v>
      </c>
      <c r="F969" s="11" t="s">
        <v>1055</v>
      </c>
      <c r="G969" s="1">
        <v>55</v>
      </c>
      <c r="H969" s="1">
        <v>16</v>
      </c>
      <c r="I969" s="1">
        <v>0</v>
      </c>
      <c r="J969" s="1" t="s">
        <v>32</v>
      </c>
      <c r="K969" s="1">
        <v>0.05</v>
      </c>
      <c r="L969" s="1" t="s">
        <v>153</v>
      </c>
      <c r="M969" s="1">
        <v>0</v>
      </c>
      <c r="N969" s="2">
        <v>0</v>
      </c>
      <c r="O969" s="2">
        <v>0</v>
      </c>
    </row>
    <row r="970" spans="1:15">
      <c r="A970" s="54">
        <f t="shared" si="33"/>
        <v>182</v>
      </c>
      <c r="B970" s="39"/>
      <c r="C970" s="78" t="s">
        <v>1947</v>
      </c>
      <c r="D970" s="18" t="s">
        <v>1968</v>
      </c>
      <c r="E970" s="18" t="s">
        <v>1969</v>
      </c>
      <c r="F970" s="11" t="s">
        <v>1058</v>
      </c>
      <c r="G970" s="1">
        <v>71</v>
      </c>
      <c r="H970" s="1">
        <v>16</v>
      </c>
      <c r="I970" s="1">
        <v>0</v>
      </c>
      <c r="J970" s="1" t="s">
        <v>32</v>
      </c>
      <c r="K970" s="1">
        <v>0.05</v>
      </c>
      <c r="L970" s="1" t="s">
        <v>153</v>
      </c>
      <c r="M970" s="1">
        <v>0</v>
      </c>
      <c r="N970" s="2">
        <v>0</v>
      </c>
      <c r="O970" s="2">
        <v>0</v>
      </c>
    </row>
    <row r="971" spans="1:15">
      <c r="A971" s="54">
        <f t="shared" si="33"/>
        <v>182</v>
      </c>
      <c r="B971" s="39"/>
      <c r="C971" s="78" t="s">
        <v>1947</v>
      </c>
      <c r="D971" s="18" t="s">
        <v>1970</v>
      </c>
      <c r="E971" s="18" t="s">
        <v>1971</v>
      </c>
      <c r="F971" s="11" t="s">
        <v>1061</v>
      </c>
      <c r="G971" s="1">
        <v>87</v>
      </c>
      <c r="H971" s="1">
        <v>16</v>
      </c>
      <c r="I971" s="1">
        <v>0</v>
      </c>
      <c r="J971" s="1" t="s">
        <v>32</v>
      </c>
      <c r="K971" s="1">
        <v>0.05</v>
      </c>
      <c r="L971" s="1" t="s">
        <v>153</v>
      </c>
      <c r="M971" s="1">
        <v>0</v>
      </c>
      <c r="N971" s="2">
        <v>0</v>
      </c>
      <c r="O971" s="2">
        <v>0</v>
      </c>
    </row>
    <row r="972" spans="1:15">
      <c r="A972" s="54">
        <f t="shared" si="33"/>
        <v>182</v>
      </c>
      <c r="B972" s="39"/>
      <c r="C972" s="78" t="s">
        <v>1947</v>
      </c>
      <c r="D972" s="18" t="s">
        <v>1972</v>
      </c>
      <c r="E972" s="18" t="s">
        <v>1973</v>
      </c>
      <c r="F972" s="11" t="s">
        <v>1162</v>
      </c>
      <c r="G972" s="1">
        <v>103</v>
      </c>
      <c r="H972" s="1">
        <v>16</v>
      </c>
      <c r="I972" s="1">
        <v>0</v>
      </c>
      <c r="J972" s="1" t="s">
        <v>32</v>
      </c>
      <c r="K972" s="1">
        <v>0.05</v>
      </c>
      <c r="L972" s="1" t="s">
        <v>153</v>
      </c>
      <c r="M972" s="1">
        <v>0</v>
      </c>
      <c r="N972" s="2">
        <v>0</v>
      </c>
      <c r="O972" s="2">
        <v>0</v>
      </c>
    </row>
    <row r="973" spans="1:15">
      <c r="A973" s="54">
        <f t="shared" si="33"/>
        <v>182</v>
      </c>
      <c r="B973" s="39"/>
      <c r="C973" s="78" t="s">
        <v>1947</v>
      </c>
      <c r="D973" s="18" t="s">
        <v>1974</v>
      </c>
      <c r="E973" s="18" t="s">
        <v>1975</v>
      </c>
      <c r="F973" s="11" t="s">
        <v>1165</v>
      </c>
      <c r="G973" s="1">
        <v>119</v>
      </c>
      <c r="H973" s="1">
        <v>16</v>
      </c>
      <c r="I973" s="1">
        <v>0</v>
      </c>
      <c r="J973" s="1" t="s">
        <v>32</v>
      </c>
      <c r="K973" s="1">
        <v>0.05</v>
      </c>
      <c r="L973" s="1" t="s">
        <v>153</v>
      </c>
      <c r="M973" s="1">
        <v>0</v>
      </c>
      <c r="N973" s="2">
        <v>0</v>
      </c>
      <c r="O973" s="2">
        <v>0</v>
      </c>
    </row>
    <row r="974" spans="1:15">
      <c r="A974" s="54">
        <f t="shared" si="33"/>
        <v>182</v>
      </c>
      <c r="B974" s="39"/>
      <c r="C974" s="78" t="s">
        <v>1947</v>
      </c>
      <c r="D974" s="18" t="s">
        <v>1976</v>
      </c>
      <c r="E974" s="18" t="s">
        <v>1977</v>
      </c>
      <c r="F974" s="11" t="s">
        <v>1302</v>
      </c>
      <c r="G974" s="1">
        <v>135</v>
      </c>
      <c r="H974" s="1">
        <v>16</v>
      </c>
      <c r="I974" s="1">
        <v>0</v>
      </c>
      <c r="J974" s="1" t="s">
        <v>32</v>
      </c>
      <c r="K974" s="1">
        <v>0.05</v>
      </c>
      <c r="L974" s="1" t="s">
        <v>153</v>
      </c>
      <c r="M974" s="1">
        <v>0</v>
      </c>
      <c r="N974" s="2">
        <v>0</v>
      </c>
      <c r="O974" s="2">
        <v>0</v>
      </c>
    </row>
    <row r="975" spans="1:15">
      <c r="A975" s="54">
        <f t="shared" si="33"/>
        <v>182</v>
      </c>
      <c r="B975" s="39"/>
      <c r="C975" s="78" t="s">
        <v>1947</v>
      </c>
      <c r="D975" s="18" t="s">
        <v>1978</v>
      </c>
      <c r="E975" s="18" t="s">
        <v>1979</v>
      </c>
      <c r="F975" s="11" t="s">
        <v>1305</v>
      </c>
      <c r="G975" s="1">
        <v>151</v>
      </c>
      <c r="H975" s="1">
        <v>16</v>
      </c>
      <c r="I975" s="1">
        <v>0</v>
      </c>
      <c r="J975" s="1" t="s">
        <v>32</v>
      </c>
      <c r="K975" s="1">
        <v>0.05</v>
      </c>
      <c r="L975" s="1" t="s">
        <v>153</v>
      </c>
      <c r="M975" s="1">
        <v>0</v>
      </c>
      <c r="N975" s="2">
        <v>0</v>
      </c>
      <c r="O975" s="2">
        <v>0</v>
      </c>
    </row>
    <row r="976" spans="1:15">
      <c r="A976" s="54">
        <f t="shared" si="33"/>
        <v>182</v>
      </c>
      <c r="B976" s="39"/>
      <c r="C976" s="78" t="s">
        <v>1947</v>
      </c>
      <c r="D976" s="18" t="s">
        <v>1980</v>
      </c>
      <c r="E976" s="18" t="s">
        <v>1981</v>
      </c>
      <c r="F976" s="11" t="s">
        <v>1875</v>
      </c>
      <c r="G976" s="1">
        <v>167</v>
      </c>
      <c r="H976" s="1">
        <v>16</v>
      </c>
      <c r="I976" s="1">
        <v>0</v>
      </c>
      <c r="J976" s="1" t="s">
        <v>32</v>
      </c>
      <c r="K976" s="1">
        <v>0.05</v>
      </c>
      <c r="L976" s="1" t="s">
        <v>153</v>
      </c>
      <c r="M976" s="1">
        <v>0</v>
      </c>
      <c r="N976" s="2">
        <v>0</v>
      </c>
      <c r="O976" s="2">
        <v>0</v>
      </c>
    </row>
    <row r="977" spans="1:15">
      <c r="A977" s="54">
        <f t="shared" si="33"/>
        <v>183</v>
      </c>
      <c r="B977" s="39"/>
      <c r="C977" s="78" t="s">
        <v>1982</v>
      </c>
      <c r="D977" s="18" t="s">
        <v>1983</v>
      </c>
      <c r="E977" s="20" t="s">
        <v>1984</v>
      </c>
      <c r="F977" s="11" t="s">
        <v>1027</v>
      </c>
      <c r="G977" s="1">
        <v>24</v>
      </c>
      <c r="H977" s="1">
        <v>1</v>
      </c>
      <c r="I977" s="1">
        <v>1</v>
      </c>
      <c r="J977" s="1" t="s">
        <v>32</v>
      </c>
      <c r="K977" s="1">
        <v>1</v>
      </c>
      <c r="M977" s="1">
        <v>0</v>
      </c>
      <c r="N977" s="2">
        <v>0</v>
      </c>
      <c r="O977" s="2">
        <v>0</v>
      </c>
    </row>
    <row r="978" spans="1:15">
      <c r="A978" s="54">
        <f t="shared" si="33"/>
        <v>183</v>
      </c>
      <c r="B978" s="39"/>
      <c r="C978" s="78" t="s">
        <v>1982</v>
      </c>
      <c r="D978" s="18" t="s">
        <v>1985</v>
      </c>
      <c r="E978" s="20" t="s">
        <v>1986</v>
      </c>
      <c r="F978" s="11" t="s">
        <v>1030</v>
      </c>
      <c r="G978" s="1">
        <v>25</v>
      </c>
      <c r="H978" s="1">
        <v>1</v>
      </c>
      <c r="I978" s="1">
        <v>1</v>
      </c>
      <c r="J978" s="1" t="s">
        <v>32</v>
      </c>
      <c r="K978" s="1">
        <v>1</v>
      </c>
      <c r="M978" s="1">
        <v>0</v>
      </c>
      <c r="N978" s="2">
        <v>0</v>
      </c>
      <c r="O978" s="2">
        <v>0</v>
      </c>
    </row>
    <row r="979" ht="22.5" spans="1:15">
      <c r="A979" s="54">
        <f t="shared" si="33"/>
        <v>183</v>
      </c>
      <c r="B979" s="39"/>
      <c r="C979" s="78" t="s">
        <v>1982</v>
      </c>
      <c r="D979" s="18" t="s">
        <v>1987</v>
      </c>
      <c r="E979" s="20" t="s">
        <v>1988</v>
      </c>
      <c r="F979" s="11" t="s">
        <v>1033</v>
      </c>
      <c r="G979" s="1">
        <v>26</v>
      </c>
      <c r="H979" s="1">
        <v>1</v>
      </c>
      <c r="I979" s="1">
        <v>1</v>
      </c>
      <c r="J979" s="1" t="s">
        <v>32</v>
      </c>
      <c r="K979" s="1">
        <v>1</v>
      </c>
      <c r="M979" s="1">
        <v>0</v>
      </c>
      <c r="N979" s="2">
        <v>0</v>
      </c>
      <c r="O979" s="2">
        <v>0</v>
      </c>
    </row>
    <row r="980" spans="1:15">
      <c r="A980" s="54">
        <f t="shared" si="33"/>
        <v>183</v>
      </c>
      <c r="B980" s="39"/>
      <c r="C980" s="78" t="s">
        <v>1982</v>
      </c>
      <c r="D980" s="18" t="s">
        <v>1989</v>
      </c>
      <c r="E980" s="20" t="s">
        <v>1990</v>
      </c>
      <c r="F980" s="11" t="s">
        <v>1036</v>
      </c>
      <c r="G980" s="1">
        <v>27</v>
      </c>
      <c r="H980" s="1">
        <v>1</v>
      </c>
      <c r="I980" s="1">
        <v>1</v>
      </c>
      <c r="J980" s="1" t="s">
        <v>32</v>
      </c>
      <c r="K980" s="1">
        <v>1</v>
      </c>
      <c r="M980" s="1">
        <v>0</v>
      </c>
      <c r="N980" s="2">
        <v>0</v>
      </c>
      <c r="O980" s="2">
        <v>0</v>
      </c>
    </row>
    <row r="981" spans="1:15">
      <c r="A981" s="54">
        <f t="shared" si="33"/>
        <v>183</v>
      </c>
      <c r="B981" s="39"/>
      <c r="C981" s="78" t="s">
        <v>1982</v>
      </c>
      <c r="D981" s="18" t="s">
        <v>1991</v>
      </c>
      <c r="E981" s="20" t="s">
        <v>1992</v>
      </c>
      <c r="F981" s="11" t="s">
        <v>1039</v>
      </c>
      <c r="G981" s="1">
        <v>28</v>
      </c>
      <c r="H981" s="1">
        <v>1</v>
      </c>
      <c r="I981" s="1">
        <v>1</v>
      </c>
      <c r="J981" s="1" t="s">
        <v>32</v>
      </c>
      <c r="K981" s="1">
        <v>1</v>
      </c>
      <c r="M981" s="1">
        <v>0</v>
      </c>
      <c r="N981" s="2">
        <v>0</v>
      </c>
      <c r="O981" s="2">
        <v>0</v>
      </c>
    </row>
    <row r="982" spans="1:15">
      <c r="A982" s="54">
        <f t="shared" si="33"/>
        <v>183</v>
      </c>
      <c r="B982" s="39"/>
      <c r="C982" s="78" t="s">
        <v>1982</v>
      </c>
      <c r="D982" s="18" t="s">
        <v>1993</v>
      </c>
      <c r="E982" s="20" t="s">
        <v>1994</v>
      </c>
      <c r="F982" s="11" t="s">
        <v>1042</v>
      </c>
      <c r="G982" s="1">
        <v>29</v>
      </c>
      <c r="H982" s="1">
        <v>1</v>
      </c>
      <c r="I982" s="1">
        <v>1</v>
      </c>
      <c r="J982" s="1" t="s">
        <v>32</v>
      </c>
      <c r="K982" s="1">
        <v>1</v>
      </c>
      <c r="M982" s="1">
        <v>0</v>
      </c>
      <c r="N982" s="2">
        <v>0</v>
      </c>
      <c r="O982" s="2">
        <v>0</v>
      </c>
    </row>
    <row r="983" spans="1:15">
      <c r="A983" s="54">
        <f t="shared" si="33"/>
        <v>183</v>
      </c>
      <c r="B983" s="39"/>
      <c r="C983" s="78" t="s">
        <v>1982</v>
      </c>
      <c r="D983" s="18"/>
      <c r="E983" s="20"/>
      <c r="F983" s="11" t="s">
        <v>1410</v>
      </c>
      <c r="I983" s="1">
        <v>1</v>
      </c>
      <c r="J983" s="1" t="s">
        <v>32</v>
      </c>
      <c r="K983" s="1">
        <v>1</v>
      </c>
      <c r="M983" s="1">
        <v>0</v>
      </c>
      <c r="N983" s="2">
        <v>0</v>
      </c>
      <c r="O983" s="2">
        <v>0</v>
      </c>
    </row>
    <row r="984" spans="1:15">
      <c r="A984" s="54">
        <f t="shared" si="33"/>
        <v>183</v>
      </c>
      <c r="B984" s="39"/>
      <c r="C984" s="78" t="s">
        <v>1982</v>
      </c>
      <c r="D984" s="18" t="s">
        <v>1995</v>
      </c>
      <c r="E984" s="21" t="s">
        <v>1996</v>
      </c>
      <c r="F984" s="11" t="s">
        <v>4</v>
      </c>
      <c r="G984" s="1">
        <v>32</v>
      </c>
      <c r="H984" s="1">
        <v>8</v>
      </c>
      <c r="I984" s="1">
        <v>1</v>
      </c>
      <c r="J984" s="1" t="s">
        <v>32</v>
      </c>
      <c r="K984" s="1">
        <v>1</v>
      </c>
      <c r="L984" s="1" t="s">
        <v>90</v>
      </c>
      <c r="M984" s="1">
        <v>-40</v>
      </c>
      <c r="N984" s="2">
        <v>0</v>
      </c>
      <c r="O984" s="2">
        <v>0</v>
      </c>
    </row>
    <row r="985" spans="1:15">
      <c r="A985" s="54">
        <f t="shared" ref="A985:A1021" si="35">HEX2DEC(SUBSTITUTE(C985,"0x",""))</f>
        <v>183</v>
      </c>
      <c r="B985" s="39"/>
      <c r="C985" s="78" t="s">
        <v>1982</v>
      </c>
      <c r="D985" s="18" t="s">
        <v>1997</v>
      </c>
      <c r="E985" s="21" t="s">
        <v>1998</v>
      </c>
      <c r="F985" s="11" t="s">
        <v>3</v>
      </c>
      <c r="G985" s="1">
        <v>40</v>
      </c>
      <c r="H985" s="1">
        <v>8</v>
      </c>
      <c r="I985" s="1">
        <v>1</v>
      </c>
      <c r="J985" s="1" t="s">
        <v>32</v>
      </c>
      <c r="K985" s="1">
        <v>1</v>
      </c>
      <c r="L985" s="1" t="s">
        <v>90</v>
      </c>
      <c r="M985" s="1">
        <v>-40</v>
      </c>
      <c r="N985" s="2">
        <v>0</v>
      </c>
      <c r="O985" s="2">
        <v>0</v>
      </c>
    </row>
    <row r="986" ht="22.5" spans="1:15">
      <c r="A986" s="54">
        <f t="shared" si="35"/>
        <v>183</v>
      </c>
      <c r="B986" s="39"/>
      <c r="C986" s="78" t="s">
        <v>1982</v>
      </c>
      <c r="D986" s="18" t="s">
        <v>1999</v>
      </c>
      <c r="E986" s="21" t="s">
        <v>2000</v>
      </c>
      <c r="F986" s="11" t="s">
        <v>2</v>
      </c>
      <c r="G986" s="1">
        <f t="shared" ref="G986:G992" si="36">G985+H985</f>
        <v>48</v>
      </c>
      <c r="H986" s="1">
        <v>8</v>
      </c>
      <c r="I986" s="1">
        <v>1</v>
      </c>
      <c r="J986" s="1" t="s">
        <v>32</v>
      </c>
      <c r="K986" s="1">
        <v>1</v>
      </c>
      <c r="L986" s="1" t="s">
        <v>90</v>
      </c>
      <c r="M986" s="1">
        <v>-40</v>
      </c>
      <c r="N986" s="2">
        <v>0</v>
      </c>
      <c r="O986" s="2">
        <v>0</v>
      </c>
    </row>
    <row r="987" spans="1:15">
      <c r="A987" s="54">
        <f t="shared" si="35"/>
        <v>183</v>
      </c>
      <c r="B987" s="39"/>
      <c r="C987" s="78" t="s">
        <v>1982</v>
      </c>
      <c r="D987" s="18" t="s">
        <v>2001</v>
      </c>
      <c r="E987" s="21" t="s">
        <v>2002</v>
      </c>
      <c r="F987" s="11" t="s">
        <v>1</v>
      </c>
      <c r="G987" s="1">
        <f t="shared" si="36"/>
        <v>56</v>
      </c>
      <c r="H987" s="1">
        <v>8</v>
      </c>
      <c r="I987" s="1">
        <v>1</v>
      </c>
      <c r="J987" s="1" t="s">
        <v>32</v>
      </c>
      <c r="K987" s="1">
        <v>1</v>
      </c>
      <c r="L987" s="1" t="s">
        <v>90</v>
      </c>
      <c r="M987" s="1">
        <v>-40</v>
      </c>
      <c r="N987" s="2">
        <v>0</v>
      </c>
      <c r="O987" s="2">
        <v>0</v>
      </c>
    </row>
    <row r="988" spans="1:15">
      <c r="A988" s="54">
        <f t="shared" si="35"/>
        <v>183</v>
      </c>
      <c r="B988" s="39"/>
      <c r="C988" s="78" t="s">
        <v>1982</v>
      </c>
      <c r="D988" s="18" t="s">
        <v>2003</v>
      </c>
      <c r="E988" s="21" t="s">
        <v>2004</v>
      </c>
      <c r="F988" s="11" t="s">
        <v>118</v>
      </c>
      <c r="G988" s="1">
        <f t="shared" si="36"/>
        <v>64</v>
      </c>
      <c r="H988" s="1">
        <v>8</v>
      </c>
      <c r="I988" s="1">
        <v>1</v>
      </c>
      <c r="J988" s="1" t="s">
        <v>32</v>
      </c>
      <c r="K988" s="1">
        <v>1</v>
      </c>
      <c r="L988" s="1" t="s">
        <v>90</v>
      </c>
      <c r="M988" s="1">
        <v>-40</v>
      </c>
      <c r="N988" s="2">
        <v>0</v>
      </c>
      <c r="O988" s="2">
        <v>0</v>
      </c>
    </row>
    <row r="989" ht="22.5" spans="1:15">
      <c r="A989" s="54">
        <f t="shared" si="35"/>
        <v>183</v>
      </c>
      <c r="B989" s="39"/>
      <c r="C989" s="78" t="s">
        <v>1982</v>
      </c>
      <c r="D989" s="18" t="s">
        <v>2005</v>
      </c>
      <c r="E989" s="21" t="s">
        <v>2006</v>
      </c>
      <c r="F989" s="11" t="s">
        <v>1613</v>
      </c>
      <c r="G989" s="1">
        <f t="shared" si="36"/>
        <v>72</v>
      </c>
      <c r="H989" s="1">
        <v>8</v>
      </c>
      <c r="I989" s="1">
        <v>1</v>
      </c>
      <c r="J989" s="1" t="s">
        <v>32</v>
      </c>
      <c r="K989" s="1">
        <v>1</v>
      </c>
      <c r="M989" s="1">
        <v>0</v>
      </c>
      <c r="N989" s="2">
        <v>0</v>
      </c>
      <c r="O989" s="2">
        <v>0</v>
      </c>
    </row>
    <row r="990" ht="22.5" spans="1:15">
      <c r="A990" s="54">
        <f t="shared" si="35"/>
        <v>184</v>
      </c>
      <c r="B990" s="39"/>
      <c r="C990" s="78" t="s">
        <v>2007</v>
      </c>
      <c r="D990" s="18" t="s">
        <v>2008</v>
      </c>
      <c r="E990" s="21" t="s">
        <v>2009</v>
      </c>
      <c r="F990" s="11" t="s">
        <v>1577</v>
      </c>
      <c r="G990" s="1">
        <v>31</v>
      </c>
      <c r="H990" s="1">
        <v>16</v>
      </c>
      <c r="I990" s="1">
        <v>0</v>
      </c>
      <c r="J990" s="1" t="s">
        <v>32</v>
      </c>
      <c r="K990" s="1">
        <v>1</v>
      </c>
      <c r="L990" s="1" t="s">
        <v>28</v>
      </c>
      <c r="M990" s="1">
        <v>0</v>
      </c>
      <c r="N990" s="2">
        <v>0</v>
      </c>
      <c r="O990" s="2">
        <v>0</v>
      </c>
    </row>
    <row r="991" spans="1:15">
      <c r="A991" s="54">
        <f t="shared" si="35"/>
        <v>185</v>
      </c>
      <c r="B991" s="39"/>
      <c r="C991" s="78" t="s">
        <v>2010</v>
      </c>
      <c r="D991" s="18" t="s">
        <v>2011</v>
      </c>
      <c r="E991" s="59" t="s">
        <v>2012</v>
      </c>
      <c r="F991" s="11" t="s">
        <v>1577</v>
      </c>
      <c r="G991" s="1">
        <v>31</v>
      </c>
      <c r="H991" s="1">
        <v>16</v>
      </c>
      <c r="I991" s="1">
        <v>0</v>
      </c>
      <c r="J991" s="1" t="s">
        <v>32</v>
      </c>
      <c r="K991" s="1">
        <v>0.001</v>
      </c>
      <c r="L991" s="1" t="s">
        <v>153</v>
      </c>
      <c r="M991" s="1">
        <v>0</v>
      </c>
      <c r="N991" s="2">
        <v>0</v>
      </c>
      <c r="O991" s="2">
        <v>0</v>
      </c>
    </row>
    <row r="992" spans="1:15">
      <c r="A992" s="54">
        <f t="shared" si="35"/>
        <v>185</v>
      </c>
      <c r="B992" s="39"/>
      <c r="C992" s="78" t="s">
        <v>2010</v>
      </c>
      <c r="D992" s="18" t="s">
        <v>2013</v>
      </c>
      <c r="E992" s="59" t="s">
        <v>2014</v>
      </c>
      <c r="F992" s="11" t="s">
        <v>1329</v>
      </c>
      <c r="G992" s="1">
        <v>47</v>
      </c>
      <c r="H992" s="1">
        <v>16</v>
      </c>
      <c r="I992" s="1">
        <v>0</v>
      </c>
      <c r="J992" s="1" t="s">
        <v>32</v>
      </c>
      <c r="K992" s="1">
        <v>0.001</v>
      </c>
      <c r="L992" s="1" t="s">
        <v>153</v>
      </c>
      <c r="M992" s="1">
        <v>0</v>
      </c>
      <c r="N992" s="2">
        <v>0</v>
      </c>
      <c r="O992" s="2">
        <v>0</v>
      </c>
    </row>
    <row r="993" spans="1:15">
      <c r="A993" s="54">
        <f t="shared" si="35"/>
        <v>186</v>
      </c>
      <c r="B993" s="39"/>
      <c r="C993" s="78" t="s">
        <v>2015</v>
      </c>
      <c r="D993" s="18" t="s">
        <v>2016</v>
      </c>
      <c r="E993" s="59" t="s">
        <v>2017</v>
      </c>
      <c r="F993" s="11" t="s">
        <v>5</v>
      </c>
      <c r="G993" s="1">
        <v>24</v>
      </c>
      <c r="H993" s="1">
        <v>8</v>
      </c>
      <c r="I993" s="1">
        <v>1</v>
      </c>
      <c r="J993" s="1" t="s">
        <v>32</v>
      </c>
      <c r="K993" s="1">
        <f>100/255</f>
        <v>0.392156862745098</v>
      </c>
      <c r="L993" s="1" t="s">
        <v>88</v>
      </c>
      <c r="M993" s="1">
        <v>0</v>
      </c>
      <c r="N993" s="2">
        <v>0</v>
      </c>
      <c r="O993" s="2">
        <v>0</v>
      </c>
    </row>
    <row r="994" spans="1:15">
      <c r="A994" s="54">
        <f t="shared" si="35"/>
        <v>186</v>
      </c>
      <c r="B994" s="39"/>
      <c r="C994" s="78" t="s">
        <v>2015</v>
      </c>
      <c r="D994" s="18" t="s">
        <v>2018</v>
      </c>
      <c r="E994" s="59" t="s">
        <v>2019</v>
      </c>
      <c r="F994" s="11" t="s">
        <v>1051</v>
      </c>
      <c r="G994" s="1">
        <v>39</v>
      </c>
      <c r="H994" s="1">
        <v>16</v>
      </c>
      <c r="I994" s="1">
        <v>0</v>
      </c>
      <c r="J994" s="1" t="s">
        <v>277</v>
      </c>
      <c r="K994" s="1">
        <v>0.1</v>
      </c>
      <c r="L994" s="1" t="s">
        <v>5</v>
      </c>
      <c r="M994" s="1">
        <v>0</v>
      </c>
      <c r="N994" s="2">
        <v>0</v>
      </c>
      <c r="O994" s="2">
        <v>0</v>
      </c>
    </row>
    <row r="995" ht="22.5" spans="1:15">
      <c r="A995" s="54">
        <f t="shared" si="35"/>
        <v>186</v>
      </c>
      <c r="B995" s="39"/>
      <c r="C995" s="78" t="s">
        <v>2015</v>
      </c>
      <c r="D995" s="18" t="s">
        <v>2020</v>
      </c>
      <c r="E995" s="59" t="s">
        <v>2021</v>
      </c>
      <c r="F995" s="11" t="s">
        <v>1055</v>
      </c>
      <c r="G995" s="1">
        <v>55</v>
      </c>
      <c r="H995" s="1">
        <v>16</v>
      </c>
      <c r="I995" s="1">
        <v>0</v>
      </c>
      <c r="J995" s="1" t="s">
        <v>277</v>
      </c>
      <c r="K995" s="1">
        <v>0.1</v>
      </c>
      <c r="L995" s="1" t="s">
        <v>5</v>
      </c>
      <c r="M995" s="1">
        <v>0</v>
      </c>
      <c r="N995" s="2">
        <v>0</v>
      </c>
      <c r="O995" s="2">
        <v>0</v>
      </c>
    </row>
    <row r="996" ht="22.5" spans="1:15">
      <c r="A996" s="54">
        <f t="shared" si="35"/>
        <v>187</v>
      </c>
      <c r="B996" s="39"/>
      <c r="C996" s="78" t="s">
        <v>2022</v>
      </c>
      <c r="D996" s="18" t="s">
        <v>2023</v>
      </c>
      <c r="E996" s="59" t="s">
        <v>2024</v>
      </c>
      <c r="F996" s="11" t="s">
        <v>1027</v>
      </c>
      <c r="G996" s="1">
        <v>24</v>
      </c>
      <c r="H996" s="1">
        <v>1</v>
      </c>
      <c r="I996" s="1">
        <v>1</v>
      </c>
      <c r="J996" s="1" t="s">
        <v>32</v>
      </c>
      <c r="K996" s="1">
        <v>1</v>
      </c>
      <c r="M996" s="1">
        <v>0</v>
      </c>
      <c r="N996" s="2">
        <v>0</v>
      </c>
      <c r="O996" s="2">
        <v>0</v>
      </c>
    </row>
    <row r="997" ht="22.5" spans="1:15">
      <c r="A997" s="54">
        <f t="shared" si="35"/>
        <v>187</v>
      </c>
      <c r="B997" s="39"/>
      <c r="C997" s="78" t="s">
        <v>2022</v>
      </c>
      <c r="D997" s="18" t="s">
        <v>2025</v>
      </c>
      <c r="E997" s="59" t="s">
        <v>2026</v>
      </c>
      <c r="F997" s="11" t="s">
        <v>1030</v>
      </c>
      <c r="G997" s="1">
        <v>25</v>
      </c>
      <c r="H997" s="1">
        <v>1</v>
      </c>
      <c r="I997" s="1">
        <v>1</v>
      </c>
      <c r="J997" s="1" t="s">
        <v>32</v>
      </c>
      <c r="K997" s="1">
        <v>1</v>
      </c>
      <c r="M997" s="1">
        <v>0</v>
      </c>
      <c r="N997" s="2">
        <v>0</v>
      </c>
      <c r="O997" s="2">
        <v>0</v>
      </c>
    </row>
    <row r="998" ht="22.5" spans="1:15">
      <c r="A998" s="54">
        <f t="shared" si="35"/>
        <v>187</v>
      </c>
      <c r="B998" s="39"/>
      <c r="C998" s="78" t="s">
        <v>2022</v>
      </c>
      <c r="D998" s="18" t="s">
        <v>2027</v>
      </c>
      <c r="E998" s="59" t="s">
        <v>2028</v>
      </c>
      <c r="F998" s="11" t="s">
        <v>1033</v>
      </c>
      <c r="G998" s="1">
        <v>26</v>
      </c>
      <c r="H998" s="1">
        <v>1</v>
      </c>
      <c r="I998" s="1">
        <v>1</v>
      </c>
      <c r="J998" s="1" t="s">
        <v>32</v>
      </c>
      <c r="K998" s="1">
        <v>1</v>
      </c>
      <c r="M998" s="1">
        <v>0</v>
      </c>
      <c r="N998" s="2">
        <v>0</v>
      </c>
      <c r="O998" s="2">
        <v>0</v>
      </c>
    </row>
    <row r="999" ht="22.5" spans="1:15">
      <c r="A999" s="54">
        <f t="shared" si="35"/>
        <v>187</v>
      </c>
      <c r="B999" s="39"/>
      <c r="C999" s="78" t="s">
        <v>2022</v>
      </c>
      <c r="D999" s="18" t="s">
        <v>2029</v>
      </c>
      <c r="E999" s="59" t="s">
        <v>2030</v>
      </c>
      <c r="F999" s="11" t="s">
        <v>1036</v>
      </c>
      <c r="G999" s="1">
        <v>27</v>
      </c>
      <c r="H999" s="1">
        <v>1</v>
      </c>
      <c r="I999" s="1">
        <v>1</v>
      </c>
      <c r="J999" s="1" t="s">
        <v>32</v>
      </c>
      <c r="K999" s="1">
        <v>1</v>
      </c>
      <c r="M999" s="1">
        <v>0</v>
      </c>
      <c r="N999" s="2">
        <v>0</v>
      </c>
      <c r="O999" s="2">
        <v>0</v>
      </c>
    </row>
    <row r="1000" ht="22.5" spans="1:15">
      <c r="A1000" s="54">
        <f t="shared" si="35"/>
        <v>187</v>
      </c>
      <c r="B1000" s="39"/>
      <c r="C1000" s="78" t="s">
        <v>2022</v>
      </c>
      <c r="D1000" s="18" t="s">
        <v>2031</v>
      </c>
      <c r="E1000" s="59" t="s">
        <v>2032</v>
      </c>
      <c r="F1000" s="11" t="s">
        <v>1039</v>
      </c>
      <c r="G1000" s="1">
        <v>28</v>
      </c>
      <c r="H1000" s="1">
        <v>1</v>
      </c>
      <c r="I1000" s="1">
        <v>1</v>
      </c>
      <c r="J1000" s="1" t="s">
        <v>32</v>
      </c>
      <c r="K1000" s="1">
        <v>1</v>
      </c>
      <c r="M1000" s="1">
        <v>0</v>
      </c>
      <c r="N1000" s="2">
        <v>0</v>
      </c>
      <c r="O1000" s="2">
        <v>0</v>
      </c>
    </row>
    <row r="1001" ht="22.5" spans="1:15">
      <c r="A1001" s="54">
        <f t="shared" si="35"/>
        <v>187</v>
      </c>
      <c r="B1001" s="39"/>
      <c r="C1001" s="78" t="s">
        <v>2022</v>
      </c>
      <c r="D1001" s="18" t="s">
        <v>2033</v>
      </c>
      <c r="E1001" s="59" t="s">
        <v>2034</v>
      </c>
      <c r="F1001" s="11" t="s">
        <v>1042</v>
      </c>
      <c r="G1001" s="1">
        <v>29</v>
      </c>
      <c r="H1001" s="1">
        <v>1</v>
      </c>
      <c r="I1001" s="1">
        <v>1</v>
      </c>
      <c r="J1001" s="1" t="s">
        <v>32</v>
      </c>
      <c r="K1001" s="1">
        <v>1</v>
      </c>
      <c r="M1001" s="1">
        <v>0</v>
      </c>
      <c r="N1001" s="2">
        <v>0</v>
      </c>
      <c r="O1001" s="2">
        <v>0</v>
      </c>
    </row>
    <row r="1002" ht="22.5" spans="1:15">
      <c r="A1002" s="54">
        <f t="shared" si="35"/>
        <v>187</v>
      </c>
      <c r="B1002" s="39"/>
      <c r="C1002" s="78" t="s">
        <v>2022</v>
      </c>
      <c r="D1002" s="18" t="s">
        <v>2035</v>
      </c>
      <c r="E1002" s="59" t="s">
        <v>2036</v>
      </c>
      <c r="F1002" s="11" t="s">
        <v>1045</v>
      </c>
      <c r="G1002" s="1">
        <v>30</v>
      </c>
      <c r="H1002" s="1">
        <v>1</v>
      </c>
      <c r="I1002" s="1">
        <v>1</v>
      </c>
      <c r="J1002" s="1" t="s">
        <v>32</v>
      </c>
      <c r="K1002" s="1">
        <v>1</v>
      </c>
      <c r="M1002" s="1">
        <v>0</v>
      </c>
      <c r="N1002" s="2">
        <v>0</v>
      </c>
      <c r="O1002" s="2">
        <v>0</v>
      </c>
    </row>
    <row r="1003" ht="22.5" spans="1:15">
      <c r="A1003" s="54">
        <f t="shared" si="35"/>
        <v>187</v>
      </c>
      <c r="B1003" s="39"/>
      <c r="C1003" s="78" t="s">
        <v>2022</v>
      </c>
      <c r="D1003" s="18" t="s">
        <v>2037</v>
      </c>
      <c r="E1003" s="59" t="s">
        <v>2038</v>
      </c>
      <c r="F1003" s="11" t="s">
        <v>1048</v>
      </c>
      <c r="G1003" s="1">
        <v>31</v>
      </c>
      <c r="H1003" s="1">
        <v>1</v>
      </c>
      <c r="I1003" s="1">
        <v>1</v>
      </c>
      <c r="J1003" s="1" t="s">
        <v>32</v>
      </c>
      <c r="K1003" s="1">
        <v>1</v>
      </c>
      <c r="M1003" s="1">
        <v>0</v>
      </c>
      <c r="N1003" s="2">
        <v>0</v>
      </c>
      <c r="O1003" s="2">
        <v>0</v>
      </c>
    </row>
    <row r="1004" ht="22.5" spans="1:15">
      <c r="A1004" s="54">
        <f t="shared" si="35"/>
        <v>187</v>
      </c>
      <c r="B1004" s="39"/>
      <c r="C1004" s="78" t="s">
        <v>2022</v>
      </c>
      <c r="D1004" s="18" t="s">
        <v>2039</v>
      </c>
      <c r="E1004" s="18" t="s">
        <v>2040</v>
      </c>
      <c r="F1004" s="11" t="s">
        <v>1180</v>
      </c>
      <c r="G1004" s="1">
        <v>39</v>
      </c>
      <c r="H1004" s="1">
        <v>32</v>
      </c>
      <c r="I1004" s="1">
        <v>0</v>
      </c>
      <c r="J1004" s="1" t="s">
        <v>32</v>
      </c>
      <c r="K1004" s="1">
        <v>1</v>
      </c>
      <c r="L1004" s="1" t="s">
        <v>2041</v>
      </c>
      <c r="M1004" s="1">
        <v>0</v>
      </c>
      <c r="N1004" s="2">
        <v>0</v>
      </c>
      <c r="O1004" s="2">
        <v>0</v>
      </c>
    </row>
    <row r="1005" ht="22.5" spans="1:15">
      <c r="A1005" s="54">
        <f t="shared" si="35"/>
        <v>187</v>
      </c>
      <c r="B1005" s="39"/>
      <c r="C1005" s="78" t="s">
        <v>2022</v>
      </c>
      <c r="D1005" s="18" t="s">
        <v>2042</v>
      </c>
      <c r="E1005" s="18" t="s">
        <v>2043</v>
      </c>
      <c r="F1005" s="11" t="s">
        <v>1183</v>
      </c>
      <c r="G1005" s="1">
        <f>G1004+H1004</f>
        <v>71</v>
      </c>
      <c r="H1005" s="1">
        <v>32</v>
      </c>
      <c r="I1005" s="1">
        <v>0</v>
      </c>
      <c r="J1005" s="1" t="s">
        <v>32</v>
      </c>
      <c r="K1005" s="1">
        <v>1</v>
      </c>
      <c r="L1005" s="1" t="s">
        <v>2041</v>
      </c>
      <c r="M1005" s="1">
        <v>0</v>
      </c>
      <c r="N1005" s="2">
        <v>0</v>
      </c>
      <c r="O1005" s="2">
        <v>0</v>
      </c>
    </row>
    <row r="1006" ht="22.5" spans="1:15">
      <c r="A1006" s="54">
        <f t="shared" si="35"/>
        <v>187</v>
      </c>
      <c r="B1006" s="39"/>
      <c r="C1006" s="78" t="s">
        <v>2022</v>
      </c>
      <c r="D1006" s="18" t="s">
        <v>2044</v>
      </c>
      <c r="E1006" s="18" t="s">
        <v>2045</v>
      </c>
      <c r="F1006" s="11" t="s">
        <v>1186</v>
      </c>
      <c r="G1006" s="1">
        <f t="shared" ref="G1006:G1012" si="37">G1005+H1005</f>
        <v>103</v>
      </c>
      <c r="H1006" s="1">
        <v>32</v>
      </c>
      <c r="I1006" s="1">
        <v>0</v>
      </c>
      <c r="J1006" s="1" t="s">
        <v>32</v>
      </c>
      <c r="K1006" s="1">
        <v>1</v>
      </c>
      <c r="L1006" s="1" t="s">
        <v>2041</v>
      </c>
      <c r="M1006" s="1">
        <v>0</v>
      </c>
      <c r="N1006" s="2">
        <v>0</v>
      </c>
      <c r="O1006" s="2">
        <v>0</v>
      </c>
    </row>
    <row r="1007" ht="22.5" spans="1:15">
      <c r="A1007" s="54">
        <f t="shared" si="35"/>
        <v>187</v>
      </c>
      <c r="B1007" s="39"/>
      <c r="C1007" s="78" t="s">
        <v>2022</v>
      </c>
      <c r="D1007" s="18" t="s">
        <v>2046</v>
      </c>
      <c r="E1007" s="18" t="s">
        <v>2047</v>
      </c>
      <c r="F1007" s="11" t="s">
        <v>1189</v>
      </c>
      <c r="G1007" s="1">
        <f t="shared" si="37"/>
        <v>135</v>
      </c>
      <c r="H1007" s="1">
        <v>32</v>
      </c>
      <c r="I1007" s="1">
        <v>0</v>
      </c>
      <c r="J1007" s="1" t="s">
        <v>32</v>
      </c>
      <c r="K1007" s="1">
        <v>1</v>
      </c>
      <c r="L1007" s="1" t="s">
        <v>2041</v>
      </c>
      <c r="M1007" s="1">
        <v>0</v>
      </c>
      <c r="N1007" s="2">
        <v>0</v>
      </c>
      <c r="O1007" s="2">
        <v>0</v>
      </c>
    </row>
    <row r="1008" ht="22.5" spans="1:15">
      <c r="A1008" s="54">
        <f t="shared" si="35"/>
        <v>187</v>
      </c>
      <c r="B1008" s="39"/>
      <c r="C1008" s="78" t="s">
        <v>2022</v>
      </c>
      <c r="D1008" s="18" t="s">
        <v>2048</v>
      </c>
      <c r="E1008" s="18" t="s">
        <v>2049</v>
      </c>
      <c r="F1008" s="11" t="s">
        <v>1192</v>
      </c>
      <c r="G1008" s="1">
        <f t="shared" si="37"/>
        <v>167</v>
      </c>
      <c r="H1008" s="1">
        <v>32</v>
      </c>
      <c r="I1008" s="1">
        <v>0</v>
      </c>
      <c r="J1008" s="1" t="s">
        <v>32</v>
      </c>
      <c r="K1008" s="1">
        <v>1</v>
      </c>
      <c r="L1008" s="1" t="s">
        <v>2041</v>
      </c>
      <c r="M1008" s="1">
        <v>0</v>
      </c>
      <c r="N1008" s="2">
        <v>0</v>
      </c>
      <c r="O1008" s="2">
        <v>0</v>
      </c>
    </row>
    <row r="1009" ht="22.5" spans="1:15">
      <c r="A1009" s="54">
        <f t="shared" si="35"/>
        <v>187</v>
      </c>
      <c r="B1009" s="39"/>
      <c r="C1009" s="78" t="s">
        <v>2022</v>
      </c>
      <c r="D1009" s="18" t="s">
        <v>2050</v>
      </c>
      <c r="E1009" s="18" t="s">
        <v>2051</v>
      </c>
      <c r="F1009" s="11" t="s">
        <v>1195</v>
      </c>
      <c r="G1009" s="1">
        <f t="shared" si="37"/>
        <v>199</v>
      </c>
      <c r="H1009" s="1">
        <v>32</v>
      </c>
      <c r="I1009" s="1">
        <v>0</v>
      </c>
      <c r="J1009" s="1" t="s">
        <v>32</v>
      </c>
      <c r="K1009" s="1">
        <v>1</v>
      </c>
      <c r="L1009" s="1" t="s">
        <v>2041</v>
      </c>
      <c r="M1009" s="1">
        <v>0</v>
      </c>
      <c r="N1009" s="2">
        <v>0</v>
      </c>
      <c r="O1009" s="2">
        <v>0</v>
      </c>
    </row>
    <row r="1010" ht="22.5" spans="1:15">
      <c r="A1010" s="54">
        <f t="shared" si="35"/>
        <v>187</v>
      </c>
      <c r="B1010" s="39"/>
      <c r="C1010" s="78" t="s">
        <v>2022</v>
      </c>
      <c r="D1010" s="18" t="s">
        <v>2052</v>
      </c>
      <c r="E1010" s="18" t="s">
        <v>2053</v>
      </c>
      <c r="F1010" s="11" t="s">
        <v>1198</v>
      </c>
      <c r="G1010" s="1">
        <f t="shared" si="37"/>
        <v>231</v>
      </c>
      <c r="H1010" s="1">
        <v>32</v>
      </c>
      <c r="I1010" s="1">
        <v>0</v>
      </c>
      <c r="J1010" s="1" t="s">
        <v>32</v>
      </c>
      <c r="K1010" s="1">
        <v>1</v>
      </c>
      <c r="L1010" s="1" t="s">
        <v>2041</v>
      </c>
      <c r="M1010" s="1">
        <v>0</v>
      </c>
      <c r="N1010" s="2">
        <v>0</v>
      </c>
      <c r="O1010" s="2">
        <v>0</v>
      </c>
    </row>
    <row r="1011" ht="22.5" spans="1:15">
      <c r="A1011" s="54">
        <f t="shared" si="35"/>
        <v>187</v>
      </c>
      <c r="B1011" s="39"/>
      <c r="C1011" s="78" t="s">
        <v>2022</v>
      </c>
      <c r="D1011" s="18" t="s">
        <v>2054</v>
      </c>
      <c r="E1011" s="18" t="s">
        <v>2055</v>
      </c>
      <c r="F1011" s="11" t="s">
        <v>2056</v>
      </c>
      <c r="G1011" s="1">
        <f t="shared" si="37"/>
        <v>263</v>
      </c>
      <c r="H1011" s="1">
        <v>32</v>
      </c>
      <c r="I1011" s="1">
        <v>0</v>
      </c>
      <c r="J1011" s="1" t="s">
        <v>32</v>
      </c>
      <c r="K1011" s="1">
        <v>1</v>
      </c>
      <c r="L1011" s="1" t="s">
        <v>2041</v>
      </c>
      <c r="M1011" s="1">
        <v>0</v>
      </c>
      <c r="N1011" s="2">
        <v>0</v>
      </c>
      <c r="O1011" s="2">
        <v>0</v>
      </c>
    </row>
    <row r="1012" ht="22.5" spans="1:15">
      <c r="A1012" s="54">
        <f t="shared" si="35"/>
        <v>187</v>
      </c>
      <c r="B1012" s="39"/>
      <c r="C1012" s="78" t="s">
        <v>2022</v>
      </c>
      <c r="D1012" s="18" t="s">
        <v>2057</v>
      </c>
      <c r="E1012" s="18" t="s">
        <v>2058</v>
      </c>
      <c r="F1012" s="11" t="s">
        <v>1204</v>
      </c>
      <c r="G1012" s="1">
        <f t="shared" si="37"/>
        <v>295</v>
      </c>
      <c r="H1012" s="1">
        <v>32</v>
      </c>
      <c r="I1012" s="1">
        <v>0</v>
      </c>
      <c r="J1012" s="1" t="s">
        <v>32</v>
      </c>
      <c r="K1012" s="1">
        <v>1</v>
      </c>
      <c r="L1012" s="1" t="s">
        <v>2041</v>
      </c>
      <c r="M1012" s="1">
        <v>0</v>
      </c>
      <c r="N1012" s="2">
        <v>0</v>
      </c>
      <c r="O1012" s="2">
        <v>0</v>
      </c>
    </row>
    <row r="1013" ht="22.5" spans="1:15">
      <c r="A1013" s="54">
        <f t="shared" si="35"/>
        <v>188</v>
      </c>
      <c r="B1013" s="39"/>
      <c r="C1013" s="78" t="s">
        <v>2059</v>
      </c>
      <c r="D1013" s="18" t="s">
        <v>2060</v>
      </c>
      <c r="E1013" s="59" t="s">
        <v>2061</v>
      </c>
      <c r="F1013" s="11" t="s">
        <v>1027</v>
      </c>
      <c r="G1013" s="1">
        <v>24</v>
      </c>
      <c r="H1013" s="1">
        <v>1</v>
      </c>
      <c r="I1013" s="1">
        <v>1</v>
      </c>
      <c r="J1013" s="1" t="s">
        <v>32</v>
      </c>
      <c r="K1013" s="1">
        <v>1</v>
      </c>
      <c r="M1013" s="1">
        <v>0</v>
      </c>
      <c r="N1013" s="2">
        <v>0</v>
      </c>
      <c r="O1013" s="2">
        <v>0</v>
      </c>
    </row>
    <row r="1014" ht="22.5" spans="1:15">
      <c r="A1014" s="54">
        <f t="shared" si="35"/>
        <v>188</v>
      </c>
      <c r="B1014" s="39"/>
      <c r="C1014" s="78" t="s">
        <v>2059</v>
      </c>
      <c r="D1014" s="18" t="s">
        <v>2062</v>
      </c>
      <c r="E1014" s="59" t="s">
        <v>2063</v>
      </c>
      <c r="F1014" s="11" t="s">
        <v>1030</v>
      </c>
      <c r="G1014" s="1">
        <v>25</v>
      </c>
      <c r="H1014" s="1">
        <v>1</v>
      </c>
      <c r="I1014" s="1">
        <v>1</v>
      </c>
      <c r="J1014" s="1" t="s">
        <v>32</v>
      </c>
      <c r="K1014" s="1">
        <v>1</v>
      </c>
      <c r="M1014" s="1">
        <v>0</v>
      </c>
      <c r="N1014" s="2">
        <v>0</v>
      </c>
      <c r="O1014" s="2">
        <v>0</v>
      </c>
    </row>
    <row r="1015" ht="22.5" spans="1:15">
      <c r="A1015" s="54">
        <f t="shared" si="35"/>
        <v>188</v>
      </c>
      <c r="B1015" s="39"/>
      <c r="C1015" s="78" t="s">
        <v>2059</v>
      </c>
      <c r="D1015" s="18" t="s">
        <v>2064</v>
      </c>
      <c r="E1015" s="59" t="s">
        <v>2065</v>
      </c>
      <c r="F1015" s="11" t="s">
        <v>1033</v>
      </c>
      <c r="G1015" s="1">
        <v>26</v>
      </c>
      <c r="H1015" s="1">
        <v>1</v>
      </c>
      <c r="I1015" s="1">
        <v>1</v>
      </c>
      <c r="J1015" s="1" t="s">
        <v>32</v>
      </c>
      <c r="K1015" s="1">
        <v>1</v>
      </c>
      <c r="M1015" s="1">
        <v>0</v>
      </c>
      <c r="N1015" s="2">
        <v>0</v>
      </c>
      <c r="O1015" s="2">
        <v>0</v>
      </c>
    </row>
    <row r="1016" ht="22.5" spans="1:15">
      <c r="A1016" s="54">
        <f t="shared" si="35"/>
        <v>188</v>
      </c>
      <c r="B1016" s="39"/>
      <c r="C1016" s="78" t="s">
        <v>2059</v>
      </c>
      <c r="D1016" s="18" t="s">
        <v>2066</v>
      </c>
      <c r="E1016" s="59" t="s">
        <v>2067</v>
      </c>
      <c r="F1016" s="11" t="s">
        <v>1036</v>
      </c>
      <c r="G1016" s="1">
        <v>27</v>
      </c>
      <c r="H1016" s="1">
        <v>1</v>
      </c>
      <c r="I1016" s="1">
        <v>1</v>
      </c>
      <c r="J1016" s="1" t="s">
        <v>32</v>
      </c>
      <c r="K1016" s="1">
        <v>1</v>
      </c>
      <c r="M1016" s="1">
        <v>0</v>
      </c>
      <c r="N1016" s="2">
        <v>0</v>
      </c>
      <c r="O1016" s="2">
        <v>0</v>
      </c>
    </row>
    <row r="1017" ht="22.5" spans="1:15">
      <c r="A1017" s="54">
        <f t="shared" si="35"/>
        <v>188</v>
      </c>
      <c r="B1017" s="39"/>
      <c r="C1017" s="78" t="s">
        <v>2059</v>
      </c>
      <c r="D1017" s="18" t="s">
        <v>2068</v>
      </c>
      <c r="E1017" s="59" t="s">
        <v>2069</v>
      </c>
      <c r="F1017" s="11" t="s">
        <v>1039</v>
      </c>
      <c r="G1017" s="1">
        <v>28</v>
      </c>
      <c r="H1017" s="1">
        <v>1</v>
      </c>
      <c r="I1017" s="1">
        <v>1</v>
      </c>
      <c r="J1017" s="1" t="s">
        <v>32</v>
      </c>
      <c r="K1017" s="1">
        <v>1</v>
      </c>
      <c r="M1017" s="1">
        <v>0</v>
      </c>
      <c r="N1017" s="2">
        <v>0</v>
      </c>
      <c r="O1017" s="2">
        <v>0</v>
      </c>
    </row>
    <row r="1018" ht="22.5" spans="1:15">
      <c r="A1018" s="54">
        <f t="shared" si="35"/>
        <v>188</v>
      </c>
      <c r="B1018" s="39"/>
      <c r="C1018" s="78" t="s">
        <v>2059</v>
      </c>
      <c r="D1018" s="18" t="s">
        <v>2070</v>
      </c>
      <c r="E1018" s="59" t="s">
        <v>2071</v>
      </c>
      <c r="F1018" s="11" t="s">
        <v>1042</v>
      </c>
      <c r="G1018" s="1">
        <v>29</v>
      </c>
      <c r="H1018" s="1">
        <v>1</v>
      </c>
      <c r="I1018" s="1">
        <v>1</v>
      </c>
      <c r="J1018" s="1" t="s">
        <v>32</v>
      </c>
      <c r="K1018" s="1">
        <v>1</v>
      </c>
      <c r="M1018" s="1">
        <v>0</v>
      </c>
      <c r="N1018" s="2">
        <v>0</v>
      </c>
      <c r="O1018" s="2">
        <v>0</v>
      </c>
    </row>
    <row r="1019" ht="22.5" spans="1:15">
      <c r="A1019" s="54">
        <f t="shared" si="35"/>
        <v>188</v>
      </c>
      <c r="B1019" s="39"/>
      <c r="C1019" s="78" t="s">
        <v>2059</v>
      </c>
      <c r="D1019" s="18" t="s">
        <v>2072</v>
      </c>
      <c r="E1019" s="59" t="s">
        <v>2073</v>
      </c>
      <c r="F1019" s="11" t="s">
        <v>1045</v>
      </c>
      <c r="G1019" s="1">
        <v>30</v>
      </c>
      <c r="H1019" s="1">
        <v>1</v>
      </c>
      <c r="I1019" s="1">
        <v>1</v>
      </c>
      <c r="J1019" s="1" t="s">
        <v>32</v>
      </c>
      <c r="K1019" s="1">
        <v>1</v>
      </c>
      <c r="M1019" s="1">
        <v>0</v>
      </c>
      <c r="N1019" s="2">
        <v>0</v>
      </c>
      <c r="O1019" s="2">
        <v>0</v>
      </c>
    </row>
    <row r="1020" ht="22.5" spans="1:15">
      <c r="A1020" s="54">
        <f t="shared" si="35"/>
        <v>188</v>
      </c>
      <c r="B1020" s="39"/>
      <c r="C1020" s="78" t="s">
        <v>2059</v>
      </c>
      <c r="D1020" s="18" t="s">
        <v>2074</v>
      </c>
      <c r="E1020" s="59" t="s">
        <v>2075</v>
      </c>
      <c r="F1020" s="11" t="s">
        <v>1048</v>
      </c>
      <c r="G1020" s="1">
        <v>31</v>
      </c>
      <c r="H1020" s="1">
        <v>1</v>
      </c>
      <c r="I1020" s="1">
        <v>1</v>
      </c>
      <c r="J1020" s="1" t="s">
        <v>32</v>
      </c>
      <c r="K1020" s="1">
        <v>1</v>
      </c>
      <c r="M1020" s="1">
        <v>0</v>
      </c>
      <c r="N1020" s="2">
        <v>0</v>
      </c>
      <c r="O1020" s="2">
        <v>0</v>
      </c>
    </row>
    <row r="1021" ht="22.5" spans="1:15">
      <c r="A1021" s="54">
        <f t="shared" si="35"/>
        <v>188</v>
      </c>
      <c r="B1021" s="39"/>
      <c r="C1021" s="78" t="s">
        <v>2059</v>
      </c>
      <c r="D1021" s="18" t="s">
        <v>2076</v>
      </c>
      <c r="E1021" s="18" t="s">
        <v>2077</v>
      </c>
      <c r="F1021" s="11" t="s">
        <v>1180</v>
      </c>
      <c r="G1021" s="1">
        <v>39</v>
      </c>
      <c r="H1021" s="1">
        <v>32</v>
      </c>
      <c r="I1021" s="1">
        <v>0</v>
      </c>
      <c r="J1021" s="1" t="s">
        <v>32</v>
      </c>
      <c r="K1021" s="1">
        <v>1</v>
      </c>
      <c r="L1021" s="1" t="s">
        <v>2041</v>
      </c>
      <c r="M1021" s="1">
        <v>0</v>
      </c>
      <c r="N1021" s="2">
        <v>0</v>
      </c>
      <c r="O1021" s="2">
        <v>0</v>
      </c>
    </row>
    <row r="1022" ht="22.5" spans="1:15">
      <c r="A1022" s="54">
        <f t="shared" ref="A1022:A1059" si="38">HEX2DEC(SUBSTITUTE(C1022,"0x",""))</f>
        <v>188</v>
      </c>
      <c r="B1022" s="39"/>
      <c r="C1022" s="78" t="s">
        <v>2059</v>
      </c>
      <c r="D1022" s="18" t="s">
        <v>2078</v>
      </c>
      <c r="E1022" s="18" t="s">
        <v>2079</v>
      </c>
      <c r="F1022" s="11" t="s">
        <v>1183</v>
      </c>
      <c r="G1022" s="1">
        <f t="shared" ref="G1022:G1029" si="39">G1021+H1021</f>
        <v>71</v>
      </c>
      <c r="H1022" s="1">
        <v>32</v>
      </c>
      <c r="I1022" s="1">
        <v>0</v>
      </c>
      <c r="J1022" s="1" t="s">
        <v>32</v>
      </c>
      <c r="K1022" s="1">
        <v>1</v>
      </c>
      <c r="L1022" s="1" t="s">
        <v>2041</v>
      </c>
      <c r="M1022" s="1">
        <v>0</v>
      </c>
      <c r="N1022" s="2">
        <v>0</v>
      </c>
      <c r="O1022" s="2">
        <v>0</v>
      </c>
    </row>
    <row r="1023" ht="22.5" spans="1:15">
      <c r="A1023" s="54">
        <f t="shared" si="38"/>
        <v>188</v>
      </c>
      <c r="B1023" s="39"/>
      <c r="C1023" s="78" t="s">
        <v>2059</v>
      </c>
      <c r="D1023" s="18" t="s">
        <v>2080</v>
      </c>
      <c r="E1023" s="18" t="s">
        <v>2081</v>
      </c>
      <c r="F1023" s="11" t="s">
        <v>1186</v>
      </c>
      <c r="G1023" s="1">
        <f t="shared" si="39"/>
        <v>103</v>
      </c>
      <c r="H1023" s="1">
        <v>32</v>
      </c>
      <c r="I1023" s="1">
        <v>0</v>
      </c>
      <c r="J1023" s="1" t="s">
        <v>32</v>
      </c>
      <c r="K1023" s="1">
        <v>1</v>
      </c>
      <c r="L1023" s="1" t="s">
        <v>2041</v>
      </c>
      <c r="M1023" s="1">
        <v>0</v>
      </c>
      <c r="N1023" s="2">
        <v>0</v>
      </c>
      <c r="O1023" s="2">
        <v>0</v>
      </c>
    </row>
    <row r="1024" ht="22.5" spans="1:15">
      <c r="A1024" s="54">
        <f t="shared" si="38"/>
        <v>188</v>
      </c>
      <c r="B1024" s="39"/>
      <c r="C1024" s="78" t="s">
        <v>2059</v>
      </c>
      <c r="D1024" s="18" t="s">
        <v>2082</v>
      </c>
      <c r="E1024" s="18" t="s">
        <v>2083</v>
      </c>
      <c r="F1024" s="11" t="s">
        <v>1189</v>
      </c>
      <c r="G1024" s="1">
        <f t="shared" si="39"/>
        <v>135</v>
      </c>
      <c r="H1024" s="1">
        <v>32</v>
      </c>
      <c r="I1024" s="1">
        <v>0</v>
      </c>
      <c r="J1024" s="1" t="s">
        <v>32</v>
      </c>
      <c r="K1024" s="1">
        <v>1</v>
      </c>
      <c r="L1024" s="1" t="s">
        <v>2041</v>
      </c>
      <c r="M1024" s="1">
        <v>0</v>
      </c>
      <c r="N1024" s="2">
        <v>0</v>
      </c>
      <c r="O1024" s="2">
        <v>0</v>
      </c>
    </row>
    <row r="1025" ht="22.5" spans="1:15">
      <c r="A1025" s="54">
        <f t="shared" si="38"/>
        <v>188</v>
      </c>
      <c r="B1025" s="39"/>
      <c r="C1025" s="78" t="s">
        <v>2059</v>
      </c>
      <c r="D1025" s="18" t="s">
        <v>2084</v>
      </c>
      <c r="E1025" s="18" t="s">
        <v>2085</v>
      </c>
      <c r="F1025" s="11" t="s">
        <v>1192</v>
      </c>
      <c r="G1025" s="1">
        <f t="shared" si="39"/>
        <v>167</v>
      </c>
      <c r="H1025" s="1">
        <v>32</v>
      </c>
      <c r="I1025" s="1">
        <v>0</v>
      </c>
      <c r="J1025" s="1" t="s">
        <v>32</v>
      </c>
      <c r="K1025" s="1">
        <v>1</v>
      </c>
      <c r="L1025" s="1" t="s">
        <v>2041</v>
      </c>
      <c r="M1025" s="1">
        <v>0</v>
      </c>
      <c r="N1025" s="2">
        <v>0</v>
      </c>
      <c r="O1025" s="2">
        <v>0</v>
      </c>
    </row>
    <row r="1026" ht="22.5" spans="1:15">
      <c r="A1026" s="54">
        <f t="shared" si="38"/>
        <v>188</v>
      </c>
      <c r="B1026" s="39"/>
      <c r="C1026" s="78" t="s">
        <v>2059</v>
      </c>
      <c r="D1026" s="18" t="s">
        <v>2086</v>
      </c>
      <c r="E1026" s="18" t="s">
        <v>2087</v>
      </c>
      <c r="F1026" s="11" t="s">
        <v>1195</v>
      </c>
      <c r="G1026" s="1">
        <f t="shared" si="39"/>
        <v>199</v>
      </c>
      <c r="H1026" s="1">
        <v>32</v>
      </c>
      <c r="I1026" s="1">
        <v>0</v>
      </c>
      <c r="J1026" s="1" t="s">
        <v>32</v>
      </c>
      <c r="K1026" s="1">
        <v>1</v>
      </c>
      <c r="L1026" s="1" t="s">
        <v>2041</v>
      </c>
      <c r="M1026" s="1">
        <v>0</v>
      </c>
      <c r="N1026" s="2">
        <v>0</v>
      </c>
      <c r="O1026" s="2">
        <v>0</v>
      </c>
    </row>
    <row r="1027" ht="22.5" spans="1:15">
      <c r="A1027" s="54">
        <f t="shared" si="38"/>
        <v>188</v>
      </c>
      <c r="B1027" s="39"/>
      <c r="C1027" s="78" t="s">
        <v>2059</v>
      </c>
      <c r="D1027" s="18" t="s">
        <v>2088</v>
      </c>
      <c r="E1027" s="18" t="s">
        <v>2089</v>
      </c>
      <c r="F1027" s="11" t="s">
        <v>1198</v>
      </c>
      <c r="G1027" s="1">
        <f t="shared" si="39"/>
        <v>231</v>
      </c>
      <c r="H1027" s="1">
        <v>32</v>
      </c>
      <c r="I1027" s="1">
        <v>0</v>
      </c>
      <c r="J1027" s="1" t="s">
        <v>32</v>
      </c>
      <c r="K1027" s="1">
        <v>1</v>
      </c>
      <c r="L1027" s="1" t="s">
        <v>2041</v>
      </c>
      <c r="M1027" s="1">
        <v>0</v>
      </c>
      <c r="N1027" s="2">
        <v>0</v>
      </c>
      <c r="O1027" s="2">
        <v>0</v>
      </c>
    </row>
    <row r="1028" ht="22.5" spans="1:15">
      <c r="A1028" s="54">
        <f t="shared" si="38"/>
        <v>188</v>
      </c>
      <c r="B1028" s="39"/>
      <c r="C1028" s="78" t="s">
        <v>2059</v>
      </c>
      <c r="D1028" s="18" t="s">
        <v>2090</v>
      </c>
      <c r="E1028" s="18" t="s">
        <v>2091</v>
      </c>
      <c r="F1028" s="11" t="s">
        <v>2056</v>
      </c>
      <c r="G1028" s="1">
        <f t="shared" si="39"/>
        <v>263</v>
      </c>
      <c r="H1028" s="1">
        <v>32</v>
      </c>
      <c r="I1028" s="1">
        <v>0</v>
      </c>
      <c r="J1028" s="1" t="s">
        <v>32</v>
      </c>
      <c r="K1028" s="1">
        <v>1</v>
      </c>
      <c r="L1028" s="1" t="s">
        <v>2041</v>
      </c>
      <c r="M1028" s="1">
        <v>0</v>
      </c>
      <c r="N1028" s="2">
        <v>0</v>
      </c>
      <c r="O1028" s="2">
        <v>0</v>
      </c>
    </row>
    <row r="1029" ht="22.5" spans="1:15">
      <c r="A1029" s="54">
        <f t="shared" si="38"/>
        <v>188</v>
      </c>
      <c r="B1029" s="39"/>
      <c r="C1029" s="78" t="s">
        <v>2059</v>
      </c>
      <c r="D1029" s="18" t="s">
        <v>2092</v>
      </c>
      <c r="E1029" s="18" t="s">
        <v>2093</v>
      </c>
      <c r="F1029" s="11" t="s">
        <v>1204</v>
      </c>
      <c r="G1029" s="1">
        <f t="shared" si="39"/>
        <v>295</v>
      </c>
      <c r="H1029" s="1">
        <v>32</v>
      </c>
      <c r="I1029" s="1">
        <v>0</v>
      </c>
      <c r="J1029" s="1" t="s">
        <v>32</v>
      </c>
      <c r="K1029" s="1">
        <v>1</v>
      </c>
      <c r="L1029" s="1" t="s">
        <v>2041</v>
      </c>
      <c r="M1029" s="1">
        <v>0</v>
      </c>
      <c r="N1029" s="2">
        <v>0</v>
      </c>
      <c r="O1029" s="2">
        <v>0</v>
      </c>
    </row>
    <row r="1030" spans="1:15">
      <c r="A1030" s="54">
        <f t="shared" si="38"/>
        <v>189</v>
      </c>
      <c r="B1030" s="39"/>
      <c r="C1030" s="78" t="s">
        <v>2094</v>
      </c>
      <c r="D1030" s="18" t="s">
        <v>2095</v>
      </c>
      <c r="E1030" s="59" t="s">
        <v>2096</v>
      </c>
      <c r="F1030" s="11" t="s">
        <v>1027</v>
      </c>
      <c r="G1030" s="1">
        <v>24</v>
      </c>
      <c r="H1030" s="1">
        <v>1</v>
      </c>
      <c r="I1030" s="1">
        <v>1</v>
      </c>
      <c r="J1030" s="1" t="s">
        <v>32</v>
      </c>
      <c r="K1030" s="1">
        <v>1</v>
      </c>
      <c r="M1030" s="1">
        <v>0</v>
      </c>
      <c r="N1030" s="2">
        <v>0</v>
      </c>
      <c r="O1030" s="2">
        <v>0</v>
      </c>
    </row>
    <row r="1031" spans="1:15">
      <c r="A1031" s="54">
        <f t="shared" si="38"/>
        <v>189</v>
      </c>
      <c r="B1031" s="39"/>
      <c r="C1031" s="78" t="s">
        <v>2094</v>
      </c>
      <c r="D1031" s="18" t="s">
        <v>2097</v>
      </c>
      <c r="E1031" s="59" t="s">
        <v>2098</v>
      </c>
      <c r="F1031" s="11" t="s">
        <v>1030</v>
      </c>
      <c r="G1031" s="1">
        <v>25</v>
      </c>
      <c r="H1031" s="1">
        <v>1</v>
      </c>
      <c r="I1031" s="1">
        <v>1</v>
      </c>
      <c r="J1031" s="1" t="s">
        <v>32</v>
      </c>
      <c r="K1031" s="1">
        <v>1</v>
      </c>
      <c r="M1031" s="1">
        <v>0</v>
      </c>
      <c r="N1031" s="2">
        <v>0</v>
      </c>
      <c r="O1031" s="2">
        <v>0</v>
      </c>
    </row>
    <row r="1032" spans="1:15">
      <c r="A1032" s="54">
        <f t="shared" si="38"/>
        <v>189</v>
      </c>
      <c r="B1032" s="39"/>
      <c r="C1032" s="78" t="s">
        <v>2094</v>
      </c>
      <c r="D1032" s="18" t="s">
        <v>2099</v>
      </c>
      <c r="E1032" s="59" t="s">
        <v>2100</v>
      </c>
      <c r="F1032" s="11" t="s">
        <v>1033</v>
      </c>
      <c r="G1032" s="1">
        <v>26</v>
      </c>
      <c r="H1032" s="1">
        <v>1</v>
      </c>
      <c r="I1032" s="1">
        <v>1</v>
      </c>
      <c r="J1032" s="1" t="s">
        <v>32</v>
      </c>
      <c r="K1032" s="1">
        <v>1</v>
      </c>
      <c r="M1032" s="1">
        <v>0</v>
      </c>
      <c r="N1032" s="2">
        <v>0</v>
      </c>
      <c r="O1032" s="2">
        <v>0</v>
      </c>
    </row>
    <row r="1033" spans="1:15">
      <c r="A1033" s="54">
        <f t="shared" si="38"/>
        <v>189</v>
      </c>
      <c r="B1033" s="39"/>
      <c r="C1033" s="78" t="s">
        <v>2094</v>
      </c>
      <c r="D1033" s="18" t="s">
        <v>2101</v>
      </c>
      <c r="E1033" s="59" t="s">
        <v>2102</v>
      </c>
      <c r="F1033" s="11" t="s">
        <v>1036</v>
      </c>
      <c r="G1033" s="1">
        <v>27</v>
      </c>
      <c r="H1033" s="1">
        <v>1</v>
      </c>
      <c r="I1033" s="1">
        <v>1</v>
      </c>
      <c r="J1033" s="1" t="s">
        <v>32</v>
      </c>
      <c r="K1033" s="1">
        <v>1</v>
      </c>
      <c r="M1033" s="1">
        <v>0</v>
      </c>
      <c r="N1033" s="2">
        <v>0</v>
      </c>
      <c r="O1033" s="2">
        <v>0</v>
      </c>
    </row>
    <row r="1034" spans="1:15">
      <c r="A1034" s="54">
        <f t="shared" si="38"/>
        <v>189</v>
      </c>
      <c r="B1034" s="39"/>
      <c r="C1034" s="78" t="s">
        <v>2094</v>
      </c>
      <c r="D1034" s="18" t="s">
        <v>2103</v>
      </c>
      <c r="E1034" s="59" t="s">
        <v>2104</v>
      </c>
      <c r="F1034" s="11" t="s">
        <v>1039</v>
      </c>
      <c r="G1034" s="1">
        <v>28</v>
      </c>
      <c r="H1034" s="1">
        <v>1</v>
      </c>
      <c r="I1034" s="1">
        <v>1</v>
      </c>
      <c r="J1034" s="1" t="s">
        <v>32</v>
      </c>
      <c r="K1034" s="1">
        <v>1</v>
      </c>
      <c r="M1034" s="1">
        <v>0</v>
      </c>
      <c r="N1034" s="2">
        <v>0</v>
      </c>
      <c r="O1034" s="2">
        <v>0</v>
      </c>
    </row>
    <row r="1035" spans="1:15">
      <c r="A1035" s="54">
        <f t="shared" si="38"/>
        <v>189</v>
      </c>
      <c r="B1035" s="39"/>
      <c r="C1035" s="78" t="s">
        <v>2094</v>
      </c>
      <c r="D1035" s="18" t="s">
        <v>2105</v>
      </c>
      <c r="E1035" s="59" t="s">
        <v>2106</v>
      </c>
      <c r="F1035" s="11" t="s">
        <v>1042</v>
      </c>
      <c r="G1035" s="1">
        <v>29</v>
      </c>
      <c r="H1035" s="1">
        <v>1</v>
      </c>
      <c r="I1035" s="1">
        <v>1</v>
      </c>
      <c r="J1035" s="1" t="s">
        <v>32</v>
      </c>
      <c r="K1035" s="1">
        <v>1</v>
      </c>
      <c r="M1035" s="1">
        <v>0</v>
      </c>
      <c r="N1035" s="2">
        <v>0</v>
      </c>
      <c r="O1035" s="2">
        <v>0</v>
      </c>
    </row>
    <row r="1036" spans="1:15">
      <c r="A1036" s="54">
        <f t="shared" si="38"/>
        <v>189</v>
      </c>
      <c r="B1036" s="39"/>
      <c r="C1036" s="78" t="s">
        <v>2094</v>
      </c>
      <c r="D1036" s="18" t="s">
        <v>2107</v>
      </c>
      <c r="E1036" s="59" t="s">
        <v>2108</v>
      </c>
      <c r="F1036" s="11" t="s">
        <v>1045</v>
      </c>
      <c r="G1036" s="1">
        <v>30</v>
      </c>
      <c r="H1036" s="1">
        <v>1</v>
      </c>
      <c r="I1036" s="1">
        <v>1</v>
      </c>
      <c r="J1036" s="1" t="s">
        <v>32</v>
      </c>
      <c r="K1036" s="1">
        <v>1</v>
      </c>
      <c r="M1036" s="1">
        <v>0</v>
      </c>
      <c r="N1036" s="2">
        <v>0</v>
      </c>
      <c r="O1036" s="2">
        <v>0</v>
      </c>
    </row>
    <row r="1037" spans="1:15">
      <c r="A1037" s="54">
        <f t="shared" si="38"/>
        <v>189</v>
      </c>
      <c r="B1037" s="39"/>
      <c r="C1037" s="78" t="s">
        <v>2094</v>
      </c>
      <c r="D1037" s="18" t="s">
        <v>2109</v>
      </c>
      <c r="E1037" s="59" t="s">
        <v>2110</v>
      </c>
      <c r="F1037" s="11" t="s">
        <v>1048</v>
      </c>
      <c r="G1037" s="1">
        <v>31</v>
      </c>
      <c r="H1037" s="1">
        <v>1</v>
      </c>
      <c r="I1037" s="1">
        <v>1</v>
      </c>
      <c r="J1037" s="1" t="s">
        <v>32</v>
      </c>
      <c r="K1037" s="1">
        <v>1</v>
      </c>
      <c r="M1037" s="1">
        <v>0</v>
      </c>
      <c r="N1037" s="2">
        <v>0</v>
      </c>
      <c r="O1037" s="2">
        <v>0</v>
      </c>
    </row>
    <row r="1038" spans="1:15">
      <c r="A1038" s="54">
        <f t="shared" si="38"/>
        <v>189</v>
      </c>
      <c r="B1038" s="39"/>
      <c r="C1038" s="78" t="s">
        <v>2094</v>
      </c>
      <c r="D1038" s="18" t="s">
        <v>2111</v>
      </c>
      <c r="E1038" s="18" t="s">
        <v>2112</v>
      </c>
      <c r="F1038" s="11" t="s">
        <v>1180</v>
      </c>
      <c r="G1038" s="1">
        <v>39</v>
      </c>
      <c r="H1038" s="1">
        <v>32</v>
      </c>
      <c r="I1038" s="1">
        <v>0</v>
      </c>
      <c r="J1038" s="1" t="s">
        <v>32</v>
      </c>
      <c r="K1038" s="1">
        <v>100</v>
      </c>
      <c r="L1038" s="1" t="s">
        <v>2113</v>
      </c>
      <c r="M1038" s="1">
        <v>0</v>
      </c>
      <c r="N1038" s="2">
        <v>0</v>
      </c>
      <c r="O1038" s="2">
        <v>0</v>
      </c>
    </row>
    <row r="1039" spans="1:15">
      <c r="A1039" s="54">
        <f t="shared" si="38"/>
        <v>189</v>
      </c>
      <c r="B1039" s="39"/>
      <c r="C1039" s="78" t="s">
        <v>2094</v>
      </c>
      <c r="D1039" s="18" t="s">
        <v>2114</v>
      </c>
      <c r="E1039" s="18" t="s">
        <v>2115</v>
      </c>
      <c r="F1039" s="11" t="s">
        <v>1183</v>
      </c>
      <c r="G1039" s="1">
        <f t="shared" ref="G1039:G1046" si="40">G1038+H1038</f>
        <v>71</v>
      </c>
      <c r="H1039" s="1">
        <v>32</v>
      </c>
      <c r="I1039" s="1">
        <v>0</v>
      </c>
      <c r="J1039" s="1" t="s">
        <v>32</v>
      </c>
      <c r="K1039" s="1">
        <v>100</v>
      </c>
      <c r="L1039" s="1" t="s">
        <v>2113</v>
      </c>
      <c r="M1039" s="1">
        <v>0</v>
      </c>
      <c r="N1039" s="2">
        <v>0</v>
      </c>
      <c r="O1039" s="2">
        <v>0</v>
      </c>
    </row>
    <row r="1040" spans="1:15">
      <c r="A1040" s="54">
        <f t="shared" si="38"/>
        <v>189</v>
      </c>
      <c r="B1040" s="39"/>
      <c r="C1040" s="78" t="s">
        <v>2094</v>
      </c>
      <c r="D1040" s="18" t="s">
        <v>2116</v>
      </c>
      <c r="E1040" s="18" t="s">
        <v>2117</v>
      </c>
      <c r="F1040" s="11" t="s">
        <v>1186</v>
      </c>
      <c r="G1040" s="1">
        <f t="shared" si="40"/>
        <v>103</v>
      </c>
      <c r="H1040" s="1">
        <v>32</v>
      </c>
      <c r="I1040" s="1">
        <v>0</v>
      </c>
      <c r="J1040" s="1" t="s">
        <v>32</v>
      </c>
      <c r="K1040" s="1">
        <v>100</v>
      </c>
      <c r="L1040" s="1" t="s">
        <v>2113</v>
      </c>
      <c r="M1040" s="1">
        <v>0</v>
      </c>
      <c r="N1040" s="2">
        <v>0</v>
      </c>
      <c r="O1040" s="2">
        <v>0</v>
      </c>
    </row>
    <row r="1041" spans="1:15">
      <c r="A1041" s="54">
        <f t="shared" si="38"/>
        <v>189</v>
      </c>
      <c r="B1041" s="39"/>
      <c r="C1041" s="78" t="s">
        <v>2094</v>
      </c>
      <c r="D1041" s="18" t="s">
        <v>2118</v>
      </c>
      <c r="E1041" s="18" t="s">
        <v>2119</v>
      </c>
      <c r="F1041" s="11" t="s">
        <v>1189</v>
      </c>
      <c r="G1041" s="1">
        <f t="shared" si="40"/>
        <v>135</v>
      </c>
      <c r="H1041" s="1">
        <v>32</v>
      </c>
      <c r="I1041" s="1">
        <v>0</v>
      </c>
      <c r="J1041" s="1" t="s">
        <v>32</v>
      </c>
      <c r="K1041" s="1">
        <v>100</v>
      </c>
      <c r="L1041" s="1" t="s">
        <v>2113</v>
      </c>
      <c r="M1041" s="1">
        <v>0</v>
      </c>
      <c r="N1041" s="2">
        <v>0</v>
      </c>
      <c r="O1041" s="2">
        <v>0</v>
      </c>
    </row>
    <row r="1042" spans="1:15">
      <c r="A1042" s="54">
        <f t="shared" si="38"/>
        <v>189</v>
      </c>
      <c r="B1042" s="39"/>
      <c r="C1042" s="78" t="s">
        <v>2094</v>
      </c>
      <c r="D1042" s="18" t="s">
        <v>2120</v>
      </c>
      <c r="E1042" s="18" t="s">
        <v>2121</v>
      </c>
      <c r="F1042" s="11" t="s">
        <v>1192</v>
      </c>
      <c r="G1042" s="1">
        <f t="shared" si="40"/>
        <v>167</v>
      </c>
      <c r="H1042" s="1">
        <v>32</v>
      </c>
      <c r="I1042" s="1">
        <v>0</v>
      </c>
      <c r="J1042" s="1" t="s">
        <v>32</v>
      </c>
      <c r="K1042" s="1">
        <v>100</v>
      </c>
      <c r="L1042" s="1" t="s">
        <v>2113</v>
      </c>
      <c r="M1042" s="1">
        <v>0</v>
      </c>
      <c r="N1042" s="2">
        <v>0</v>
      </c>
      <c r="O1042" s="2">
        <v>0</v>
      </c>
    </row>
    <row r="1043" spans="1:15">
      <c r="A1043" s="54">
        <f t="shared" si="38"/>
        <v>189</v>
      </c>
      <c r="B1043" s="39"/>
      <c r="C1043" s="78" t="s">
        <v>2094</v>
      </c>
      <c r="D1043" s="18" t="s">
        <v>2122</v>
      </c>
      <c r="E1043" s="18" t="s">
        <v>2123</v>
      </c>
      <c r="F1043" s="11" t="s">
        <v>1195</v>
      </c>
      <c r="G1043" s="1">
        <f t="shared" si="40"/>
        <v>199</v>
      </c>
      <c r="H1043" s="1">
        <v>32</v>
      </c>
      <c r="I1043" s="1">
        <v>0</v>
      </c>
      <c r="J1043" s="1" t="s">
        <v>32</v>
      </c>
      <c r="K1043" s="1">
        <v>100</v>
      </c>
      <c r="L1043" s="1" t="s">
        <v>2113</v>
      </c>
      <c r="M1043" s="1">
        <v>0</v>
      </c>
      <c r="N1043" s="2">
        <v>0</v>
      </c>
      <c r="O1043" s="2">
        <v>0</v>
      </c>
    </row>
    <row r="1044" ht="22.5" spans="1:15">
      <c r="A1044" s="54">
        <f t="shared" si="38"/>
        <v>189</v>
      </c>
      <c r="B1044" s="39"/>
      <c r="C1044" s="78" t="s">
        <v>2094</v>
      </c>
      <c r="D1044" s="18" t="s">
        <v>2124</v>
      </c>
      <c r="E1044" s="18" t="s">
        <v>2125</v>
      </c>
      <c r="F1044" s="11" t="s">
        <v>1198</v>
      </c>
      <c r="G1044" s="1">
        <f t="shared" si="40"/>
        <v>231</v>
      </c>
      <c r="H1044" s="1">
        <v>32</v>
      </c>
      <c r="I1044" s="1">
        <v>0</v>
      </c>
      <c r="J1044" s="1" t="s">
        <v>32</v>
      </c>
      <c r="K1044" s="1">
        <v>100</v>
      </c>
      <c r="L1044" s="1" t="s">
        <v>2113</v>
      </c>
      <c r="M1044" s="1">
        <v>0</v>
      </c>
      <c r="N1044" s="2">
        <v>0</v>
      </c>
      <c r="O1044" s="2">
        <v>0</v>
      </c>
    </row>
    <row r="1045" ht="22.5" spans="1:15">
      <c r="A1045" s="54">
        <f t="shared" si="38"/>
        <v>189</v>
      </c>
      <c r="B1045" s="39"/>
      <c r="C1045" s="78" t="s">
        <v>2094</v>
      </c>
      <c r="D1045" s="18" t="s">
        <v>2126</v>
      </c>
      <c r="E1045" s="18" t="s">
        <v>2127</v>
      </c>
      <c r="F1045" s="11" t="s">
        <v>2056</v>
      </c>
      <c r="G1045" s="1">
        <f t="shared" si="40"/>
        <v>263</v>
      </c>
      <c r="H1045" s="1">
        <v>32</v>
      </c>
      <c r="I1045" s="1">
        <v>0</v>
      </c>
      <c r="J1045" s="1" t="s">
        <v>32</v>
      </c>
      <c r="K1045" s="1">
        <v>100</v>
      </c>
      <c r="L1045" s="1" t="s">
        <v>2113</v>
      </c>
      <c r="M1045" s="1">
        <v>0</v>
      </c>
      <c r="N1045" s="2">
        <v>0</v>
      </c>
      <c r="O1045" s="2">
        <v>0</v>
      </c>
    </row>
    <row r="1046" ht="22.5" spans="1:15">
      <c r="A1046" s="54">
        <f t="shared" si="38"/>
        <v>189</v>
      </c>
      <c r="B1046" s="39"/>
      <c r="C1046" s="78" t="s">
        <v>2094</v>
      </c>
      <c r="D1046" s="18" t="s">
        <v>2128</v>
      </c>
      <c r="E1046" s="18" t="s">
        <v>2129</v>
      </c>
      <c r="F1046" s="11" t="s">
        <v>1204</v>
      </c>
      <c r="G1046" s="1">
        <f t="shared" si="40"/>
        <v>295</v>
      </c>
      <c r="H1046" s="1">
        <v>32</v>
      </c>
      <c r="I1046" s="1">
        <v>0</v>
      </c>
      <c r="J1046" s="1" t="s">
        <v>32</v>
      </c>
      <c r="K1046" s="1">
        <v>100</v>
      </c>
      <c r="L1046" s="1" t="s">
        <v>2113</v>
      </c>
      <c r="M1046" s="1">
        <v>0</v>
      </c>
      <c r="N1046" s="2">
        <v>0</v>
      </c>
      <c r="O1046" s="2">
        <v>0</v>
      </c>
    </row>
    <row r="1047" spans="1:15">
      <c r="A1047" s="54">
        <f t="shared" si="38"/>
        <v>190</v>
      </c>
      <c r="B1047" s="39"/>
      <c r="C1047" s="78" t="s">
        <v>2130</v>
      </c>
      <c r="D1047" s="18" t="s">
        <v>2131</v>
      </c>
      <c r="E1047" s="59" t="s">
        <v>2132</v>
      </c>
      <c r="F1047" s="11" t="s">
        <v>1027</v>
      </c>
      <c r="G1047" s="1">
        <v>24</v>
      </c>
      <c r="H1047" s="1">
        <v>1</v>
      </c>
      <c r="I1047" s="1">
        <v>1</v>
      </c>
      <c r="J1047" s="1" t="s">
        <v>32</v>
      </c>
      <c r="K1047" s="1">
        <v>1</v>
      </c>
      <c r="M1047" s="1">
        <v>0</v>
      </c>
      <c r="N1047" s="2">
        <v>0</v>
      </c>
      <c r="O1047" s="2">
        <v>0</v>
      </c>
    </row>
    <row r="1048" spans="1:15">
      <c r="A1048" s="54">
        <f t="shared" si="38"/>
        <v>190</v>
      </c>
      <c r="B1048" s="39"/>
      <c r="C1048" s="78" t="s">
        <v>2130</v>
      </c>
      <c r="D1048" s="18" t="s">
        <v>2133</v>
      </c>
      <c r="E1048" s="59" t="s">
        <v>2134</v>
      </c>
      <c r="F1048" s="11" t="s">
        <v>1030</v>
      </c>
      <c r="G1048" s="1">
        <v>25</v>
      </c>
      <c r="H1048" s="1">
        <v>1</v>
      </c>
      <c r="I1048" s="1">
        <v>1</v>
      </c>
      <c r="J1048" s="1" t="s">
        <v>32</v>
      </c>
      <c r="K1048" s="1">
        <v>1</v>
      </c>
      <c r="M1048" s="1">
        <v>0</v>
      </c>
      <c r="N1048" s="2">
        <v>0</v>
      </c>
      <c r="O1048" s="2">
        <v>0</v>
      </c>
    </row>
    <row r="1049" spans="1:15">
      <c r="A1049" s="54">
        <f t="shared" si="38"/>
        <v>190</v>
      </c>
      <c r="B1049" s="39"/>
      <c r="C1049" s="78" t="s">
        <v>2130</v>
      </c>
      <c r="D1049" s="18" t="s">
        <v>2135</v>
      </c>
      <c r="E1049" s="59" t="s">
        <v>2136</v>
      </c>
      <c r="F1049" s="11" t="s">
        <v>1033</v>
      </c>
      <c r="G1049" s="1">
        <v>26</v>
      </c>
      <c r="H1049" s="1">
        <v>1</v>
      </c>
      <c r="I1049" s="1">
        <v>1</v>
      </c>
      <c r="J1049" s="1" t="s">
        <v>32</v>
      </c>
      <c r="K1049" s="1">
        <v>1</v>
      </c>
      <c r="M1049" s="1">
        <v>0</v>
      </c>
      <c r="N1049" s="2">
        <v>0</v>
      </c>
      <c r="O1049" s="2">
        <v>0</v>
      </c>
    </row>
    <row r="1050" spans="1:15">
      <c r="A1050" s="54">
        <f t="shared" si="38"/>
        <v>190</v>
      </c>
      <c r="B1050" s="39"/>
      <c r="C1050" s="78" t="s">
        <v>2130</v>
      </c>
      <c r="D1050" s="18" t="s">
        <v>2137</v>
      </c>
      <c r="E1050" s="59" t="s">
        <v>2138</v>
      </c>
      <c r="F1050" s="11" t="s">
        <v>1036</v>
      </c>
      <c r="G1050" s="1">
        <v>27</v>
      </c>
      <c r="H1050" s="1">
        <v>1</v>
      </c>
      <c r="I1050" s="1">
        <v>1</v>
      </c>
      <c r="J1050" s="1" t="s">
        <v>32</v>
      </c>
      <c r="K1050" s="1">
        <v>1</v>
      </c>
      <c r="M1050" s="1">
        <v>0</v>
      </c>
      <c r="N1050" s="2">
        <v>0</v>
      </c>
      <c r="O1050" s="2">
        <v>0</v>
      </c>
    </row>
    <row r="1051" spans="1:15">
      <c r="A1051" s="54">
        <f t="shared" si="38"/>
        <v>190</v>
      </c>
      <c r="B1051" s="39"/>
      <c r="C1051" s="78" t="s">
        <v>2130</v>
      </c>
      <c r="D1051" s="18" t="s">
        <v>2139</v>
      </c>
      <c r="E1051" s="59" t="s">
        <v>2140</v>
      </c>
      <c r="F1051" s="11" t="s">
        <v>1039</v>
      </c>
      <c r="G1051" s="1">
        <v>28</v>
      </c>
      <c r="H1051" s="1">
        <v>1</v>
      </c>
      <c r="I1051" s="1">
        <v>1</v>
      </c>
      <c r="J1051" s="1" t="s">
        <v>32</v>
      </c>
      <c r="K1051" s="1">
        <v>1</v>
      </c>
      <c r="M1051" s="1">
        <v>0</v>
      </c>
      <c r="N1051" s="2">
        <v>0</v>
      </c>
      <c r="O1051" s="2">
        <v>0</v>
      </c>
    </row>
    <row r="1052" spans="1:15">
      <c r="A1052" s="54">
        <f t="shared" si="38"/>
        <v>190</v>
      </c>
      <c r="B1052" s="39"/>
      <c r="C1052" s="78" t="s">
        <v>2130</v>
      </c>
      <c r="D1052" s="18" t="s">
        <v>2141</v>
      </c>
      <c r="E1052" s="59" t="s">
        <v>2142</v>
      </c>
      <c r="F1052" s="11" t="s">
        <v>1042</v>
      </c>
      <c r="G1052" s="1">
        <v>29</v>
      </c>
      <c r="H1052" s="1">
        <v>1</v>
      </c>
      <c r="I1052" s="1">
        <v>1</v>
      </c>
      <c r="J1052" s="1" t="s">
        <v>32</v>
      </c>
      <c r="K1052" s="1">
        <v>1</v>
      </c>
      <c r="M1052" s="1">
        <v>0</v>
      </c>
      <c r="N1052" s="2">
        <v>0</v>
      </c>
      <c r="O1052" s="2">
        <v>0</v>
      </c>
    </row>
    <row r="1053" spans="1:15">
      <c r="A1053" s="54">
        <f t="shared" si="38"/>
        <v>190</v>
      </c>
      <c r="B1053" s="39"/>
      <c r="C1053" s="78" t="s">
        <v>2130</v>
      </c>
      <c r="D1053" s="18" t="s">
        <v>2143</v>
      </c>
      <c r="E1053" s="59" t="s">
        <v>2144</v>
      </c>
      <c r="F1053" s="11" t="s">
        <v>1045</v>
      </c>
      <c r="G1053" s="1">
        <v>30</v>
      </c>
      <c r="H1053" s="1">
        <v>1</v>
      </c>
      <c r="I1053" s="1">
        <v>1</v>
      </c>
      <c r="J1053" s="1" t="s">
        <v>32</v>
      </c>
      <c r="K1053" s="1">
        <v>1</v>
      </c>
      <c r="M1053" s="1">
        <v>0</v>
      </c>
      <c r="N1053" s="2">
        <v>0</v>
      </c>
      <c r="O1053" s="2">
        <v>0</v>
      </c>
    </row>
    <row r="1054" spans="1:15">
      <c r="A1054" s="54">
        <f t="shared" si="38"/>
        <v>190</v>
      </c>
      <c r="B1054" s="39"/>
      <c r="C1054" s="78" t="s">
        <v>2130</v>
      </c>
      <c r="D1054" s="18" t="s">
        <v>2145</v>
      </c>
      <c r="E1054" s="59" t="s">
        <v>2146</v>
      </c>
      <c r="F1054" s="11" t="s">
        <v>1048</v>
      </c>
      <c r="G1054" s="1">
        <v>31</v>
      </c>
      <c r="H1054" s="1">
        <v>1</v>
      </c>
      <c r="I1054" s="1">
        <v>1</v>
      </c>
      <c r="J1054" s="1" t="s">
        <v>32</v>
      </c>
      <c r="K1054" s="1">
        <v>1</v>
      </c>
      <c r="M1054" s="1">
        <v>0</v>
      </c>
      <c r="N1054" s="2">
        <v>0</v>
      </c>
      <c r="O1054" s="2">
        <v>0</v>
      </c>
    </row>
    <row r="1055" spans="1:15">
      <c r="A1055" s="54">
        <f t="shared" si="38"/>
        <v>190</v>
      </c>
      <c r="B1055" s="39"/>
      <c r="C1055" s="78" t="s">
        <v>2130</v>
      </c>
      <c r="D1055" s="18" t="s">
        <v>2147</v>
      </c>
      <c r="E1055" s="18" t="s">
        <v>2148</v>
      </c>
      <c r="F1055" s="11" t="s">
        <v>4</v>
      </c>
      <c r="G1055" s="1">
        <v>32</v>
      </c>
      <c r="H1055" s="1">
        <v>8</v>
      </c>
      <c r="I1055" s="1">
        <v>1</v>
      </c>
      <c r="J1055" s="1" t="s">
        <v>32</v>
      </c>
      <c r="K1055" s="1">
        <v>0.4</v>
      </c>
      <c r="L1055" s="1" t="s">
        <v>88</v>
      </c>
      <c r="M1055" s="1">
        <v>0</v>
      </c>
      <c r="N1055" s="2">
        <v>0</v>
      </c>
      <c r="O1055" s="2">
        <v>0</v>
      </c>
    </row>
    <row r="1056" spans="1:15">
      <c r="A1056" s="54">
        <f t="shared" si="38"/>
        <v>190</v>
      </c>
      <c r="B1056" s="39"/>
      <c r="C1056" s="78" t="s">
        <v>2130</v>
      </c>
      <c r="D1056" s="18" t="s">
        <v>2149</v>
      </c>
      <c r="E1056" s="18" t="s">
        <v>2150</v>
      </c>
      <c r="F1056" s="11" t="s">
        <v>3</v>
      </c>
      <c r="G1056" s="1">
        <f>G1055+H1055</f>
        <v>40</v>
      </c>
      <c r="H1056" s="1">
        <v>8</v>
      </c>
      <c r="I1056" s="1">
        <v>1</v>
      </c>
      <c r="J1056" s="1" t="s">
        <v>32</v>
      </c>
      <c r="K1056" s="1">
        <v>0.4</v>
      </c>
      <c r="L1056" s="1" t="s">
        <v>88</v>
      </c>
      <c r="M1056" s="1">
        <v>0</v>
      </c>
      <c r="N1056" s="2">
        <v>0</v>
      </c>
      <c r="O1056" s="2">
        <v>0</v>
      </c>
    </row>
    <row r="1057" spans="1:15">
      <c r="A1057" s="54">
        <f t="shared" si="38"/>
        <v>190</v>
      </c>
      <c r="B1057" s="39"/>
      <c r="C1057" s="78" t="s">
        <v>2130</v>
      </c>
      <c r="D1057" s="18" t="s">
        <v>2151</v>
      </c>
      <c r="E1057" s="18" t="s">
        <v>2152</v>
      </c>
      <c r="F1057" s="11" t="s">
        <v>2</v>
      </c>
      <c r="G1057" s="1">
        <f t="shared" ref="G1057:G1063" si="41">G1056+H1056</f>
        <v>48</v>
      </c>
      <c r="H1057" s="1">
        <v>8</v>
      </c>
      <c r="I1057" s="1">
        <v>1</v>
      </c>
      <c r="J1057" s="1" t="s">
        <v>32</v>
      </c>
      <c r="K1057" s="1">
        <v>0.4</v>
      </c>
      <c r="L1057" s="1" t="s">
        <v>88</v>
      </c>
      <c r="M1057" s="1">
        <v>0</v>
      </c>
      <c r="N1057" s="2">
        <v>0</v>
      </c>
      <c r="O1057" s="2">
        <v>0</v>
      </c>
    </row>
    <row r="1058" spans="1:15">
      <c r="A1058" s="54">
        <f t="shared" si="38"/>
        <v>190</v>
      </c>
      <c r="B1058" s="39"/>
      <c r="C1058" s="78" t="s">
        <v>2130</v>
      </c>
      <c r="D1058" s="18" t="s">
        <v>2153</v>
      </c>
      <c r="E1058" s="18" t="s">
        <v>2154</v>
      </c>
      <c r="F1058" s="11" t="s">
        <v>1</v>
      </c>
      <c r="G1058" s="1">
        <f t="shared" si="41"/>
        <v>56</v>
      </c>
      <c r="H1058" s="1">
        <v>8</v>
      </c>
      <c r="I1058" s="1">
        <v>1</v>
      </c>
      <c r="J1058" s="1" t="s">
        <v>32</v>
      </c>
      <c r="K1058" s="1">
        <v>0.4</v>
      </c>
      <c r="L1058" s="1" t="s">
        <v>88</v>
      </c>
      <c r="M1058" s="1">
        <v>0</v>
      </c>
      <c r="N1058" s="2">
        <v>0</v>
      </c>
      <c r="O1058" s="2">
        <v>0</v>
      </c>
    </row>
    <row r="1059" spans="1:15">
      <c r="A1059" s="54">
        <f t="shared" si="38"/>
        <v>190</v>
      </c>
      <c r="B1059" s="39"/>
      <c r="C1059" s="78" t="s">
        <v>2130</v>
      </c>
      <c r="D1059" s="18" t="s">
        <v>2155</v>
      </c>
      <c r="E1059" s="18" t="s">
        <v>2156</v>
      </c>
      <c r="F1059" s="11" t="s">
        <v>118</v>
      </c>
      <c r="G1059" s="1">
        <f t="shared" si="41"/>
        <v>64</v>
      </c>
      <c r="H1059" s="1">
        <v>8</v>
      </c>
      <c r="I1059" s="1">
        <v>1</v>
      </c>
      <c r="J1059" s="1" t="s">
        <v>32</v>
      </c>
      <c r="K1059" s="1">
        <v>0.4</v>
      </c>
      <c r="L1059" s="1" t="s">
        <v>88</v>
      </c>
      <c r="M1059" s="1">
        <v>0</v>
      </c>
      <c r="N1059" s="2">
        <v>0</v>
      </c>
      <c r="O1059" s="2">
        <v>0</v>
      </c>
    </row>
    <row r="1060" spans="1:15">
      <c r="A1060" s="54">
        <f t="shared" ref="A1060:A1069" si="42">HEX2DEC(SUBSTITUTE(C1060,"0x",""))</f>
        <v>190</v>
      </c>
      <c r="B1060" s="39"/>
      <c r="C1060" s="78" t="s">
        <v>2130</v>
      </c>
      <c r="D1060" s="18" t="s">
        <v>2157</v>
      </c>
      <c r="E1060" s="18" t="s">
        <v>2158</v>
      </c>
      <c r="F1060" s="11" t="s">
        <v>1613</v>
      </c>
      <c r="G1060" s="1">
        <f t="shared" si="41"/>
        <v>72</v>
      </c>
      <c r="H1060" s="1">
        <v>8</v>
      </c>
      <c r="I1060" s="1">
        <v>1</v>
      </c>
      <c r="J1060" s="1" t="s">
        <v>32</v>
      </c>
      <c r="K1060" s="1">
        <v>0.4</v>
      </c>
      <c r="L1060" s="1" t="s">
        <v>88</v>
      </c>
      <c r="M1060" s="1">
        <v>0</v>
      </c>
      <c r="N1060" s="2">
        <v>0</v>
      </c>
      <c r="O1060" s="2">
        <v>0</v>
      </c>
    </row>
    <row r="1061" spans="1:15">
      <c r="A1061" s="54">
        <f t="shared" si="42"/>
        <v>190</v>
      </c>
      <c r="B1061" s="39"/>
      <c r="C1061" s="78" t="s">
        <v>2130</v>
      </c>
      <c r="D1061" s="18" t="s">
        <v>2159</v>
      </c>
      <c r="E1061" s="18" t="s">
        <v>2160</v>
      </c>
      <c r="F1061" s="11" t="s">
        <v>1616</v>
      </c>
      <c r="G1061" s="1">
        <f t="shared" si="41"/>
        <v>80</v>
      </c>
      <c r="H1061" s="1">
        <v>8</v>
      </c>
      <c r="I1061" s="1">
        <v>1</v>
      </c>
      <c r="J1061" s="1" t="s">
        <v>32</v>
      </c>
      <c r="K1061" s="1">
        <v>0.4</v>
      </c>
      <c r="L1061" s="1" t="s">
        <v>88</v>
      </c>
      <c r="M1061" s="1">
        <v>0</v>
      </c>
      <c r="N1061" s="2">
        <v>0</v>
      </c>
      <c r="O1061" s="2">
        <v>0</v>
      </c>
    </row>
    <row r="1062" spans="1:15">
      <c r="A1062" s="54">
        <f t="shared" si="42"/>
        <v>190</v>
      </c>
      <c r="B1062" s="39"/>
      <c r="C1062" s="78" t="s">
        <v>2130</v>
      </c>
      <c r="D1062" s="18" t="s">
        <v>2161</v>
      </c>
      <c r="E1062" s="18" t="s">
        <v>2162</v>
      </c>
      <c r="F1062" s="11" t="s">
        <v>1619</v>
      </c>
      <c r="G1062" s="1">
        <f t="shared" si="41"/>
        <v>88</v>
      </c>
      <c r="H1062" s="1">
        <v>8</v>
      </c>
      <c r="I1062" s="1">
        <v>1</v>
      </c>
      <c r="J1062" s="1" t="s">
        <v>32</v>
      </c>
      <c r="K1062" s="1">
        <v>0.4</v>
      </c>
      <c r="L1062" s="1" t="s">
        <v>88</v>
      </c>
      <c r="M1062" s="1">
        <v>0</v>
      </c>
      <c r="N1062" s="2">
        <v>0</v>
      </c>
      <c r="O1062" s="2">
        <v>0</v>
      </c>
    </row>
    <row r="1063" spans="1:15">
      <c r="A1063" s="54">
        <f t="shared" si="42"/>
        <v>190</v>
      </c>
      <c r="B1063" s="39"/>
      <c r="C1063" s="78" t="s">
        <v>2130</v>
      </c>
      <c r="D1063" s="18" t="s">
        <v>2163</v>
      </c>
      <c r="E1063" s="18" t="s">
        <v>2164</v>
      </c>
      <c r="F1063" s="11" t="s">
        <v>1911</v>
      </c>
      <c r="G1063" s="1">
        <f t="shared" si="41"/>
        <v>96</v>
      </c>
      <c r="H1063" s="1">
        <v>8</v>
      </c>
      <c r="I1063" s="1">
        <v>1</v>
      </c>
      <c r="J1063" s="1" t="s">
        <v>32</v>
      </c>
      <c r="K1063" s="1">
        <v>0.4</v>
      </c>
      <c r="L1063" s="1" t="s">
        <v>88</v>
      </c>
      <c r="M1063" s="1">
        <v>0</v>
      </c>
      <c r="N1063" s="2">
        <v>0</v>
      </c>
      <c r="O1063" s="2">
        <v>0</v>
      </c>
    </row>
    <row r="1064" ht="22.5" spans="1:15">
      <c r="A1064" s="54">
        <f t="shared" si="42"/>
        <v>191</v>
      </c>
      <c r="B1064" s="39"/>
      <c r="C1064" s="78" t="s">
        <v>2165</v>
      </c>
      <c r="D1064" s="18" t="s">
        <v>2166</v>
      </c>
      <c r="E1064" s="59" t="s">
        <v>2167</v>
      </c>
      <c r="F1064" s="11" t="s">
        <v>1027</v>
      </c>
      <c r="G1064" s="1">
        <v>24</v>
      </c>
      <c r="H1064" s="1">
        <v>1</v>
      </c>
      <c r="I1064" s="1">
        <v>1</v>
      </c>
      <c r="J1064" s="1" t="s">
        <v>32</v>
      </c>
      <c r="K1064" s="1">
        <v>1</v>
      </c>
      <c r="M1064" s="1">
        <v>0</v>
      </c>
      <c r="N1064" s="2">
        <v>0</v>
      </c>
      <c r="O1064" s="2">
        <v>0</v>
      </c>
    </row>
    <row r="1065" ht="22.5" spans="1:15">
      <c r="A1065" s="54">
        <f t="shared" si="42"/>
        <v>191</v>
      </c>
      <c r="B1065" s="39"/>
      <c r="C1065" s="78" t="s">
        <v>2165</v>
      </c>
      <c r="D1065" s="18" t="s">
        <v>2168</v>
      </c>
      <c r="E1065" s="59" t="s">
        <v>2169</v>
      </c>
      <c r="F1065" s="11" t="s">
        <v>1030</v>
      </c>
      <c r="G1065" s="1">
        <v>25</v>
      </c>
      <c r="H1065" s="1">
        <v>1</v>
      </c>
      <c r="I1065" s="1">
        <v>1</v>
      </c>
      <c r="J1065" s="1" t="s">
        <v>32</v>
      </c>
      <c r="K1065" s="1">
        <v>1</v>
      </c>
      <c r="M1065" s="1">
        <v>0</v>
      </c>
      <c r="N1065" s="2">
        <v>0</v>
      </c>
      <c r="O1065" s="2">
        <v>0</v>
      </c>
    </row>
    <row r="1066" ht="22.5" spans="1:15">
      <c r="A1066" s="54">
        <f t="shared" si="42"/>
        <v>191</v>
      </c>
      <c r="B1066" s="39"/>
      <c r="C1066" s="78" t="s">
        <v>2165</v>
      </c>
      <c r="D1066" s="18" t="s">
        <v>2170</v>
      </c>
      <c r="E1066" s="59" t="s">
        <v>2171</v>
      </c>
      <c r="F1066" s="11" t="s">
        <v>1033</v>
      </c>
      <c r="G1066" s="1">
        <v>26</v>
      </c>
      <c r="H1066" s="1">
        <v>1</v>
      </c>
      <c r="I1066" s="1">
        <v>1</v>
      </c>
      <c r="J1066" s="1" t="s">
        <v>32</v>
      </c>
      <c r="K1066" s="1">
        <v>1</v>
      </c>
      <c r="M1066" s="1">
        <v>0</v>
      </c>
      <c r="N1066" s="2">
        <v>0</v>
      </c>
      <c r="O1066" s="2">
        <v>0</v>
      </c>
    </row>
    <row r="1067" ht="22.5" spans="1:15">
      <c r="A1067" s="54">
        <f t="shared" si="42"/>
        <v>191</v>
      </c>
      <c r="B1067" s="39"/>
      <c r="C1067" s="78" t="s">
        <v>2165</v>
      </c>
      <c r="D1067" s="18" t="s">
        <v>2172</v>
      </c>
      <c r="E1067" s="59" t="s">
        <v>2173</v>
      </c>
      <c r="F1067" s="11" t="s">
        <v>1036</v>
      </c>
      <c r="G1067" s="1">
        <v>27</v>
      </c>
      <c r="H1067" s="1">
        <v>1</v>
      </c>
      <c r="I1067" s="1">
        <v>1</v>
      </c>
      <c r="J1067" s="1" t="s">
        <v>32</v>
      </c>
      <c r="K1067" s="1">
        <v>1</v>
      </c>
      <c r="M1067" s="1">
        <v>0</v>
      </c>
      <c r="N1067" s="2">
        <v>0</v>
      </c>
      <c r="O1067" s="2">
        <v>0</v>
      </c>
    </row>
    <row r="1068" ht="22.5" spans="1:15">
      <c r="A1068" s="54">
        <f t="shared" si="42"/>
        <v>191</v>
      </c>
      <c r="B1068" s="39"/>
      <c r="C1068" s="78" t="s">
        <v>2165</v>
      </c>
      <c r="D1068" s="18" t="s">
        <v>2174</v>
      </c>
      <c r="E1068" s="59" t="s">
        <v>2175</v>
      </c>
      <c r="F1068" s="11" t="s">
        <v>1039</v>
      </c>
      <c r="G1068" s="1">
        <v>28</v>
      </c>
      <c r="H1068" s="1">
        <v>1</v>
      </c>
      <c r="I1068" s="1">
        <v>1</v>
      </c>
      <c r="J1068" s="1" t="s">
        <v>32</v>
      </c>
      <c r="K1068" s="1">
        <v>1</v>
      </c>
      <c r="M1068" s="1">
        <v>0</v>
      </c>
      <c r="N1068" s="2">
        <v>0</v>
      </c>
      <c r="O1068" s="2">
        <v>0</v>
      </c>
    </row>
    <row r="1069" ht="22.5" spans="1:15">
      <c r="A1069" s="54">
        <f t="shared" si="42"/>
        <v>191</v>
      </c>
      <c r="B1069" s="39"/>
      <c r="C1069" s="78" t="s">
        <v>2165</v>
      </c>
      <c r="D1069" s="18" t="s">
        <v>2176</v>
      </c>
      <c r="E1069" s="59" t="s">
        <v>2177</v>
      </c>
      <c r="F1069" s="11" t="s">
        <v>1042</v>
      </c>
      <c r="G1069" s="1">
        <v>29</v>
      </c>
      <c r="H1069" s="1">
        <v>1</v>
      </c>
      <c r="I1069" s="1">
        <v>1</v>
      </c>
      <c r="J1069" s="1" t="s">
        <v>32</v>
      </c>
      <c r="K1069" s="1">
        <v>1</v>
      </c>
      <c r="M1069" s="1">
        <v>0</v>
      </c>
      <c r="N1069" s="2">
        <v>0</v>
      </c>
      <c r="O1069" s="2">
        <v>0</v>
      </c>
    </row>
    <row r="1070" ht="22.5" spans="1:15">
      <c r="A1070" s="54">
        <f>HEX2DEC(SUBSTITUTE(C1070,"0x",""))</f>
        <v>191</v>
      </c>
      <c r="B1070" s="39"/>
      <c r="C1070" s="78" t="s">
        <v>2165</v>
      </c>
      <c r="D1070" s="18" t="s">
        <v>2178</v>
      </c>
      <c r="E1070" s="59" t="s">
        <v>2179</v>
      </c>
      <c r="F1070" s="11" t="s">
        <v>1045</v>
      </c>
      <c r="G1070" s="1">
        <v>30</v>
      </c>
      <c r="H1070" s="1">
        <v>1</v>
      </c>
      <c r="I1070" s="1">
        <v>1</v>
      </c>
      <c r="J1070" s="1" t="s">
        <v>32</v>
      </c>
      <c r="K1070" s="1">
        <v>1</v>
      </c>
      <c r="M1070" s="1">
        <v>0</v>
      </c>
      <c r="N1070" s="2">
        <v>0</v>
      </c>
      <c r="O1070" s="2">
        <v>0</v>
      </c>
    </row>
    <row r="1071" ht="22.5" spans="1:15">
      <c r="A1071" s="54">
        <f>HEX2DEC(SUBSTITUTE(C1071,"0x",""))</f>
        <v>191</v>
      </c>
      <c r="B1071" s="39"/>
      <c r="C1071" s="78" t="s">
        <v>2165</v>
      </c>
      <c r="D1071" s="18" t="s">
        <v>2180</v>
      </c>
      <c r="E1071" s="59" t="s">
        <v>2181</v>
      </c>
      <c r="F1071" s="11" t="s">
        <v>1048</v>
      </c>
      <c r="G1071" s="1">
        <v>31</v>
      </c>
      <c r="H1071" s="1">
        <v>1</v>
      </c>
      <c r="I1071" s="1">
        <v>1</v>
      </c>
      <c r="J1071" s="1" t="s">
        <v>32</v>
      </c>
      <c r="K1071" s="1">
        <v>1</v>
      </c>
      <c r="M1071" s="1">
        <v>0</v>
      </c>
      <c r="N1071" s="2">
        <v>0</v>
      </c>
      <c r="O1071" s="2">
        <v>0</v>
      </c>
    </row>
    <row r="1072" spans="1:15">
      <c r="A1072" s="54">
        <f>HEX2DEC(SUBSTITUTE(C1072,"0x",""))</f>
        <v>191</v>
      </c>
      <c r="B1072" s="39"/>
      <c r="C1072" s="78" t="s">
        <v>2165</v>
      </c>
      <c r="D1072" s="18" t="s">
        <v>2182</v>
      </c>
      <c r="E1072" s="18" t="s">
        <v>2183</v>
      </c>
      <c r="F1072" s="11" t="s">
        <v>1051</v>
      </c>
      <c r="G1072" s="1">
        <v>39</v>
      </c>
      <c r="H1072" s="1">
        <v>16</v>
      </c>
      <c r="I1072" s="1">
        <v>0</v>
      </c>
      <c r="J1072" s="1" t="s">
        <v>32</v>
      </c>
      <c r="K1072" s="1">
        <v>0.0015625</v>
      </c>
      <c r="L1072" s="1" t="s">
        <v>88</v>
      </c>
      <c r="M1072" s="1">
        <v>0</v>
      </c>
      <c r="N1072" s="2">
        <v>0</v>
      </c>
      <c r="O1072" s="2">
        <v>0</v>
      </c>
    </row>
    <row r="1073" spans="1:15">
      <c r="A1073" s="54">
        <f>HEX2DEC(SUBSTITUTE(C1073,"0x",""))</f>
        <v>191</v>
      </c>
      <c r="B1073" s="39"/>
      <c r="C1073" s="78" t="s">
        <v>2165</v>
      </c>
      <c r="D1073" s="18" t="s">
        <v>2184</v>
      </c>
      <c r="E1073" s="18" t="s">
        <v>2185</v>
      </c>
      <c r="F1073" s="11" t="s">
        <v>1055</v>
      </c>
      <c r="G1073" s="1">
        <f>G1072+H1072</f>
        <v>55</v>
      </c>
      <c r="H1073" s="1">
        <v>16</v>
      </c>
      <c r="I1073" s="1">
        <v>0</v>
      </c>
      <c r="J1073" s="1" t="s">
        <v>32</v>
      </c>
      <c r="K1073" s="1">
        <v>0.0015625</v>
      </c>
      <c r="L1073" s="1" t="s">
        <v>88</v>
      </c>
      <c r="M1073" s="1">
        <v>0</v>
      </c>
      <c r="N1073" s="2">
        <v>0</v>
      </c>
      <c r="O1073" s="2">
        <v>0</v>
      </c>
    </row>
    <row r="1074" spans="1:15">
      <c r="A1074" s="54">
        <f>HEX2DEC(SUBSTITUTE(C1074,"0x",""))</f>
        <v>191</v>
      </c>
      <c r="B1074" s="39"/>
      <c r="C1074" s="78" t="s">
        <v>2165</v>
      </c>
      <c r="D1074" s="18" t="s">
        <v>2186</v>
      </c>
      <c r="E1074" s="18" t="s">
        <v>2187</v>
      </c>
      <c r="F1074" s="11" t="s">
        <v>1058</v>
      </c>
      <c r="G1074" s="1">
        <f t="shared" ref="G1074:G1080" si="43">G1073+H1073</f>
        <v>71</v>
      </c>
      <c r="H1074" s="1">
        <v>16</v>
      </c>
      <c r="I1074" s="1">
        <v>0</v>
      </c>
      <c r="J1074" s="1" t="s">
        <v>32</v>
      </c>
      <c r="K1074" s="1">
        <v>0.0015625</v>
      </c>
      <c r="L1074" s="1" t="s">
        <v>88</v>
      </c>
      <c r="M1074" s="1">
        <v>0</v>
      </c>
      <c r="N1074" s="2">
        <v>0</v>
      </c>
      <c r="O1074" s="2">
        <v>0</v>
      </c>
    </row>
    <row r="1075" spans="1:15">
      <c r="A1075" s="54">
        <f>HEX2DEC(SUBSTITUTE(C1075,"0x",""))</f>
        <v>191</v>
      </c>
      <c r="B1075" s="39"/>
      <c r="C1075" s="78" t="s">
        <v>2165</v>
      </c>
      <c r="D1075" s="18" t="s">
        <v>2188</v>
      </c>
      <c r="E1075" s="18" t="s">
        <v>2189</v>
      </c>
      <c r="F1075" s="11" t="s">
        <v>1061</v>
      </c>
      <c r="G1075" s="1">
        <f t="shared" si="43"/>
        <v>87</v>
      </c>
      <c r="H1075" s="1">
        <v>16</v>
      </c>
      <c r="I1075" s="1">
        <v>0</v>
      </c>
      <c r="J1075" s="1" t="s">
        <v>32</v>
      </c>
      <c r="K1075" s="1">
        <v>0.0015625</v>
      </c>
      <c r="L1075" s="1" t="s">
        <v>88</v>
      </c>
      <c r="M1075" s="1">
        <v>0</v>
      </c>
      <c r="N1075" s="2">
        <v>0</v>
      </c>
      <c r="O1075" s="2">
        <v>0</v>
      </c>
    </row>
    <row r="1076" spans="1:15">
      <c r="A1076" s="54">
        <f>HEX2DEC(SUBSTITUTE(C1076,"0x",""))</f>
        <v>191</v>
      </c>
      <c r="B1076" s="39"/>
      <c r="C1076" s="78" t="s">
        <v>2165</v>
      </c>
      <c r="D1076" s="18" t="s">
        <v>2190</v>
      </c>
      <c r="E1076" s="18" t="s">
        <v>2191</v>
      </c>
      <c r="F1076" s="11" t="s">
        <v>1162</v>
      </c>
      <c r="G1076" s="1">
        <f t="shared" si="43"/>
        <v>103</v>
      </c>
      <c r="H1076" s="1">
        <v>16</v>
      </c>
      <c r="I1076" s="1">
        <v>0</v>
      </c>
      <c r="J1076" s="1" t="s">
        <v>32</v>
      </c>
      <c r="K1076" s="1">
        <v>0.0015625</v>
      </c>
      <c r="L1076" s="1" t="s">
        <v>88</v>
      </c>
      <c r="M1076" s="1">
        <v>0</v>
      </c>
      <c r="N1076" s="2">
        <v>0</v>
      </c>
      <c r="O1076" s="2">
        <v>0</v>
      </c>
    </row>
    <row r="1077" spans="1:15">
      <c r="A1077" s="54">
        <f>HEX2DEC(SUBSTITUTE(C1077,"0x",""))</f>
        <v>191</v>
      </c>
      <c r="B1077" s="39"/>
      <c r="C1077" s="78" t="s">
        <v>2165</v>
      </c>
      <c r="D1077" s="18" t="s">
        <v>2192</v>
      </c>
      <c r="E1077" s="18" t="s">
        <v>2193</v>
      </c>
      <c r="F1077" s="11" t="s">
        <v>1165</v>
      </c>
      <c r="G1077" s="1">
        <f t="shared" si="43"/>
        <v>119</v>
      </c>
      <c r="H1077" s="1">
        <v>16</v>
      </c>
      <c r="I1077" s="1">
        <v>0</v>
      </c>
      <c r="J1077" s="1" t="s">
        <v>32</v>
      </c>
      <c r="K1077" s="1">
        <v>0.0015625</v>
      </c>
      <c r="L1077" s="1" t="s">
        <v>88</v>
      </c>
      <c r="M1077" s="1">
        <v>0</v>
      </c>
      <c r="N1077" s="2">
        <v>0</v>
      </c>
      <c r="O1077" s="2">
        <v>0</v>
      </c>
    </row>
    <row r="1078" spans="1:15">
      <c r="A1078" s="54">
        <f>HEX2DEC(SUBSTITUTE(C1078,"0x",""))</f>
        <v>191</v>
      </c>
      <c r="B1078" s="39"/>
      <c r="C1078" s="78" t="s">
        <v>2165</v>
      </c>
      <c r="D1078" s="18" t="s">
        <v>2194</v>
      </c>
      <c r="E1078" s="18" t="s">
        <v>2195</v>
      </c>
      <c r="F1078" s="11" t="s">
        <v>1302</v>
      </c>
      <c r="G1078" s="1">
        <f t="shared" si="43"/>
        <v>135</v>
      </c>
      <c r="H1078" s="1">
        <v>16</v>
      </c>
      <c r="I1078" s="1">
        <v>0</v>
      </c>
      <c r="J1078" s="1" t="s">
        <v>32</v>
      </c>
      <c r="K1078" s="1">
        <v>0.0015625</v>
      </c>
      <c r="L1078" s="1" t="s">
        <v>88</v>
      </c>
      <c r="M1078" s="1">
        <v>0</v>
      </c>
      <c r="N1078" s="2">
        <v>0</v>
      </c>
      <c r="O1078" s="2">
        <v>0</v>
      </c>
    </row>
    <row r="1079" spans="1:15">
      <c r="A1079" s="54">
        <f>HEX2DEC(SUBSTITUTE(C1079,"0x",""))</f>
        <v>191</v>
      </c>
      <c r="B1079" s="39"/>
      <c r="C1079" s="78" t="s">
        <v>2165</v>
      </c>
      <c r="D1079" s="18" t="s">
        <v>2196</v>
      </c>
      <c r="E1079" s="18" t="s">
        <v>2197</v>
      </c>
      <c r="F1079" s="11" t="s">
        <v>1305</v>
      </c>
      <c r="G1079" s="1">
        <f t="shared" si="43"/>
        <v>151</v>
      </c>
      <c r="H1079" s="1">
        <v>16</v>
      </c>
      <c r="I1079" s="1">
        <v>0</v>
      </c>
      <c r="J1079" s="1" t="s">
        <v>32</v>
      </c>
      <c r="K1079" s="1">
        <v>0.0015625</v>
      </c>
      <c r="L1079" s="1" t="s">
        <v>88</v>
      </c>
      <c r="M1079" s="1">
        <v>0</v>
      </c>
      <c r="N1079" s="2">
        <v>0</v>
      </c>
      <c r="O1079" s="2">
        <v>0</v>
      </c>
    </row>
    <row r="1080" spans="1:15">
      <c r="A1080" s="54">
        <f>HEX2DEC(SUBSTITUTE(C1080,"0x",""))</f>
        <v>191</v>
      </c>
      <c r="B1080" s="39"/>
      <c r="C1080" s="78" t="s">
        <v>2165</v>
      </c>
      <c r="D1080" s="18" t="s">
        <v>2198</v>
      </c>
      <c r="E1080" s="18" t="s">
        <v>2199</v>
      </c>
      <c r="F1080" s="11" t="s">
        <v>1875</v>
      </c>
      <c r="G1080" s="1">
        <f t="shared" si="43"/>
        <v>167</v>
      </c>
      <c r="H1080" s="1">
        <v>16</v>
      </c>
      <c r="I1080" s="1">
        <v>0</v>
      </c>
      <c r="J1080" s="1" t="s">
        <v>32</v>
      </c>
      <c r="K1080" s="1">
        <v>0.0015625</v>
      </c>
      <c r="L1080" s="1" t="s">
        <v>88</v>
      </c>
      <c r="M1080" s="1">
        <v>0</v>
      </c>
      <c r="N1080" s="2">
        <v>0</v>
      </c>
      <c r="O1080" s="2">
        <v>0</v>
      </c>
    </row>
    <row r="1081" ht="22.5" spans="1:15">
      <c r="A1081" s="54">
        <f>HEX2DEC(SUBSTITUTE(C1081,"0x",""))</f>
        <v>193</v>
      </c>
      <c r="B1081" s="39"/>
      <c r="C1081" s="78" t="s">
        <v>2200</v>
      </c>
      <c r="D1081" s="18" t="s">
        <v>2201</v>
      </c>
      <c r="E1081" s="59" t="s">
        <v>2202</v>
      </c>
      <c r="F1081" s="11" t="s">
        <v>1027</v>
      </c>
      <c r="G1081" s="1">
        <v>24</v>
      </c>
      <c r="H1081" s="1">
        <v>1</v>
      </c>
      <c r="I1081" s="1">
        <v>1</v>
      </c>
      <c r="J1081" s="1" t="s">
        <v>32</v>
      </c>
      <c r="K1081" s="1">
        <v>1</v>
      </c>
      <c r="M1081" s="1">
        <v>0</v>
      </c>
      <c r="N1081" s="2">
        <v>0</v>
      </c>
      <c r="O1081" s="2">
        <v>0</v>
      </c>
    </row>
    <row r="1082" ht="22.5" spans="1:15">
      <c r="A1082" s="54">
        <f>HEX2DEC(SUBSTITUTE(C1082,"0x",""))</f>
        <v>193</v>
      </c>
      <c r="B1082" s="39"/>
      <c r="C1082" s="78" t="s">
        <v>2200</v>
      </c>
      <c r="D1082" s="18" t="s">
        <v>2203</v>
      </c>
      <c r="E1082" s="59" t="s">
        <v>2204</v>
      </c>
      <c r="F1082" s="11" t="s">
        <v>1030</v>
      </c>
      <c r="G1082" s="1">
        <v>25</v>
      </c>
      <c r="H1082" s="1">
        <v>1</v>
      </c>
      <c r="I1082" s="1">
        <v>1</v>
      </c>
      <c r="J1082" s="1" t="s">
        <v>32</v>
      </c>
      <c r="K1082" s="1">
        <v>1</v>
      </c>
      <c r="M1082" s="1">
        <v>0</v>
      </c>
      <c r="N1082" s="2">
        <v>0</v>
      </c>
      <c r="O1082" s="2">
        <v>0</v>
      </c>
    </row>
    <row r="1083" ht="22.5" spans="1:15">
      <c r="A1083" s="54">
        <f>HEX2DEC(SUBSTITUTE(C1083,"0x",""))</f>
        <v>193</v>
      </c>
      <c r="B1083" s="39"/>
      <c r="C1083" s="78" t="s">
        <v>2200</v>
      </c>
      <c r="D1083" s="18" t="s">
        <v>2205</v>
      </c>
      <c r="E1083" s="59" t="s">
        <v>2206</v>
      </c>
      <c r="F1083" s="11" t="s">
        <v>1033</v>
      </c>
      <c r="G1083" s="1">
        <v>26</v>
      </c>
      <c r="H1083" s="1">
        <v>1</v>
      </c>
      <c r="I1083" s="1">
        <v>1</v>
      </c>
      <c r="J1083" s="1" t="s">
        <v>32</v>
      </c>
      <c r="K1083" s="1">
        <v>1</v>
      </c>
      <c r="M1083" s="1">
        <v>0</v>
      </c>
      <c r="N1083" s="2">
        <v>0</v>
      </c>
      <c r="O1083" s="2">
        <v>0</v>
      </c>
    </row>
    <row r="1084" ht="22.5" spans="1:15">
      <c r="A1084" s="54">
        <f>HEX2DEC(SUBSTITUTE(C1084,"0x",""))</f>
        <v>193</v>
      </c>
      <c r="B1084" s="39"/>
      <c r="C1084" s="78" t="s">
        <v>2200</v>
      </c>
      <c r="D1084" s="18" t="s">
        <v>2207</v>
      </c>
      <c r="E1084" s="59" t="s">
        <v>2208</v>
      </c>
      <c r="F1084" s="11" t="s">
        <v>1036</v>
      </c>
      <c r="G1084" s="1">
        <v>27</v>
      </c>
      <c r="H1084" s="1">
        <v>1</v>
      </c>
      <c r="I1084" s="1">
        <v>1</v>
      </c>
      <c r="J1084" s="1" t="s">
        <v>32</v>
      </c>
      <c r="K1084" s="1">
        <v>1</v>
      </c>
      <c r="M1084" s="1">
        <v>0</v>
      </c>
      <c r="N1084" s="2">
        <v>0</v>
      </c>
      <c r="O1084" s="2">
        <v>0</v>
      </c>
    </row>
    <row r="1085" ht="22.5" spans="1:15">
      <c r="A1085" s="54">
        <f>HEX2DEC(SUBSTITUTE(C1085,"0x",""))</f>
        <v>193</v>
      </c>
      <c r="B1085" s="39"/>
      <c r="C1085" s="78" t="s">
        <v>2200</v>
      </c>
      <c r="D1085" s="18" t="s">
        <v>2209</v>
      </c>
      <c r="E1085" s="59" t="s">
        <v>2210</v>
      </c>
      <c r="F1085" s="11" t="s">
        <v>1039</v>
      </c>
      <c r="G1085" s="1">
        <v>28</v>
      </c>
      <c r="H1085" s="1">
        <v>1</v>
      </c>
      <c r="I1085" s="1">
        <v>1</v>
      </c>
      <c r="J1085" s="1" t="s">
        <v>32</v>
      </c>
      <c r="K1085" s="1">
        <v>1</v>
      </c>
      <c r="M1085" s="1">
        <v>0</v>
      </c>
      <c r="N1085" s="2">
        <v>0</v>
      </c>
      <c r="O1085" s="2">
        <v>0</v>
      </c>
    </row>
    <row r="1086" ht="22.5" spans="1:15">
      <c r="A1086" s="54">
        <f>HEX2DEC(SUBSTITUTE(C1086,"0x",""))</f>
        <v>193</v>
      </c>
      <c r="B1086" s="39"/>
      <c r="C1086" s="78" t="s">
        <v>2200</v>
      </c>
      <c r="D1086" s="18" t="s">
        <v>2211</v>
      </c>
      <c r="E1086" s="59" t="s">
        <v>2212</v>
      </c>
      <c r="F1086" s="11" t="s">
        <v>1042</v>
      </c>
      <c r="G1086" s="1">
        <v>29</v>
      </c>
      <c r="H1086" s="1">
        <v>1</v>
      </c>
      <c r="I1086" s="1">
        <v>1</v>
      </c>
      <c r="J1086" s="1" t="s">
        <v>32</v>
      </c>
      <c r="K1086" s="1">
        <v>1</v>
      </c>
      <c r="M1086" s="1">
        <v>0</v>
      </c>
      <c r="N1086" s="2">
        <v>0</v>
      </c>
      <c r="O1086" s="2">
        <v>0</v>
      </c>
    </row>
    <row r="1087" ht="22.5" spans="1:15">
      <c r="A1087" s="54">
        <f>HEX2DEC(SUBSTITUTE(C1087,"0x",""))</f>
        <v>193</v>
      </c>
      <c r="B1087" s="39"/>
      <c r="C1087" s="78" t="s">
        <v>2200</v>
      </c>
      <c r="D1087" s="18" t="s">
        <v>2213</v>
      </c>
      <c r="E1087" s="59" t="s">
        <v>2214</v>
      </c>
      <c r="F1087" s="11" t="s">
        <v>1045</v>
      </c>
      <c r="G1087" s="1">
        <v>30</v>
      </c>
      <c r="H1087" s="1">
        <v>1</v>
      </c>
      <c r="I1087" s="1">
        <v>1</v>
      </c>
      <c r="J1087" s="1" t="s">
        <v>32</v>
      </c>
      <c r="K1087" s="1">
        <v>1</v>
      </c>
      <c r="M1087" s="1">
        <v>0</v>
      </c>
      <c r="N1087" s="2">
        <v>0</v>
      </c>
      <c r="O1087" s="2">
        <v>0</v>
      </c>
    </row>
    <row r="1088" ht="22.5" spans="1:15">
      <c r="A1088" s="54">
        <f>HEX2DEC(SUBSTITUTE(C1088,"0x",""))</f>
        <v>193</v>
      </c>
      <c r="B1088" s="39"/>
      <c r="C1088" s="78" t="s">
        <v>2200</v>
      </c>
      <c r="D1088" s="18" t="s">
        <v>2215</v>
      </c>
      <c r="E1088" s="59" t="s">
        <v>2216</v>
      </c>
      <c r="F1088" s="11" t="s">
        <v>1048</v>
      </c>
      <c r="G1088" s="1">
        <v>31</v>
      </c>
      <c r="H1088" s="1">
        <v>1</v>
      </c>
      <c r="I1088" s="1">
        <v>1</v>
      </c>
      <c r="J1088" s="1" t="s">
        <v>32</v>
      </c>
      <c r="K1088" s="1">
        <v>1</v>
      </c>
      <c r="M1088" s="1">
        <v>0</v>
      </c>
      <c r="N1088" s="2">
        <v>0</v>
      </c>
      <c r="O1088" s="2">
        <v>0</v>
      </c>
    </row>
    <row r="1089" spans="1:15">
      <c r="A1089" s="54">
        <f>HEX2DEC(SUBSTITUTE(C1089,"0x",""))</f>
        <v>193</v>
      </c>
      <c r="B1089" s="39"/>
      <c r="C1089" s="78" t="s">
        <v>2200</v>
      </c>
      <c r="D1089" s="18" t="s">
        <v>2217</v>
      </c>
      <c r="E1089" s="18" t="s">
        <v>2218</v>
      </c>
      <c r="F1089" s="11" t="s">
        <v>1051</v>
      </c>
      <c r="G1089" s="1">
        <v>39</v>
      </c>
      <c r="H1089" s="1">
        <v>16</v>
      </c>
      <c r="I1089" s="1">
        <v>0</v>
      </c>
      <c r="J1089" s="1" t="s">
        <v>32</v>
      </c>
      <c r="K1089" s="1">
        <v>0.0015625</v>
      </c>
      <c r="L1089" s="1" t="s">
        <v>88</v>
      </c>
      <c r="M1089" s="1">
        <v>0</v>
      </c>
      <c r="N1089" s="2">
        <v>0</v>
      </c>
      <c r="O1089" s="2">
        <v>0</v>
      </c>
    </row>
    <row r="1090" spans="1:15">
      <c r="A1090" s="54">
        <f>HEX2DEC(SUBSTITUTE(C1090,"0x",""))</f>
        <v>193</v>
      </c>
      <c r="B1090" s="39"/>
      <c r="C1090" s="78" t="s">
        <v>2200</v>
      </c>
      <c r="D1090" s="18" t="s">
        <v>2219</v>
      </c>
      <c r="E1090" s="18" t="s">
        <v>2220</v>
      </c>
      <c r="F1090" s="11" t="s">
        <v>1055</v>
      </c>
      <c r="G1090" s="1">
        <f t="shared" ref="G1090:G1097" si="44">G1089+H1089</f>
        <v>55</v>
      </c>
      <c r="H1090" s="1">
        <v>16</v>
      </c>
      <c r="I1090" s="1">
        <v>0</v>
      </c>
      <c r="J1090" s="1" t="s">
        <v>32</v>
      </c>
      <c r="K1090" s="1">
        <v>0.0015625</v>
      </c>
      <c r="L1090" s="1" t="s">
        <v>88</v>
      </c>
      <c r="M1090" s="1">
        <v>0</v>
      </c>
      <c r="N1090" s="2">
        <v>0</v>
      </c>
      <c r="O1090" s="2">
        <v>0</v>
      </c>
    </row>
    <row r="1091" spans="1:15">
      <c r="A1091" s="54">
        <f>HEX2DEC(SUBSTITUTE(C1091,"0x",""))</f>
        <v>193</v>
      </c>
      <c r="B1091" s="39"/>
      <c r="C1091" s="78" t="s">
        <v>2200</v>
      </c>
      <c r="D1091" s="18" t="s">
        <v>2221</v>
      </c>
      <c r="E1091" s="18" t="s">
        <v>2222</v>
      </c>
      <c r="F1091" s="11" t="s">
        <v>1058</v>
      </c>
      <c r="G1091" s="1">
        <f t="shared" si="44"/>
        <v>71</v>
      </c>
      <c r="H1091" s="1">
        <v>16</v>
      </c>
      <c r="I1091" s="1">
        <v>0</v>
      </c>
      <c r="J1091" s="1" t="s">
        <v>32</v>
      </c>
      <c r="K1091" s="1">
        <v>0.0015625</v>
      </c>
      <c r="L1091" s="1" t="s">
        <v>88</v>
      </c>
      <c r="M1091" s="1">
        <v>0</v>
      </c>
      <c r="N1091" s="2">
        <v>0</v>
      </c>
      <c r="O1091" s="2">
        <v>0</v>
      </c>
    </row>
    <row r="1092" spans="1:15">
      <c r="A1092" s="54">
        <f>HEX2DEC(SUBSTITUTE(C1092,"0x",""))</f>
        <v>193</v>
      </c>
      <c r="B1092" s="39"/>
      <c r="C1092" s="78" t="s">
        <v>2200</v>
      </c>
      <c r="D1092" s="18" t="s">
        <v>2223</v>
      </c>
      <c r="E1092" s="18" t="s">
        <v>2224</v>
      </c>
      <c r="F1092" s="11" t="s">
        <v>1061</v>
      </c>
      <c r="G1092" s="1">
        <f t="shared" si="44"/>
        <v>87</v>
      </c>
      <c r="H1092" s="1">
        <v>16</v>
      </c>
      <c r="I1092" s="1">
        <v>0</v>
      </c>
      <c r="J1092" s="1" t="s">
        <v>32</v>
      </c>
      <c r="K1092" s="1">
        <v>0.0015625</v>
      </c>
      <c r="L1092" s="1" t="s">
        <v>88</v>
      </c>
      <c r="M1092" s="1">
        <v>0</v>
      </c>
      <c r="N1092" s="2">
        <v>0</v>
      </c>
      <c r="O1092" s="2">
        <v>0</v>
      </c>
    </row>
    <row r="1093" spans="1:15">
      <c r="A1093" s="54">
        <f>HEX2DEC(SUBSTITUTE(C1093,"0x",""))</f>
        <v>193</v>
      </c>
      <c r="B1093" s="39"/>
      <c r="C1093" s="78" t="s">
        <v>2200</v>
      </c>
      <c r="D1093" s="18" t="s">
        <v>2225</v>
      </c>
      <c r="E1093" s="18" t="s">
        <v>2226</v>
      </c>
      <c r="F1093" s="11" t="s">
        <v>1162</v>
      </c>
      <c r="G1093" s="1">
        <f t="shared" si="44"/>
        <v>103</v>
      </c>
      <c r="H1093" s="1">
        <v>16</v>
      </c>
      <c r="I1093" s="1">
        <v>0</v>
      </c>
      <c r="J1093" s="1" t="s">
        <v>32</v>
      </c>
      <c r="K1093" s="1">
        <v>0.0015625</v>
      </c>
      <c r="L1093" s="1" t="s">
        <v>88</v>
      </c>
      <c r="M1093" s="1">
        <v>0</v>
      </c>
      <c r="N1093" s="2">
        <v>0</v>
      </c>
      <c r="O1093" s="2">
        <v>0</v>
      </c>
    </row>
    <row r="1094" spans="1:15">
      <c r="A1094" s="54">
        <f>HEX2DEC(SUBSTITUTE(C1094,"0x",""))</f>
        <v>193</v>
      </c>
      <c r="B1094" s="39"/>
      <c r="C1094" s="78" t="s">
        <v>2200</v>
      </c>
      <c r="D1094" s="18" t="s">
        <v>2227</v>
      </c>
      <c r="E1094" s="18" t="s">
        <v>2228</v>
      </c>
      <c r="F1094" s="11" t="s">
        <v>1165</v>
      </c>
      <c r="G1094" s="1">
        <f t="shared" si="44"/>
        <v>119</v>
      </c>
      <c r="H1094" s="1">
        <v>16</v>
      </c>
      <c r="I1094" s="1">
        <v>0</v>
      </c>
      <c r="J1094" s="1" t="s">
        <v>32</v>
      </c>
      <c r="K1094" s="1">
        <v>0.0015625</v>
      </c>
      <c r="L1094" s="1" t="s">
        <v>88</v>
      </c>
      <c r="M1094" s="1">
        <v>0</v>
      </c>
      <c r="N1094" s="2">
        <v>0</v>
      </c>
      <c r="O1094" s="2">
        <v>0</v>
      </c>
    </row>
    <row r="1095" spans="1:15">
      <c r="A1095" s="54">
        <f>HEX2DEC(SUBSTITUTE(C1095,"0x",""))</f>
        <v>193</v>
      </c>
      <c r="B1095" s="39"/>
      <c r="C1095" s="78" t="s">
        <v>2200</v>
      </c>
      <c r="D1095" s="18" t="s">
        <v>2229</v>
      </c>
      <c r="E1095" s="18" t="s">
        <v>2230</v>
      </c>
      <c r="F1095" s="11" t="s">
        <v>1302</v>
      </c>
      <c r="G1095" s="1">
        <f t="shared" si="44"/>
        <v>135</v>
      </c>
      <c r="H1095" s="1">
        <v>16</v>
      </c>
      <c r="I1095" s="1">
        <v>0</v>
      </c>
      <c r="J1095" s="1" t="s">
        <v>32</v>
      </c>
      <c r="K1095" s="1">
        <v>0.0015625</v>
      </c>
      <c r="L1095" s="1" t="s">
        <v>88</v>
      </c>
      <c r="M1095" s="1">
        <v>0</v>
      </c>
      <c r="N1095" s="2">
        <v>0</v>
      </c>
      <c r="O1095" s="2">
        <v>0</v>
      </c>
    </row>
    <row r="1096" spans="1:15">
      <c r="A1096" s="54">
        <f>HEX2DEC(SUBSTITUTE(C1096,"0x",""))</f>
        <v>193</v>
      </c>
      <c r="B1096" s="39"/>
      <c r="C1096" s="78" t="s">
        <v>2200</v>
      </c>
      <c r="D1096" s="18" t="s">
        <v>2231</v>
      </c>
      <c r="E1096" s="18" t="s">
        <v>2232</v>
      </c>
      <c r="F1096" s="11" t="s">
        <v>1305</v>
      </c>
      <c r="G1096" s="1">
        <f t="shared" si="44"/>
        <v>151</v>
      </c>
      <c r="H1096" s="1">
        <v>16</v>
      </c>
      <c r="I1096" s="1">
        <v>0</v>
      </c>
      <c r="J1096" s="1" t="s">
        <v>32</v>
      </c>
      <c r="K1096" s="1">
        <v>0.0015625</v>
      </c>
      <c r="L1096" s="1" t="s">
        <v>88</v>
      </c>
      <c r="M1096" s="1">
        <v>0</v>
      </c>
      <c r="N1096" s="2">
        <v>0</v>
      </c>
      <c r="O1096" s="2">
        <v>0</v>
      </c>
    </row>
    <row r="1097" spans="1:15">
      <c r="A1097" s="54">
        <f>HEX2DEC(SUBSTITUTE(C1097,"0x",""))</f>
        <v>193</v>
      </c>
      <c r="B1097" s="39"/>
      <c r="C1097" s="78" t="s">
        <v>2200</v>
      </c>
      <c r="D1097" s="18" t="s">
        <v>2233</v>
      </c>
      <c r="E1097" s="18" t="s">
        <v>2234</v>
      </c>
      <c r="F1097" s="11" t="s">
        <v>1875</v>
      </c>
      <c r="G1097" s="1">
        <f t="shared" si="44"/>
        <v>167</v>
      </c>
      <c r="H1097" s="1">
        <v>16</v>
      </c>
      <c r="I1097" s="1">
        <v>0</v>
      </c>
      <c r="J1097" s="1" t="s">
        <v>32</v>
      </c>
      <c r="K1097" s="1">
        <v>0.0015625</v>
      </c>
      <c r="L1097" s="1" t="s">
        <v>88</v>
      </c>
      <c r="M1097" s="1">
        <v>0</v>
      </c>
      <c r="N1097" s="2">
        <v>0</v>
      </c>
      <c r="O1097" s="2">
        <v>0</v>
      </c>
    </row>
    <row r="1098" spans="1:15">
      <c r="A1098" s="54">
        <f>HEX2DEC(SUBSTITUTE(C1098,"0x",""))</f>
        <v>194</v>
      </c>
      <c r="B1098" s="39"/>
      <c r="C1098" s="78" t="s">
        <v>2235</v>
      </c>
      <c r="D1098" s="18" t="s">
        <v>2236</v>
      </c>
      <c r="E1098" s="59" t="s">
        <v>2237</v>
      </c>
      <c r="F1098" s="11" t="s">
        <v>1027</v>
      </c>
      <c r="G1098" s="1">
        <v>24</v>
      </c>
      <c r="H1098" s="1">
        <v>1</v>
      </c>
      <c r="I1098" s="1">
        <v>1</v>
      </c>
      <c r="J1098" s="1" t="s">
        <v>32</v>
      </c>
      <c r="K1098" s="1">
        <v>1</v>
      </c>
      <c r="M1098" s="1">
        <v>0</v>
      </c>
      <c r="N1098" s="2">
        <v>0</v>
      </c>
      <c r="O1098" s="2">
        <v>0</v>
      </c>
    </row>
    <row r="1099" spans="1:15">
      <c r="A1099" s="54">
        <f>HEX2DEC(SUBSTITUTE(C1099,"0x",""))</f>
        <v>194</v>
      </c>
      <c r="B1099" s="39"/>
      <c r="C1099" s="78" t="s">
        <v>2235</v>
      </c>
      <c r="D1099" s="18" t="s">
        <v>2238</v>
      </c>
      <c r="E1099" s="59" t="s">
        <v>2239</v>
      </c>
      <c r="F1099" s="11" t="s">
        <v>1030</v>
      </c>
      <c r="G1099" s="1">
        <v>25</v>
      </c>
      <c r="H1099" s="1">
        <v>1</v>
      </c>
      <c r="I1099" s="1">
        <v>1</v>
      </c>
      <c r="J1099" s="1" t="s">
        <v>32</v>
      </c>
      <c r="K1099" s="1">
        <v>1</v>
      </c>
      <c r="M1099" s="1">
        <v>0</v>
      </c>
      <c r="N1099" s="2">
        <v>0</v>
      </c>
      <c r="O1099" s="2">
        <v>0</v>
      </c>
    </row>
    <row r="1100" spans="1:15">
      <c r="A1100" s="54">
        <f>HEX2DEC(SUBSTITUTE(C1100,"0x",""))</f>
        <v>194</v>
      </c>
      <c r="B1100" s="39"/>
      <c r="C1100" s="78" t="s">
        <v>2235</v>
      </c>
      <c r="D1100" s="18" t="s">
        <v>2240</v>
      </c>
      <c r="E1100" s="59" t="s">
        <v>2241</v>
      </c>
      <c r="F1100" s="11" t="s">
        <v>1033</v>
      </c>
      <c r="G1100" s="1">
        <v>26</v>
      </c>
      <c r="H1100" s="1">
        <v>1</v>
      </c>
      <c r="I1100" s="1">
        <v>1</v>
      </c>
      <c r="J1100" s="1" t="s">
        <v>32</v>
      </c>
      <c r="K1100" s="1">
        <v>1</v>
      </c>
      <c r="M1100" s="1">
        <v>0</v>
      </c>
      <c r="N1100" s="2">
        <v>0</v>
      </c>
      <c r="O1100" s="2">
        <v>0</v>
      </c>
    </row>
    <row r="1101" spans="1:15">
      <c r="A1101" s="54">
        <f>HEX2DEC(SUBSTITUTE(C1101,"0x",""))</f>
        <v>194</v>
      </c>
      <c r="B1101" s="39"/>
      <c r="C1101" s="78" t="s">
        <v>2235</v>
      </c>
      <c r="D1101" s="18" t="s">
        <v>2242</v>
      </c>
      <c r="E1101" s="59" t="s">
        <v>2243</v>
      </c>
      <c r="F1101" s="11" t="s">
        <v>1036</v>
      </c>
      <c r="G1101" s="1">
        <v>27</v>
      </c>
      <c r="H1101" s="1">
        <v>1</v>
      </c>
      <c r="I1101" s="1">
        <v>1</v>
      </c>
      <c r="J1101" s="1" t="s">
        <v>32</v>
      </c>
      <c r="K1101" s="1">
        <v>1</v>
      </c>
      <c r="M1101" s="1">
        <v>0</v>
      </c>
      <c r="N1101" s="2">
        <v>0</v>
      </c>
      <c r="O1101" s="2">
        <v>0</v>
      </c>
    </row>
    <row r="1102" spans="1:15">
      <c r="A1102" s="54">
        <f>HEX2DEC(SUBSTITUTE(C1102,"0x",""))</f>
        <v>194</v>
      </c>
      <c r="B1102" s="39"/>
      <c r="C1102" s="78" t="s">
        <v>2235</v>
      </c>
      <c r="D1102" s="18" t="s">
        <v>2244</v>
      </c>
      <c r="E1102" s="59" t="s">
        <v>2245</v>
      </c>
      <c r="F1102" s="11" t="s">
        <v>1039</v>
      </c>
      <c r="G1102" s="1">
        <v>28</v>
      </c>
      <c r="H1102" s="1">
        <v>1</v>
      </c>
      <c r="I1102" s="1">
        <v>1</v>
      </c>
      <c r="J1102" s="1" t="s">
        <v>32</v>
      </c>
      <c r="K1102" s="1">
        <v>1</v>
      </c>
      <c r="M1102" s="1">
        <v>0</v>
      </c>
      <c r="N1102" s="2">
        <v>0</v>
      </c>
      <c r="O1102" s="2">
        <v>0</v>
      </c>
    </row>
    <row r="1103" spans="1:15">
      <c r="A1103" s="54">
        <f>HEX2DEC(SUBSTITUTE(C1103,"0x",""))</f>
        <v>194</v>
      </c>
      <c r="B1103" s="39"/>
      <c r="C1103" s="78" t="s">
        <v>2235</v>
      </c>
      <c r="D1103" s="18" t="s">
        <v>2246</v>
      </c>
      <c r="E1103" s="59" t="s">
        <v>2247</v>
      </c>
      <c r="F1103" s="11" t="s">
        <v>1042</v>
      </c>
      <c r="G1103" s="1">
        <v>29</v>
      </c>
      <c r="H1103" s="1">
        <v>1</v>
      </c>
      <c r="I1103" s="1">
        <v>1</v>
      </c>
      <c r="J1103" s="1" t="s">
        <v>32</v>
      </c>
      <c r="K1103" s="1">
        <v>1</v>
      </c>
      <c r="M1103" s="1">
        <v>0</v>
      </c>
      <c r="N1103" s="2">
        <v>0</v>
      </c>
      <c r="O1103" s="2">
        <v>0</v>
      </c>
    </row>
    <row r="1104" spans="1:15">
      <c r="A1104" s="54">
        <f>HEX2DEC(SUBSTITUTE(C1104,"0x",""))</f>
        <v>194</v>
      </c>
      <c r="B1104" s="39"/>
      <c r="C1104" s="78" t="s">
        <v>2235</v>
      </c>
      <c r="D1104" s="18" t="s">
        <v>2248</v>
      </c>
      <c r="E1104" s="59" t="s">
        <v>2249</v>
      </c>
      <c r="F1104" s="11" t="s">
        <v>1045</v>
      </c>
      <c r="G1104" s="1">
        <v>30</v>
      </c>
      <c r="H1104" s="1">
        <v>1</v>
      </c>
      <c r="I1104" s="1">
        <v>1</v>
      </c>
      <c r="J1104" s="1" t="s">
        <v>32</v>
      </c>
      <c r="K1104" s="1">
        <v>1</v>
      </c>
      <c r="M1104" s="1">
        <v>0</v>
      </c>
      <c r="N1104" s="2">
        <v>0</v>
      </c>
      <c r="O1104" s="2">
        <v>0</v>
      </c>
    </row>
    <row r="1105" spans="1:15">
      <c r="A1105" s="54">
        <f>HEX2DEC(SUBSTITUTE(C1105,"0x",""))</f>
        <v>194</v>
      </c>
      <c r="B1105" s="39"/>
      <c r="C1105" s="78" t="s">
        <v>2235</v>
      </c>
      <c r="D1105" s="18" t="s">
        <v>2250</v>
      </c>
      <c r="E1105" s="59" t="s">
        <v>2251</v>
      </c>
      <c r="F1105" s="11" t="s">
        <v>1048</v>
      </c>
      <c r="G1105" s="1">
        <v>31</v>
      </c>
      <c r="H1105" s="1">
        <v>1</v>
      </c>
      <c r="I1105" s="1">
        <v>1</v>
      </c>
      <c r="J1105" s="1" t="s">
        <v>32</v>
      </c>
      <c r="K1105" s="1">
        <v>1</v>
      </c>
      <c r="M1105" s="1">
        <v>0</v>
      </c>
      <c r="N1105" s="2">
        <v>0</v>
      </c>
      <c r="O1105" s="2">
        <v>0</v>
      </c>
    </row>
    <row r="1106" spans="1:15">
      <c r="A1106" s="54">
        <f>HEX2DEC(SUBSTITUTE(C1106,"0x",""))</f>
        <v>194</v>
      </c>
      <c r="B1106" s="39"/>
      <c r="C1106" s="78" t="s">
        <v>2235</v>
      </c>
      <c r="D1106" s="18" t="s">
        <v>2252</v>
      </c>
      <c r="E1106" s="18" t="s">
        <v>2253</v>
      </c>
      <c r="F1106" s="11" t="s">
        <v>2254</v>
      </c>
      <c r="G1106" s="1">
        <v>39</v>
      </c>
      <c r="H1106" s="1">
        <v>24</v>
      </c>
      <c r="I1106" s="1">
        <v>0</v>
      </c>
      <c r="J1106" s="1" t="s">
        <v>32</v>
      </c>
      <c r="K1106" s="1">
        <v>0.001</v>
      </c>
      <c r="L1106" s="1" t="s">
        <v>2041</v>
      </c>
      <c r="M1106" s="1">
        <v>0</v>
      </c>
      <c r="N1106" s="2">
        <v>0</v>
      </c>
      <c r="O1106" s="2">
        <v>0</v>
      </c>
    </row>
    <row r="1107" spans="1:15">
      <c r="A1107" s="54">
        <f>HEX2DEC(SUBSTITUTE(C1107,"0x",""))</f>
        <v>194</v>
      </c>
      <c r="B1107" s="39"/>
      <c r="C1107" s="78" t="s">
        <v>2235</v>
      </c>
      <c r="D1107" s="18" t="s">
        <v>2255</v>
      </c>
      <c r="E1107" s="18" t="s">
        <v>2256</v>
      </c>
      <c r="F1107" s="11" t="s">
        <v>2257</v>
      </c>
      <c r="G1107" s="1">
        <f>G1106+H1106</f>
        <v>63</v>
      </c>
      <c r="H1107" s="1">
        <v>24</v>
      </c>
      <c r="I1107" s="1">
        <v>0</v>
      </c>
      <c r="J1107" s="1" t="s">
        <v>32</v>
      </c>
      <c r="K1107" s="1">
        <v>0.001</v>
      </c>
      <c r="L1107" s="1" t="s">
        <v>2041</v>
      </c>
      <c r="M1107" s="1">
        <v>0</v>
      </c>
      <c r="N1107" s="2">
        <v>0</v>
      </c>
      <c r="O1107" s="2">
        <v>0</v>
      </c>
    </row>
    <row r="1108" spans="1:15">
      <c r="A1108" s="54">
        <f>HEX2DEC(SUBSTITUTE(C1108,"0x",""))</f>
        <v>194</v>
      </c>
      <c r="B1108" s="39"/>
      <c r="C1108" s="78" t="s">
        <v>2235</v>
      </c>
      <c r="D1108" s="18" t="s">
        <v>2258</v>
      </c>
      <c r="E1108" s="18" t="s">
        <v>2259</v>
      </c>
      <c r="F1108" s="11" t="s">
        <v>2260</v>
      </c>
      <c r="G1108" s="1">
        <f t="shared" ref="G1108:G1114" si="45">G1107+H1107</f>
        <v>87</v>
      </c>
      <c r="H1108" s="1">
        <v>24</v>
      </c>
      <c r="I1108" s="1">
        <v>0</v>
      </c>
      <c r="J1108" s="1" t="s">
        <v>32</v>
      </c>
      <c r="K1108" s="1">
        <v>0.001</v>
      </c>
      <c r="L1108" s="1" t="s">
        <v>2041</v>
      </c>
      <c r="M1108" s="1">
        <v>0</v>
      </c>
      <c r="N1108" s="2">
        <v>0</v>
      </c>
      <c r="O1108" s="2">
        <v>0</v>
      </c>
    </row>
    <row r="1109" spans="1:15">
      <c r="A1109" s="54">
        <f>HEX2DEC(SUBSTITUTE(C1109,"0x",""))</f>
        <v>194</v>
      </c>
      <c r="B1109" s="39"/>
      <c r="C1109" s="78" t="s">
        <v>2235</v>
      </c>
      <c r="D1109" s="18" t="s">
        <v>2261</v>
      </c>
      <c r="E1109" s="18" t="s">
        <v>2262</v>
      </c>
      <c r="F1109" s="11" t="s">
        <v>2263</v>
      </c>
      <c r="G1109" s="1">
        <f t="shared" si="45"/>
        <v>111</v>
      </c>
      <c r="H1109" s="1">
        <v>24</v>
      </c>
      <c r="I1109" s="1">
        <v>0</v>
      </c>
      <c r="J1109" s="1" t="s">
        <v>32</v>
      </c>
      <c r="K1109" s="1">
        <v>0.001</v>
      </c>
      <c r="L1109" s="1" t="s">
        <v>2041</v>
      </c>
      <c r="M1109" s="1">
        <v>0</v>
      </c>
      <c r="N1109" s="2">
        <v>0</v>
      </c>
      <c r="O1109" s="2">
        <v>0</v>
      </c>
    </row>
    <row r="1110" spans="1:15">
      <c r="A1110" s="54">
        <f>HEX2DEC(SUBSTITUTE(C1110,"0x",""))</f>
        <v>194</v>
      </c>
      <c r="B1110" s="39"/>
      <c r="C1110" s="78" t="s">
        <v>2235</v>
      </c>
      <c r="D1110" s="18" t="s">
        <v>2264</v>
      </c>
      <c r="E1110" s="18" t="s">
        <v>2265</v>
      </c>
      <c r="F1110" s="11" t="s">
        <v>2266</v>
      </c>
      <c r="G1110" s="1">
        <f t="shared" si="45"/>
        <v>135</v>
      </c>
      <c r="H1110" s="1">
        <v>24</v>
      </c>
      <c r="I1110" s="1">
        <v>0</v>
      </c>
      <c r="J1110" s="1" t="s">
        <v>32</v>
      </c>
      <c r="K1110" s="1">
        <v>0.001</v>
      </c>
      <c r="L1110" s="1" t="s">
        <v>2041</v>
      </c>
      <c r="M1110" s="1">
        <v>0</v>
      </c>
      <c r="N1110" s="2">
        <v>0</v>
      </c>
      <c r="O1110" s="2">
        <v>0</v>
      </c>
    </row>
    <row r="1111" spans="1:15">
      <c r="A1111" s="54">
        <f>HEX2DEC(SUBSTITUTE(C1111,"0x",""))</f>
        <v>194</v>
      </c>
      <c r="B1111" s="39"/>
      <c r="C1111" s="78" t="s">
        <v>2235</v>
      </c>
      <c r="D1111" s="18" t="s">
        <v>2267</v>
      </c>
      <c r="E1111" s="18" t="s">
        <v>2268</v>
      </c>
      <c r="F1111" s="11" t="s">
        <v>2269</v>
      </c>
      <c r="G1111" s="1">
        <f t="shared" si="45"/>
        <v>159</v>
      </c>
      <c r="H1111" s="1">
        <v>24</v>
      </c>
      <c r="I1111" s="1">
        <v>0</v>
      </c>
      <c r="J1111" s="1" t="s">
        <v>32</v>
      </c>
      <c r="K1111" s="1">
        <v>0.001</v>
      </c>
      <c r="L1111" s="1" t="s">
        <v>2041</v>
      </c>
      <c r="M1111" s="1">
        <v>0</v>
      </c>
      <c r="N1111" s="2">
        <v>0</v>
      </c>
      <c r="O1111" s="2">
        <v>0</v>
      </c>
    </row>
    <row r="1112" spans="1:15">
      <c r="A1112" s="54">
        <f>HEX2DEC(SUBSTITUTE(C1112,"0x",""))</f>
        <v>194</v>
      </c>
      <c r="B1112" s="39"/>
      <c r="C1112" s="78" t="s">
        <v>2235</v>
      </c>
      <c r="D1112" s="18" t="s">
        <v>2270</v>
      </c>
      <c r="E1112" s="18" t="s">
        <v>2271</v>
      </c>
      <c r="F1112" s="11" t="s">
        <v>2272</v>
      </c>
      <c r="G1112" s="1">
        <f t="shared" si="45"/>
        <v>183</v>
      </c>
      <c r="H1112" s="1">
        <v>24</v>
      </c>
      <c r="I1112" s="1">
        <v>0</v>
      </c>
      <c r="J1112" s="1" t="s">
        <v>32</v>
      </c>
      <c r="K1112" s="1">
        <v>0.001</v>
      </c>
      <c r="L1112" s="1" t="s">
        <v>2041</v>
      </c>
      <c r="M1112" s="1">
        <v>0</v>
      </c>
      <c r="N1112" s="2">
        <v>0</v>
      </c>
      <c r="O1112" s="2">
        <v>0</v>
      </c>
    </row>
    <row r="1113" spans="1:15">
      <c r="A1113" s="54">
        <f>HEX2DEC(SUBSTITUTE(C1113,"0x",""))</f>
        <v>194</v>
      </c>
      <c r="B1113" s="39"/>
      <c r="C1113" s="78" t="s">
        <v>2235</v>
      </c>
      <c r="D1113" s="18" t="s">
        <v>2273</v>
      </c>
      <c r="E1113" s="18" t="s">
        <v>2274</v>
      </c>
      <c r="F1113" s="11" t="s">
        <v>2275</v>
      </c>
      <c r="G1113" s="1">
        <f t="shared" si="45"/>
        <v>207</v>
      </c>
      <c r="H1113" s="1">
        <v>24</v>
      </c>
      <c r="I1113" s="1">
        <v>0</v>
      </c>
      <c r="J1113" s="1" t="s">
        <v>32</v>
      </c>
      <c r="K1113" s="1">
        <v>0.001</v>
      </c>
      <c r="L1113" s="1" t="s">
        <v>2041</v>
      </c>
      <c r="M1113" s="1">
        <v>0</v>
      </c>
      <c r="N1113" s="2">
        <v>0</v>
      </c>
      <c r="O1113" s="2">
        <v>0</v>
      </c>
    </row>
    <row r="1114" spans="1:15">
      <c r="A1114" s="54">
        <f>HEX2DEC(SUBSTITUTE(C1114,"0x",""))</f>
        <v>194</v>
      </c>
      <c r="B1114" s="39"/>
      <c r="C1114" s="78" t="s">
        <v>2235</v>
      </c>
      <c r="D1114" s="18" t="s">
        <v>2276</v>
      </c>
      <c r="E1114" s="18" t="s">
        <v>2277</v>
      </c>
      <c r="F1114" s="11" t="s">
        <v>2278</v>
      </c>
      <c r="G1114" s="1">
        <f t="shared" si="45"/>
        <v>231</v>
      </c>
      <c r="H1114" s="1">
        <v>24</v>
      </c>
      <c r="I1114" s="1">
        <v>0</v>
      </c>
      <c r="J1114" s="1" t="s">
        <v>32</v>
      </c>
      <c r="K1114" s="1">
        <v>0.001</v>
      </c>
      <c r="L1114" s="1" t="s">
        <v>2041</v>
      </c>
      <c r="M1114" s="1">
        <v>0</v>
      </c>
      <c r="N1114" s="2">
        <v>0</v>
      </c>
      <c r="O1114" s="2">
        <v>0</v>
      </c>
    </row>
    <row r="1115" spans="1:15">
      <c r="A1115" s="54">
        <f>HEX2DEC(SUBSTITUTE(C1115,"0x",""))</f>
        <v>195</v>
      </c>
      <c r="B1115" s="39"/>
      <c r="C1115" s="73" t="s">
        <v>2279</v>
      </c>
      <c r="D1115" s="18" t="s">
        <v>2280</v>
      </c>
      <c r="E1115" s="20" t="s">
        <v>2281</v>
      </c>
      <c r="F1115" s="11" t="s">
        <v>1027</v>
      </c>
      <c r="G1115" s="1">
        <v>24</v>
      </c>
      <c r="H1115" s="1">
        <v>1</v>
      </c>
      <c r="I1115" s="1">
        <v>1</v>
      </c>
      <c r="J1115" s="1" t="s">
        <v>32</v>
      </c>
      <c r="K1115" s="1">
        <v>1</v>
      </c>
      <c r="M1115" s="1">
        <v>0</v>
      </c>
      <c r="N1115" s="2">
        <v>0</v>
      </c>
      <c r="O1115" s="2">
        <v>0</v>
      </c>
    </row>
    <row r="1116" spans="1:15">
      <c r="A1116" s="54">
        <f>HEX2DEC(SUBSTITUTE(C1116,"0x",""))</f>
        <v>195</v>
      </c>
      <c r="B1116" s="39"/>
      <c r="C1116" s="73" t="s">
        <v>2279</v>
      </c>
      <c r="D1116" s="18" t="s">
        <v>2282</v>
      </c>
      <c r="E1116" s="20" t="s">
        <v>2283</v>
      </c>
      <c r="F1116" s="11" t="s">
        <v>1030</v>
      </c>
      <c r="G1116" s="1">
        <v>25</v>
      </c>
      <c r="H1116" s="1">
        <v>1</v>
      </c>
      <c r="I1116" s="1">
        <v>1</v>
      </c>
      <c r="J1116" s="1" t="s">
        <v>32</v>
      </c>
      <c r="K1116" s="1">
        <v>1</v>
      </c>
      <c r="M1116" s="1">
        <v>0</v>
      </c>
      <c r="N1116" s="2">
        <v>0</v>
      </c>
      <c r="O1116" s="2">
        <v>0</v>
      </c>
    </row>
    <row r="1117" spans="1:15">
      <c r="A1117" s="54">
        <f>HEX2DEC(SUBSTITUTE(C1117,"0x",""))</f>
        <v>195</v>
      </c>
      <c r="B1117" s="39"/>
      <c r="C1117" s="73" t="s">
        <v>2279</v>
      </c>
      <c r="D1117" s="18"/>
      <c r="E1117" s="20"/>
      <c r="F1117" s="11" t="s">
        <v>1470</v>
      </c>
      <c r="I1117" s="1">
        <v>1</v>
      </c>
      <c r="J1117" s="1" t="s">
        <v>32</v>
      </c>
      <c r="K1117" s="1">
        <v>1</v>
      </c>
      <c r="M1117" s="1">
        <v>0</v>
      </c>
      <c r="N1117" s="2">
        <v>0</v>
      </c>
      <c r="O1117" s="2">
        <v>0</v>
      </c>
    </row>
    <row r="1118" spans="1:15">
      <c r="A1118" s="54">
        <f>HEX2DEC(SUBSTITUTE(C1118,"0x",""))</f>
        <v>195</v>
      </c>
      <c r="B1118" s="39"/>
      <c r="C1118" s="73" t="s">
        <v>2279</v>
      </c>
      <c r="D1118" s="18" t="s">
        <v>2280</v>
      </c>
      <c r="E1118" s="20" t="s">
        <v>2284</v>
      </c>
      <c r="F1118" s="11" t="s">
        <v>4</v>
      </c>
      <c r="G1118" s="1">
        <v>32</v>
      </c>
      <c r="H1118" s="1">
        <v>8</v>
      </c>
      <c r="I1118" s="1">
        <v>1</v>
      </c>
      <c r="J1118" s="1" t="s">
        <v>32</v>
      </c>
      <c r="K1118" s="1">
        <v>1</v>
      </c>
      <c r="M1118" s="1">
        <v>0</v>
      </c>
      <c r="N1118" s="2">
        <v>0</v>
      </c>
      <c r="O1118" s="2">
        <v>0</v>
      </c>
    </row>
    <row r="1119" spans="1:15">
      <c r="A1119" s="54">
        <f>HEX2DEC(SUBSTITUTE(C1119,"0x",""))</f>
        <v>195</v>
      </c>
      <c r="B1119" s="39"/>
      <c r="C1119" s="73" t="s">
        <v>2279</v>
      </c>
      <c r="D1119" s="18" t="s">
        <v>2282</v>
      </c>
      <c r="E1119" s="20" t="s">
        <v>2285</v>
      </c>
      <c r="F1119" s="11" t="s">
        <v>3</v>
      </c>
      <c r="G1119" s="1">
        <f>G1118+H1118</f>
        <v>40</v>
      </c>
      <c r="H1119" s="1">
        <v>8</v>
      </c>
      <c r="I1119" s="1">
        <v>1</v>
      </c>
      <c r="J1119" s="1" t="s">
        <v>32</v>
      </c>
      <c r="K1119" s="1">
        <v>1</v>
      </c>
      <c r="M1119" s="1">
        <v>0</v>
      </c>
      <c r="N1119" s="2">
        <v>0</v>
      </c>
      <c r="O1119" s="2">
        <v>0</v>
      </c>
    </row>
    <row r="1120" spans="1:15">
      <c r="A1120" s="54">
        <f>HEX2DEC(SUBSTITUTE(C1120,"0x",""))</f>
        <v>196</v>
      </c>
      <c r="B1120" s="39"/>
      <c r="C1120" s="75" t="s">
        <v>2286</v>
      </c>
      <c r="D1120" s="18" t="s">
        <v>2287</v>
      </c>
      <c r="E1120" s="7" t="s">
        <v>2288</v>
      </c>
      <c r="F1120" s="11" t="s">
        <v>1696</v>
      </c>
      <c r="G1120" s="1">
        <v>31</v>
      </c>
      <c r="H1120" s="1">
        <v>32</v>
      </c>
      <c r="I1120" s="1">
        <v>0</v>
      </c>
      <c r="J1120" s="1" t="s">
        <v>32</v>
      </c>
      <c r="K1120" s="1">
        <v>1</v>
      </c>
      <c r="L1120" s="1" t="s">
        <v>205</v>
      </c>
      <c r="M1120" s="1">
        <v>0</v>
      </c>
      <c r="N1120" s="2">
        <v>0</v>
      </c>
      <c r="O1120" s="2">
        <v>0</v>
      </c>
    </row>
    <row r="1121" spans="1:15">
      <c r="A1121" s="54">
        <f>HEX2DEC(SUBSTITUTE(C1121,"0x",""))</f>
        <v>196</v>
      </c>
      <c r="B1121" s="39"/>
      <c r="C1121" s="75" t="s">
        <v>2286</v>
      </c>
      <c r="D1121" s="18" t="s">
        <v>2289</v>
      </c>
      <c r="E1121" s="7" t="s">
        <v>2290</v>
      </c>
      <c r="F1121" s="11" t="s">
        <v>2291</v>
      </c>
      <c r="G1121" s="1">
        <v>63</v>
      </c>
      <c r="H1121" s="1">
        <v>32</v>
      </c>
      <c r="I1121" s="1">
        <v>0</v>
      </c>
      <c r="J1121" s="1" t="s">
        <v>32</v>
      </c>
      <c r="K1121" s="1">
        <v>1</v>
      </c>
      <c r="L1121" s="1" t="s">
        <v>2292</v>
      </c>
      <c r="M1121" s="1">
        <v>0</v>
      </c>
      <c r="N1121" s="2">
        <v>0</v>
      </c>
      <c r="O1121" s="2">
        <v>0</v>
      </c>
    </row>
    <row r="1122" spans="1:15">
      <c r="A1122" s="54">
        <f>HEX2DEC(SUBSTITUTE(C1122,"0x",""))</f>
        <v>197</v>
      </c>
      <c r="B1122" s="39"/>
      <c r="C1122" s="75" t="s">
        <v>2293</v>
      </c>
      <c r="D1122" s="18" t="s">
        <v>2294</v>
      </c>
      <c r="E1122" s="59" t="s">
        <v>2295</v>
      </c>
      <c r="F1122" s="11" t="s">
        <v>1027</v>
      </c>
      <c r="G1122" s="1">
        <v>24</v>
      </c>
      <c r="H1122" s="1">
        <v>1</v>
      </c>
      <c r="I1122" s="1">
        <v>1</v>
      </c>
      <c r="J1122" s="1" t="s">
        <v>32</v>
      </c>
      <c r="K1122" s="1">
        <v>1</v>
      </c>
      <c r="M1122" s="1">
        <v>0</v>
      </c>
      <c r="N1122" s="2">
        <v>0</v>
      </c>
      <c r="O1122" s="2">
        <v>0</v>
      </c>
    </row>
    <row r="1123" spans="1:15">
      <c r="A1123" s="54">
        <f>HEX2DEC(SUBSTITUTE(C1123,"0x",""))</f>
        <v>197</v>
      </c>
      <c r="B1123" s="39"/>
      <c r="C1123" s="75" t="s">
        <v>2293</v>
      </c>
      <c r="D1123" s="18" t="s">
        <v>2296</v>
      </c>
      <c r="E1123" s="59" t="s">
        <v>2297</v>
      </c>
      <c r="F1123" s="11" t="s">
        <v>1030</v>
      </c>
      <c r="G1123" s="1">
        <v>25</v>
      </c>
      <c r="H1123" s="1">
        <v>1</v>
      </c>
      <c r="I1123" s="1">
        <v>1</v>
      </c>
      <c r="J1123" s="1" t="s">
        <v>32</v>
      </c>
      <c r="K1123" s="1">
        <v>1</v>
      </c>
      <c r="M1123" s="1">
        <v>0</v>
      </c>
      <c r="N1123" s="2">
        <v>0</v>
      </c>
      <c r="O1123" s="2">
        <v>0</v>
      </c>
    </row>
    <row r="1124" ht="22.5" spans="1:15">
      <c r="A1124" s="54">
        <f>HEX2DEC(SUBSTITUTE(C1124,"0x",""))</f>
        <v>197</v>
      </c>
      <c r="B1124" s="39"/>
      <c r="C1124" s="75" t="s">
        <v>2293</v>
      </c>
      <c r="D1124" s="18" t="s">
        <v>536</v>
      </c>
      <c r="E1124" s="7"/>
      <c r="F1124" s="11" t="s">
        <v>1088</v>
      </c>
      <c r="I1124" s="1">
        <v>1</v>
      </c>
      <c r="J1124" s="1" t="s">
        <v>32</v>
      </c>
      <c r="K1124" s="1">
        <v>1</v>
      </c>
      <c r="M1124" s="1">
        <v>0</v>
      </c>
      <c r="N1124" s="2">
        <v>0</v>
      </c>
      <c r="O1124" s="2">
        <v>0</v>
      </c>
    </row>
    <row r="1125" spans="1:15">
      <c r="A1125" s="54">
        <f>HEX2DEC(SUBSTITUTE(C1125,"0x",""))</f>
        <v>197</v>
      </c>
      <c r="B1125" s="39"/>
      <c r="C1125" s="75" t="s">
        <v>2293</v>
      </c>
      <c r="D1125" s="18" t="s">
        <v>2298</v>
      </c>
      <c r="E1125" s="7" t="s">
        <v>2299</v>
      </c>
      <c r="F1125" s="11" t="s">
        <v>1051</v>
      </c>
      <c r="G1125" s="1">
        <v>39</v>
      </c>
      <c r="H1125" s="1">
        <v>16</v>
      </c>
      <c r="I1125" s="1">
        <v>0</v>
      </c>
      <c r="J1125" s="1" t="s">
        <v>32</v>
      </c>
      <c r="K1125" s="1">
        <v>1</v>
      </c>
      <c r="M1125" s="1">
        <v>0</v>
      </c>
      <c r="N1125" s="2">
        <v>0</v>
      </c>
      <c r="O1125" s="2">
        <v>0</v>
      </c>
    </row>
    <row r="1126" spans="1:15">
      <c r="A1126" s="54">
        <f>HEX2DEC(SUBSTITUTE(C1126,"0x",""))</f>
        <v>197</v>
      </c>
      <c r="B1126" s="39"/>
      <c r="C1126" s="79" t="s">
        <v>2293</v>
      </c>
      <c r="D1126" s="80" t="s">
        <v>2300</v>
      </c>
      <c r="E1126" s="22" t="s">
        <v>2301</v>
      </c>
      <c r="F1126" s="85" t="s">
        <v>1055</v>
      </c>
      <c r="G1126" s="1">
        <v>55</v>
      </c>
      <c r="H1126" s="1">
        <v>16</v>
      </c>
      <c r="I1126" s="1">
        <v>0</v>
      </c>
      <c r="J1126" s="1" t="s">
        <v>32</v>
      </c>
      <c r="K1126" s="1">
        <v>1</v>
      </c>
      <c r="M1126" s="1">
        <v>0</v>
      </c>
      <c r="N1126" s="2">
        <v>0</v>
      </c>
      <c r="O1126" s="2">
        <v>0</v>
      </c>
    </row>
    <row r="1127" spans="1:15">
      <c r="A1127" s="54">
        <f>HEX2DEC(SUBSTITUTE(C1127,"0x",""))</f>
        <v>198</v>
      </c>
      <c r="B1127" s="39"/>
      <c r="C1127" s="81" t="s">
        <v>2302</v>
      </c>
      <c r="D1127" s="28" t="s">
        <v>2303</v>
      </c>
      <c r="E1127" s="59" t="s">
        <v>2304</v>
      </c>
      <c r="F1127" s="28" t="s">
        <v>1027</v>
      </c>
      <c r="G1127" s="1">
        <v>24</v>
      </c>
      <c r="H1127" s="1">
        <v>1</v>
      </c>
      <c r="I1127" s="1">
        <v>1</v>
      </c>
      <c r="J1127" s="1" t="s">
        <v>32</v>
      </c>
      <c r="K1127" s="1">
        <v>1</v>
      </c>
      <c r="M1127" s="1">
        <v>0</v>
      </c>
      <c r="N1127" s="2">
        <v>0</v>
      </c>
      <c r="O1127" s="2">
        <v>0</v>
      </c>
    </row>
    <row r="1128" ht="22.5" spans="1:15">
      <c r="A1128" s="54">
        <f>HEX2DEC(SUBSTITUTE(C1128,"0x",""))</f>
        <v>198</v>
      </c>
      <c r="B1128" s="39"/>
      <c r="C1128" s="81" t="s">
        <v>2302</v>
      </c>
      <c r="D1128" s="28" t="s">
        <v>2305</v>
      </c>
      <c r="E1128" s="59" t="s">
        <v>2306</v>
      </c>
      <c r="F1128" s="28" t="s">
        <v>1030</v>
      </c>
      <c r="G1128" s="1">
        <v>25</v>
      </c>
      <c r="H1128" s="1">
        <v>1</v>
      </c>
      <c r="I1128" s="1">
        <v>1</v>
      </c>
      <c r="J1128" s="1" t="s">
        <v>32</v>
      </c>
      <c r="K1128" s="1">
        <v>1</v>
      </c>
      <c r="M1128" s="1">
        <v>0</v>
      </c>
      <c r="N1128" s="2">
        <v>0</v>
      </c>
      <c r="O1128" s="2">
        <v>0</v>
      </c>
    </row>
    <row r="1129" ht="22.5" spans="1:15">
      <c r="A1129" s="54">
        <f>HEX2DEC(SUBSTITUTE(C1129,"0x",""))</f>
        <v>198</v>
      </c>
      <c r="B1129" s="39"/>
      <c r="C1129" s="81" t="s">
        <v>2302</v>
      </c>
      <c r="D1129" s="28" t="s">
        <v>2307</v>
      </c>
      <c r="E1129" s="59" t="s">
        <v>2308</v>
      </c>
      <c r="F1129" s="28" t="s">
        <v>1033</v>
      </c>
      <c r="G1129" s="1">
        <v>26</v>
      </c>
      <c r="H1129" s="1">
        <v>1</v>
      </c>
      <c r="I1129" s="1">
        <v>1</v>
      </c>
      <c r="J1129" s="1" t="s">
        <v>32</v>
      </c>
      <c r="K1129" s="1">
        <v>1</v>
      </c>
      <c r="M1129" s="1">
        <v>0</v>
      </c>
      <c r="N1129" s="2">
        <v>0</v>
      </c>
      <c r="O1129" s="2">
        <v>0</v>
      </c>
    </row>
    <row r="1130" ht="22.5" spans="1:15">
      <c r="A1130" s="54">
        <f>HEX2DEC(SUBSTITUTE(C1130,"0x",""))</f>
        <v>198</v>
      </c>
      <c r="B1130" s="39"/>
      <c r="C1130" s="81" t="s">
        <v>2302</v>
      </c>
      <c r="D1130" s="28" t="s">
        <v>2309</v>
      </c>
      <c r="E1130" s="59" t="s">
        <v>2310</v>
      </c>
      <c r="F1130" s="28" t="s">
        <v>1036</v>
      </c>
      <c r="G1130" s="1">
        <v>27</v>
      </c>
      <c r="H1130" s="1">
        <v>1</v>
      </c>
      <c r="I1130" s="1">
        <v>1</v>
      </c>
      <c r="J1130" s="1" t="s">
        <v>32</v>
      </c>
      <c r="K1130" s="1">
        <v>1</v>
      </c>
      <c r="M1130" s="1">
        <v>0</v>
      </c>
      <c r="N1130" s="2">
        <v>0</v>
      </c>
      <c r="O1130" s="2">
        <v>0</v>
      </c>
    </row>
    <row r="1131" spans="1:15">
      <c r="A1131" s="54">
        <f>HEX2DEC(SUBSTITUTE(C1131,"0x",""))</f>
        <v>198</v>
      </c>
      <c r="B1131" s="39"/>
      <c r="C1131" s="81" t="s">
        <v>2302</v>
      </c>
      <c r="D1131" s="82" t="s">
        <v>1114</v>
      </c>
      <c r="E1131" s="23"/>
      <c r="F1131" s="28" t="s">
        <v>1321</v>
      </c>
      <c r="I1131" s="1">
        <v>1</v>
      </c>
      <c r="J1131" s="1" t="s">
        <v>32</v>
      </c>
      <c r="K1131" s="1">
        <v>1</v>
      </c>
      <c r="M1131" s="1">
        <v>0</v>
      </c>
      <c r="N1131" s="2">
        <v>0</v>
      </c>
      <c r="O1131" s="2">
        <v>0</v>
      </c>
    </row>
    <row r="1132" spans="1:15">
      <c r="A1132" s="54">
        <f t="shared" ref="A1132:A1170" si="46">HEX2DEC(SUBSTITUTE(C1132,"0x",""))</f>
        <v>198</v>
      </c>
      <c r="B1132" s="39"/>
      <c r="C1132" s="81" t="s">
        <v>2302</v>
      </c>
      <c r="D1132" s="28" t="s">
        <v>2311</v>
      </c>
      <c r="E1132" s="23" t="s">
        <v>2312</v>
      </c>
      <c r="F1132" s="28" t="s">
        <v>1120</v>
      </c>
      <c r="G1132" s="1">
        <v>32</v>
      </c>
      <c r="H1132" s="1">
        <v>1</v>
      </c>
      <c r="I1132" s="1">
        <v>1</v>
      </c>
      <c r="J1132" s="1" t="s">
        <v>32</v>
      </c>
      <c r="K1132" s="1">
        <v>1</v>
      </c>
      <c r="M1132" s="1">
        <v>0</v>
      </c>
      <c r="N1132" s="2">
        <v>0</v>
      </c>
      <c r="O1132" s="2">
        <v>0</v>
      </c>
    </row>
    <row r="1133" spans="1:15">
      <c r="A1133" s="54">
        <f t="shared" si="46"/>
        <v>198</v>
      </c>
      <c r="B1133" s="39"/>
      <c r="C1133" s="81" t="s">
        <v>2302</v>
      </c>
      <c r="D1133" s="28" t="s">
        <v>1413</v>
      </c>
      <c r="E1133" s="9" t="s">
        <v>2313</v>
      </c>
      <c r="F1133" s="28" t="s">
        <v>1415</v>
      </c>
      <c r="G1133" s="1">
        <v>33</v>
      </c>
      <c r="H1133" s="1">
        <v>2</v>
      </c>
      <c r="I1133" s="1">
        <v>1</v>
      </c>
      <c r="J1133" s="1" t="s">
        <v>32</v>
      </c>
      <c r="K1133" s="1">
        <v>1</v>
      </c>
      <c r="M1133" s="1">
        <v>0</v>
      </c>
      <c r="N1133" s="2">
        <v>0</v>
      </c>
      <c r="O1133" s="2">
        <v>0</v>
      </c>
    </row>
    <row r="1134" spans="1:15">
      <c r="A1134" s="54">
        <f t="shared" si="46"/>
        <v>198</v>
      </c>
      <c r="B1134" s="39"/>
      <c r="C1134" s="81" t="s">
        <v>2302</v>
      </c>
      <c r="D1134" s="28" t="s">
        <v>1416</v>
      </c>
      <c r="E1134" s="9" t="s">
        <v>2314</v>
      </c>
      <c r="F1134" s="28" t="s">
        <v>1418</v>
      </c>
      <c r="G1134" s="1">
        <v>35</v>
      </c>
      <c r="H1134" s="1">
        <v>2</v>
      </c>
      <c r="I1134" s="1">
        <v>1</v>
      </c>
      <c r="J1134" s="1" t="s">
        <v>32</v>
      </c>
      <c r="K1134" s="1">
        <v>1</v>
      </c>
      <c r="M1134" s="1">
        <v>0</v>
      </c>
      <c r="N1134" s="2">
        <v>0</v>
      </c>
      <c r="O1134" s="2">
        <v>0</v>
      </c>
    </row>
    <row r="1135" spans="1:15">
      <c r="A1135" s="54">
        <f t="shared" si="46"/>
        <v>198</v>
      </c>
      <c r="B1135" s="39"/>
      <c r="C1135" s="81" t="s">
        <v>2302</v>
      </c>
      <c r="D1135" s="28" t="s">
        <v>1419</v>
      </c>
      <c r="E1135" s="9" t="s">
        <v>2315</v>
      </c>
      <c r="F1135" s="28" t="s">
        <v>1421</v>
      </c>
      <c r="G1135" s="1">
        <v>37</v>
      </c>
      <c r="H1135" s="1">
        <v>2</v>
      </c>
      <c r="I1135" s="1">
        <v>1</v>
      </c>
      <c r="J1135" s="1" t="s">
        <v>32</v>
      </c>
      <c r="K1135" s="1">
        <v>1</v>
      </c>
      <c r="M1135" s="1">
        <v>0</v>
      </c>
      <c r="N1135" s="2">
        <v>0</v>
      </c>
      <c r="O1135" s="2">
        <v>0</v>
      </c>
    </row>
    <row r="1136" spans="1:15">
      <c r="A1136" s="54">
        <f t="shared" si="46"/>
        <v>198</v>
      </c>
      <c r="B1136" s="39"/>
      <c r="C1136" s="81" t="s">
        <v>2302</v>
      </c>
      <c r="D1136" s="28" t="s">
        <v>1422</v>
      </c>
      <c r="E1136" s="9"/>
      <c r="F1136" s="28" t="s">
        <v>1423</v>
      </c>
      <c r="I1136" s="1">
        <v>1</v>
      </c>
      <c r="J1136" s="1" t="s">
        <v>32</v>
      </c>
      <c r="K1136" s="1">
        <v>1</v>
      </c>
      <c r="M1136" s="1">
        <v>0</v>
      </c>
      <c r="N1136" s="2">
        <v>0</v>
      </c>
      <c r="O1136" s="2">
        <v>0</v>
      </c>
    </row>
    <row r="1137" ht="22.5" spans="1:15">
      <c r="A1137" s="54">
        <f t="shared" si="46"/>
        <v>198</v>
      </c>
      <c r="B1137" s="39"/>
      <c r="C1137" s="81" t="s">
        <v>2302</v>
      </c>
      <c r="D1137" s="28" t="s">
        <v>2316</v>
      </c>
      <c r="E1137" s="9" t="s">
        <v>2317</v>
      </c>
      <c r="F1137" s="28" t="s">
        <v>1329</v>
      </c>
      <c r="G1137" s="1">
        <v>47</v>
      </c>
      <c r="H1137" s="1">
        <v>16</v>
      </c>
      <c r="I1137" s="1">
        <v>0</v>
      </c>
      <c r="J1137" s="1" t="s">
        <v>32</v>
      </c>
      <c r="K1137" s="1">
        <v>1</v>
      </c>
      <c r="L1137" s="1" t="s">
        <v>1350</v>
      </c>
      <c r="M1137" s="1">
        <v>0</v>
      </c>
      <c r="N1137" s="2">
        <v>0</v>
      </c>
      <c r="O1137" s="2">
        <v>0</v>
      </c>
    </row>
    <row r="1138" ht="22.5" spans="1:15">
      <c r="A1138" s="54">
        <f t="shared" si="46"/>
        <v>198</v>
      </c>
      <c r="B1138" s="39"/>
      <c r="C1138" s="81" t="s">
        <v>2302</v>
      </c>
      <c r="D1138" s="28" t="s">
        <v>2318</v>
      </c>
      <c r="E1138" s="9" t="s">
        <v>2319</v>
      </c>
      <c r="F1138" s="28" t="s">
        <v>1428</v>
      </c>
      <c r="G1138" s="1">
        <f>47+16</f>
        <v>63</v>
      </c>
      <c r="H1138" s="1">
        <v>16</v>
      </c>
      <c r="I1138" s="1">
        <v>0</v>
      </c>
      <c r="J1138" s="1" t="s">
        <v>32</v>
      </c>
      <c r="K1138" s="1">
        <v>1</v>
      </c>
      <c r="L1138" s="1" t="s">
        <v>1350</v>
      </c>
      <c r="M1138" s="1">
        <v>0</v>
      </c>
      <c r="N1138" s="2">
        <v>0</v>
      </c>
      <c r="O1138" s="2">
        <v>0</v>
      </c>
    </row>
    <row r="1139" ht="22.5" spans="1:15">
      <c r="A1139" s="54">
        <f t="shared" si="46"/>
        <v>198</v>
      </c>
      <c r="B1139" s="39"/>
      <c r="C1139" s="83" t="s">
        <v>2302</v>
      </c>
      <c r="D1139" s="84" t="s">
        <v>2320</v>
      </c>
      <c r="E1139" s="24" t="s">
        <v>2321</v>
      </c>
      <c r="F1139" s="84" t="s">
        <v>1431</v>
      </c>
      <c r="G1139" s="1">
        <v>79</v>
      </c>
      <c r="H1139" s="1">
        <v>16</v>
      </c>
      <c r="I1139" s="1">
        <v>0</v>
      </c>
      <c r="J1139" s="1" t="s">
        <v>32</v>
      </c>
      <c r="K1139" s="1">
        <v>1</v>
      </c>
      <c r="L1139" s="1" t="s">
        <v>1350</v>
      </c>
      <c r="M1139" s="1">
        <v>0</v>
      </c>
      <c r="N1139" s="2">
        <v>0</v>
      </c>
      <c r="O1139" s="2">
        <v>0</v>
      </c>
    </row>
    <row r="1140" spans="1:15">
      <c r="A1140" s="54">
        <f t="shared" si="46"/>
        <v>199</v>
      </c>
      <c r="B1140" s="39"/>
      <c r="C1140" s="78" t="s">
        <v>2322</v>
      </c>
      <c r="D1140" s="28" t="s">
        <v>2323</v>
      </c>
      <c r="E1140" s="8" t="s">
        <v>2324</v>
      </c>
      <c r="F1140" s="29" t="s">
        <v>1577</v>
      </c>
      <c r="G1140" s="1">
        <v>31</v>
      </c>
      <c r="H1140" s="1">
        <v>16</v>
      </c>
      <c r="I1140" s="1">
        <v>0</v>
      </c>
      <c r="J1140" s="1" t="s">
        <v>32</v>
      </c>
      <c r="K1140" s="1">
        <v>1</v>
      </c>
      <c r="L1140" s="1" t="s">
        <v>209</v>
      </c>
      <c r="M1140" s="1">
        <v>0</v>
      </c>
      <c r="N1140" s="2">
        <v>0</v>
      </c>
      <c r="O1140" s="2">
        <v>0</v>
      </c>
    </row>
    <row r="1141" spans="1:15">
      <c r="A1141" s="54">
        <f t="shared" si="46"/>
        <v>200</v>
      </c>
      <c r="B1141" s="39"/>
      <c r="C1141" s="29" t="s">
        <v>2325</v>
      </c>
      <c r="D1141" s="9" t="s">
        <v>2326</v>
      </c>
      <c r="E1141" s="9" t="s">
        <v>2327</v>
      </c>
      <c r="F1141" s="28" t="s">
        <v>2328</v>
      </c>
      <c r="G1141" s="1">
        <v>24</v>
      </c>
      <c r="H1141" s="1">
        <v>2</v>
      </c>
      <c r="I1141" s="1">
        <v>1</v>
      </c>
      <c r="J1141" s="1" t="s">
        <v>32</v>
      </c>
      <c r="K1141" s="1">
        <v>1</v>
      </c>
      <c r="M1141" s="1">
        <v>0</v>
      </c>
      <c r="N1141" s="2">
        <v>0</v>
      </c>
      <c r="O1141" s="2">
        <v>0</v>
      </c>
    </row>
    <row r="1142" spans="1:15">
      <c r="A1142" s="54">
        <f t="shared" si="46"/>
        <v>200</v>
      </c>
      <c r="B1142" s="39"/>
      <c r="C1142" s="29" t="s">
        <v>2325</v>
      </c>
      <c r="D1142" s="9" t="s">
        <v>2329</v>
      </c>
      <c r="E1142" s="9" t="s">
        <v>2330</v>
      </c>
      <c r="F1142" s="28" t="s">
        <v>2331</v>
      </c>
      <c r="G1142" s="1">
        <v>26</v>
      </c>
      <c r="H1142" s="1">
        <v>2</v>
      </c>
      <c r="I1142" s="1">
        <v>1</v>
      </c>
      <c r="J1142" s="1" t="s">
        <v>32</v>
      </c>
      <c r="K1142" s="1">
        <v>1</v>
      </c>
      <c r="M1142" s="1">
        <v>0</v>
      </c>
      <c r="N1142" s="2">
        <v>0</v>
      </c>
      <c r="O1142" s="2">
        <v>0</v>
      </c>
    </row>
    <row r="1143" spans="1:15">
      <c r="A1143" s="54">
        <f t="shared" si="46"/>
        <v>200</v>
      </c>
      <c r="B1143" s="39"/>
      <c r="C1143" s="29" t="s">
        <v>2325</v>
      </c>
      <c r="D1143" s="9" t="s">
        <v>2332</v>
      </c>
      <c r="E1143" s="28" t="s">
        <v>2333</v>
      </c>
      <c r="F1143" s="28" t="s">
        <v>2334</v>
      </c>
      <c r="G1143" s="1">
        <v>28</v>
      </c>
      <c r="H1143" s="1">
        <v>2</v>
      </c>
      <c r="I1143" s="1">
        <v>1</v>
      </c>
      <c r="J1143" s="1" t="s">
        <v>32</v>
      </c>
      <c r="K1143" s="1">
        <v>1</v>
      </c>
      <c r="M1143" s="1">
        <v>0</v>
      </c>
      <c r="N1143" s="2">
        <v>0</v>
      </c>
      <c r="O1143" s="2">
        <v>0</v>
      </c>
    </row>
    <row r="1144" spans="1:15">
      <c r="A1144" s="54">
        <f t="shared" si="46"/>
        <v>200</v>
      </c>
      <c r="B1144" s="39"/>
      <c r="C1144" s="29" t="s">
        <v>2325</v>
      </c>
      <c r="D1144" s="9" t="s">
        <v>1422</v>
      </c>
      <c r="E1144" s="29"/>
      <c r="F1144" s="28" t="s">
        <v>1410</v>
      </c>
      <c r="I1144" s="1">
        <v>1</v>
      </c>
      <c r="J1144" s="1" t="s">
        <v>32</v>
      </c>
      <c r="K1144" s="1">
        <v>1</v>
      </c>
      <c r="M1144" s="1">
        <v>0</v>
      </c>
      <c r="N1144" s="2">
        <v>0</v>
      </c>
      <c r="O1144" s="2">
        <v>0</v>
      </c>
    </row>
    <row r="1145" spans="1:15">
      <c r="A1145" s="54">
        <f t="shared" si="46"/>
        <v>201</v>
      </c>
      <c r="B1145" s="39"/>
      <c r="C1145" s="78" t="s">
        <v>2335</v>
      </c>
      <c r="D1145" s="28" t="s">
        <v>2336</v>
      </c>
      <c r="E1145" s="59" t="s">
        <v>2337</v>
      </c>
      <c r="F1145" s="29" t="s">
        <v>1027</v>
      </c>
      <c r="G1145" s="1">
        <v>24</v>
      </c>
      <c r="H1145" s="1">
        <v>1</v>
      </c>
      <c r="I1145" s="1">
        <v>1</v>
      </c>
      <c r="J1145" s="1" t="s">
        <v>32</v>
      </c>
      <c r="K1145" s="1">
        <v>1</v>
      </c>
      <c r="M1145" s="1">
        <v>0</v>
      </c>
      <c r="N1145" s="2">
        <v>0</v>
      </c>
      <c r="O1145" s="2">
        <v>0</v>
      </c>
    </row>
    <row r="1146" spans="1:15">
      <c r="A1146" s="54">
        <f t="shared" si="46"/>
        <v>201</v>
      </c>
      <c r="B1146" s="39"/>
      <c r="C1146" s="78" t="s">
        <v>2335</v>
      </c>
      <c r="D1146" s="28" t="s">
        <v>2338</v>
      </c>
      <c r="E1146" s="59" t="s">
        <v>2339</v>
      </c>
      <c r="F1146" s="29" t="s">
        <v>1030</v>
      </c>
      <c r="G1146" s="1">
        <v>25</v>
      </c>
      <c r="H1146" s="1">
        <v>1</v>
      </c>
      <c r="I1146" s="1">
        <v>1</v>
      </c>
      <c r="J1146" s="1" t="s">
        <v>32</v>
      </c>
      <c r="K1146" s="1">
        <v>1</v>
      </c>
      <c r="M1146" s="1">
        <v>0</v>
      </c>
      <c r="N1146" s="2">
        <v>0</v>
      </c>
      <c r="O1146" s="2">
        <v>0</v>
      </c>
    </row>
    <row r="1147" spans="1:15">
      <c r="A1147" s="54">
        <f t="shared" si="46"/>
        <v>201</v>
      </c>
      <c r="B1147" s="39"/>
      <c r="C1147" s="78" t="s">
        <v>2335</v>
      </c>
      <c r="D1147" s="28" t="s">
        <v>2340</v>
      </c>
      <c r="E1147" s="59" t="s">
        <v>2341</v>
      </c>
      <c r="F1147" s="29" t="s">
        <v>1033</v>
      </c>
      <c r="G1147" s="1">
        <v>26</v>
      </c>
      <c r="H1147" s="1">
        <v>1</v>
      </c>
      <c r="I1147" s="1">
        <v>1</v>
      </c>
      <c r="J1147" s="1" t="s">
        <v>32</v>
      </c>
      <c r="K1147" s="1">
        <v>1</v>
      </c>
      <c r="M1147" s="1">
        <v>0</v>
      </c>
      <c r="N1147" s="2">
        <v>0</v>
      </c>
      <c r="O1147" s="2">
        <v>0</v>
      </c>
    </row>
    <row r="1148" spans="1:15">
      <c r="A1148" s="54">
        <f t="shared" si="46"/>
        <v>201</v>
      </c>
      <c r="B1148" s="39"/>
      <c r="C1148" s="78" t="s">
        <v>2335</v>
      </c>
      <c r="D1148" s="28" t="s">
        <v>2342</v>
      </c>
      <c r="E1148" s="59" t="s">
        <v>2343</v>
      </c>
      <c r="F1148" s="29" t="s">
        <v>1036</v>
      </c>
      <c r="G1148" s="1">
        <v>27</v>
      </c>
      <c r="H1148" s="1">
        <v>1</v>
      </c>
      <c r="I1148" s="1">
        <v>1</v>
      </c>
      <c r="J1148" s="1" t="s">
        <v>32</v>
      </c>
      <c r="K1148" s="1">
        <v>1</v>
      </c>
      <c r="M1148" s="1">
        <v>0</v>
      </c>
      <c r="N1148" s="2">
        <v>0</v>
      </c>
      <c r="O1148" s="2">
        <v>0</v>
      </c>
    </row>
    <row r="1149" spans="1:15">
      <c r="A1149" s="54">
        <f t="shared" si="46"/>
        <v>201</v>
      </c>
      <c r="B1149" s="39"/>
      <c r="C1149" s="78" t="s">
        <v>2335</v>
      </c>
      <c r="D1149" s="28" t="s">
        <v>2344</v>
      </c>
      <c r="E1149" s="59" t="s">
        <v>2345</v>
      </c>
      <c r="F1149" s="29" t="s">
        <v>1039</v>
      </c>
      <c r="G1149" s="1">
        <v>28</v>
      </c>
      <c r="H1149" s="1">
        <v>1</v>
      </c>
      <c r="I1149" s="1">
        <v>1</v>
      </c>
      <c r="J1149" s="1" t="s">
        <v>32</v>
      </c>
      <c r="K1149" s="1">
        <v>1</v>
      </c>
      <c r="M1149" s="1">
        <v>0</v>
      </c>
      <c r="N1149" s="2">
        <v>0</v>
      </c>
      <c r="O1149" s="2">
        <v>0</v>
      </c>
    </row>
    <row r="1150" spans="1:15">
      <c r="A1150" s="54">
        <f t="shared" si="46"/>
        <v>201</v>
      </c>
      <c r="B1150" s="39"/>
      <c r="C1150" s="78" t="s">
        <v>2335</v>
      </c>
      <c r="D1150" s="28" t="s">
        <v>2346</v>
      </c>
      <c r="E1150" s="59" t="s">
        <v>2347</v>
      </c>
      <c r="F1150" s="29" t="s">
        <v>1042</v>
      </c>
      <c r="G1150" s="1">
        <v>29</v>
      </c>
      <c r="H1150" s="1">
        <v>1</v>
      </c>
      <c r="I1150" s="1">
        <v>1</v>
      </c>
      <c r="J1150" s="1" t="s">
        <v>32</v>
      </c>
      <c r="K1150" s="1">
        <v>1</v>
      </c>
      <c r="M1150" s="1">
        <v>0</v>
      </c>
      <c r="N1150" s="2">
        <v>0</v>
      </c>
      <c r="O1150" s="2">
        <v>0</v>
      </c>
    </row>
    <row r="1151" spans="1:15">
      <c r="A1151" s="54">
        <f t="shared" si="46"/>
        <v>201</v>
      </c>
      <c r="B1151" s="39"/>
      <c r="C1151" s="78" t="s">
        <v>2335</v>
      </c>
      <c r="D1151" s="28" t="s">
        <v>2348</v>
      </c>
      <c r="E1151" s="59" t="s">
        <v>2349</v>
      </c>
      <c r="F1151" s="29" t="s">
        <v>1045</v>
      </c>
      <c r="G1151" s="1">
        <v>30</v>
      </c>
      <c r="H1151" s="1">
        <v>1</v>
      </c>
      <c r="I1151" s="1">
        <v>1</v>
      </c>
      <c r="J1151" s="1" t="s">
        <v>32</v>
      </c>
      <c r="K1151" s="1">
        <v>1</v>
      </c>
      <c r="M1151" s="1">
        <v>0</v>
      </c>
      <c r="N1151" s="2">
        <v>0</v>
      </c>
      <c r="O1151" s="2">
        <v>0</v>
      </c>
    </row>
    <row r="1152" spans="1:15">
      <c r="A1152" s="54">
        <f t="shared" si="46"/>
        <v>201</v>
      </c>
      <c r="B1152" s="39"/>
      <c r="C1152" s="78" t="s">
        <v>2335</v>
      </c>
      <c r="D1152" s="28" t="s">
        <v>2350</v>
      </c>
      <c r="E1152" s="59" t="s">
        <v>2351</v>
      </c>
      <c r="F1152" s="29" t="s">
        <v>1048</v>
      </c>
      <c r="G1152" s="1">
        <v>31</v>
      </c>
      <c r="H1152" s="1">
        <v>1</v>
      </c>
      <c r="I1152" s="1">
        <v>1</v>
      </c>
      <c r="J1152" s="1" t="s">
        <v>32</v>
      </c>
      <c r="K1152" s="1">
        <v>1</v>
      </c>
      <c r="M1152" s="1">
        <v>0</v>
      </c>
      <c r="N1152" s="2">
        <v>0</v>
      </c>
      <c r="O1152" s="2">
        <v>0</v>
      </c>
    </row>
    <row r="1153" spans="1:15">
      <c r="A1153" s="54">
        <f t="shared" si="46"/>
        <v>201</v>
      </c>
      <c r="B1153" s="39"/>
      <c r="C1153" s="78" t="s">
        <v>2335</v>
      </c>
      <c r="D1153" s="28" t="s">
        <v>2352</v>
      </c>
      <c r="E1153" s="8" t="s">
        <v>2353</v>
      </c>
      <c r="F1153" s="29" t="s">
        <v>1051</v>
      </c>
      <c r="G1153" s="1">
        <v>39</v>
      </c>
      <c r="H1153" s="1">
        <v>16</v>
      </c>
      <c r="I1153" s="1">
        <v>0</v>
      </c>
      <c r="J1153" s="1" t="s">
        <v>32</v>
      </c>
      <c r="K1153" s="74">
        <v>0.001526</v>
      </c>
      <c r="L1153" s="1" t="s">
        <v>88</v>
      </c>
      <c r="M1153" s="1">
        <v>0</v>
      </c>
      <c r="N1153" s="2">
        <v>0</v>
      </c>
      <c r="O1153" s="2">
        <v>0</v>
      </c>
    </row>
    <row r="1154" spans="1:15">
      <c r="A1154" s="54">
        <f t="shared" si="46"/>
        <v>201</v>
      </c>
      <c r="B1154" s="39"/>
      <c r="C1154" s="78" t="s">
        <v>2335</v>
      </c>
      <c r="D1154" s="28" t="s">
        <v>2354</v>
      </c>
      <c r="E1154" s="8" t="s">
        <v>2355</v>
      </c>
      <c r="F1154" s="29" t="s">
        <v>1055</v>
      </c>
      <c r="G1154" s="1">
        <v>55</v>
      </c>
      <c r="H1154" s="1">
        <v>16</v>
      </c>
      <c r="I1154" s="1">
        <v>0</v>
      </c>
      <c r="J1154" s="1" t="s">
        <v>32</v>
      </c>
      <c r="K1154" s="74">
        <v>0.001526</v>
      </c>
      <c r="L1154" s="1" t="s">
        <v>88</v>
      </c>
      <c r="M1154" s="1">
        <v>0</v>
      </c>
      <c r="N1154" s="2">
        <v>0</v>
      </c>
      <c r="O1154" s="2">
        <v>0</v>
      </c>
    </row>
    <row r="1155" spans="1:15">
      <c r="A1155" s="54">
        <f t="shared" si="46"/>
        <v>201</v>
      </c>
      <c r="B1155" s="39"/>
      <c r="C1155" s="78" t="s">
        <v>2335</v>
      </c>
      <c r="D1155" s="28" t="s">
        <v>2356</v>
      </c>
      <c r="E1155" s="8" t="s">
        <v>2357</v>
      </c>
      <c r="F1155" s="29" t="s">
        <v>1058</v>
      </c>
      <c r="G1155" s="1">
        <v>71</v>
      </c>
      <c r="H1155" s="1">
        <v>16</v>
      </c>
      <c r="I1155" s="1">
        <v>0</v>
      </c>
      <c r="J1155" s="1" t="s">
        <v>32</v>
      </c>
      <c r="K1155" s="74">
        <v>0.001526</v>
      </c>
      <c r="L1155" s="1" t="s">
        <v>88</v>
      </c>
      <c r="M1155" s="1">
        <v>0</v>
      </c>
      <c r="N1155" s="2">
        <v>0</v>
      </c>
      <c r="O1155" s="2">
        <v>0</v>
      </c>
    </row>
    <row r="1156" spans="1:15">
      <c r="A1156" s="54">
        <f t="shared" si="46"/>
        <v>201</v>
      </c>
      <c r="B1156" s="39"/>
      <c r="C1156" s="78" t="s">
        <v>2335</v>
      </c>
      <c r="D1156" s="28" t="s">
        <v>2358</v>
      </c>
      <c r="E1156" s="8" t="s">
        <v>2359</v>
      </c>
      <c r="F1156" s="29" t="s">
        <v>1061</v>
      </c>
      <c r="G1156" s="1">
        <v>87</v>
      </c>
      <c r="H1156" s="1">
        <v>16</v>
      </c>
      <c r="I1156" s="1">
        <v>0</v>
      </c>
      <c r="J1156" s="1" t="s">
        <v>32</v>
      </c>
      <c r="K1156" s="74">
        <v>0.001526</v>
      </c>
      <c r="L1156" s="1" t="s">
        <v>88</v>
      </c>
      <c r="M1156" s="1">
        <v>0</v>
      </c>
      <c r="N1156" s="2">
        <v>0</v>
      </c>
      <c r="O1156" s="2">
        <v>0</v>
      </c>
    </row>
    <row r="1157" spans="1:15">
      <c r="A1157" s="54">
        <f t="shared" si="46"/>
        <v>201</v>
      </c>
      <c r="B1157" s="39"/>
      <c r="C1157" s="78" t="s">
        <v>2335</v>
      </c>
      <c r="D1157" s="28" t="s">
        <v>2360</v>
      </c>
      <c r="E1157" s="9" t="s">
        <v>2361</v>
      </c>
      <c r="F1157" s="81" t="s">
        <v>1162</v>
      </c>
      <c r="G1157" s="1">
        <v>103</v>
      </c>
      <c r="H1157" s="1">
        <v>16</v>
      </c>
      <c r="I1157" s="1">
        <v>0</v>
      </c>
      <c r="J1157" s="1" t="s">
        <v>32</v>
      </c>
      <c r="K1157" s="1">
        <v>0.000122</v>
      </c>
      <c r="L1157" s="1" t="s">
        <v>1297</v>
      </c>
      <c r="M1157" s="1">
        <v>0</v>
      </c>
      <c r="N1157" s="2">
        <v>0</v>
      </c>
      <c r="O1157" s="2">
        <v>0</v>
      </c>
    </row>
    <row r="1158" spans="1:15">
      <c r="A1158" s="54">
        <f t="shared" si="46"/>
        <v>201</v>
      </c>
      <c r="B1158" s="39"/>
      <c r="C1158" s="78" t="s">
        <v>2335</v>
      </c>
      <c r="D1158" s="28" t="s">
        <v>2362</v>
      </c>
      <c r="E1158" s="9" t="s">
        <v>2363</v>
      </c>
      <c r="F1158" s="81" t="s">
        <v>1165</v>
      </c>
      <c r="G1158" s="1">
        <v>119</v>
      </c>
      <c r="H1158" s="1">
        <v>16</v>
      </c>
      <c r="I1158" s="1">
        <v>0</v>
      </c>
      <c r="J1158" s="1" t="s">
        <v>32</v>
      </c>
      <c r="K1158" s="1">
        <v>0.000122</v>
      </c>
      <c r="L1158" s="1" t="s">
        <v>1297</v>
      </c>
      <c r="M1158" s="1">
        <v>0</v>
      </c>
      <c r="N1158" s="2">
        <v>0</v>
      </c>
      <c r="O1158" s="2">
        <v>0</v>
      </c>
    </row>
    <row r="1159" spans="1:15">
      <c r="A1159" s="54">
        <f t="shared" si="46"/>
        <v>201</v>
      </c>
      <c r="B1159" s="39"/>
      <c r="C1159" s="78" t="s">
        <v>2335</v>
      </c>
      <c r="D1159" s="28" t="s">
        <v>2364</v>
      </c>
      <c r="E1159" s="9" t="s">
        <v>2365</v>
      </c>
      <c r="F1159" s="81" t="s">
        <v>1302</v>
      </c>
      <c r="G1159" s="1">
        <v>135</v>
      </c>
      <c r="H1159" s="1">
        <v>16</v>
      </c>
      <c r="I1159" s="1">
        <v>0</v>
      </c>
      <c r="J1159" s="1" t="s">
        <v>32</v>
      </c>
      <c r="K1159" s="1">
        <v>0.000122</v>
      </c>
      <c r="L1159" s="1" t="s">
        <v>1297</v>
      </c>
      <c r="M1159" s="1">
        <v>0</v>
      </c>
      <c r="N1159" s="2">
        <v>0</v>
      </c>
      <c r="O1159" s="2">
        <v>0</v>
      </c>
    </row>
    <row r="1160" spans="1:15">
      <c r="A1160" s="54">
        <f t="shared" si="46"/>
        <v>201</v>
      </c>
      <c r="B1160" s="39"/>
      <c r="C1160" s="78" t="s">
        <v>2335</v>
      </c>
      <c r="D1160" s="28" t="s">
        <v>2366</v>
      </c>
      <c r="E1160" s="9" t="s">
        <v>2367</v>
      </c>
      <c r="F1160" s="81" t="s">
        <v>1305</v>
      </c>
      <c r="G1160" s="1">
        <v>151</v>
      </c>
      <c r="H1160" s="1">
        <v>16</v>
      </c>
      <c r="I1160" s="1">
        <v>0</v>
      </c>
      <c r="J1160" s="1" t="s">
        <v>32</v>
      </c>
      <c r="K1160" s="1">
        <v>0.000122</v>
      </c>
      <c r="L1160" s="1" t="s">
        <v>1297</v>
      </c>
      <c r="M1160" s="1">
        <v>0</v>
      </c>
      <c r="N1160" s="2">
        <v>0</v>
      </c>
      <c r="O1160" s="2">
        <v>0</v>
      </c>
    </row>
    <row r="1161" spans="1:15">
      <c r="A1161" s="54">
        <f t="shared" si="46"/>
        <v>202</v>
      </c>
      <c r="B1161" s="39"/>
      <c r="C1161" s="78" t="s">
        <v>2368</v>
      </c>
      <c r="D1161" s="28" t="s">
        <v>2369</v>
      </c>
      <c r="E1161" s="59" t="s">
        <v>2370</v>
      </c>
      <c r="F1161" s="29" t="s">
        <v>1027</v>
      </c>
      <c r="G1161" s="1">
        <v>24</v>
      </c>
      <c r="H1161" s="1">
        <v>1</v>
      </c>
      <c r="I1161" s="1">
        <v>1</v>
      </c>
      <c r="J1161" s="1" t="s">
        <v>32</v>
      </c>
      <c r="K1161" s="1">
        <v>1</v>
      </c>
      <c r="M1161" s="1">
        <v>0</v>
      </c>
      <c r="N1161" s="2">
        <v>0</v>
      </c>
      <c r="O1161" s="2">
        <v>0</v>
      </c>
    </row>
    <row r="1162" spans="1:15">
      <c r="A1162" s="54">
        <f t="shared" si="46"/>
        <v>202</v>
      </c>
      <c r="B1162" s="39"/>
      <c r="C1162" s="78" t="s">
        <v>2368</v>
      </c>
      <c r="D1162" s="28" t="s">
        <v>2371</v>
      </c>
      <c r="E1162" s="59" t="s">
        <v>2372</v>
      </c>
      <c r="F1162" s="29" t="s">
        <v>1030</v>
      </c>
      <c r="G1162" s="1">
        <v>25</v>
      </c>
      <c r="H1162" s="1">
        <v>1</v>
      </c>
      <c r="I1162" s="1">
        <v>1</v>
      </c>
      <c r="J1162" s="1" t="s">
        <v>32</v>
      </c>
      <c r="K1162" s="1">
        <v>1</v>
      </c>
      <c r="M1162" s="1">
        <v>0</v>
      </c>
      <c r="N1162" s="2">
        <v>0</v>
      </c>
      <c r="O1162" s="2">
        <v>0</v>
      </c>
    </row>
    <row r="1163" spans="1:15">
      <c r="A1163" s="54">
        <f t="shared" si="46"/>
        <v>202</v>
      </c>
      <c r="B1163" s="39"/>
      <c r="C1163" s="78" t="s">
        <v>2368</v>
      </c>
      <c r="D1163" s="28" t="s">
        <v>2373</v>
      </c>
      <c r="E1163" s="59" t="s">
        <v>2374</v>
      </c>
      <c r="F1163" s="29" t="s">
        <v>1033</v>
      </c>
      <c r="G1163" s="1">
        <v>26</v>
      </c>
      <c r="H1163" s="1">
        <v>1</v>
      </c>
      <c r="I1163" s="1">
        <v>1</v>
      </c>
      <c r="J1163" s="1" t="s">
        <v>32</v>
      </c>
      <c r="K1163" s="1">
        <v>1</v>
      </c>
      <c r="M1163" s="1">
        <v>0</v>
      </c>
      <c r="N1163" s="2">
        <v>0</v>
      </c>
      <c r="O1163" s="2">
        <v>0</v>
      </c>
    </row>
    <row r="1164" spans="1:15">
      <c r="A1164" s="54">
        <f t="shared" si="46"/>
        <v>202</v>
      </c>
      <c r="B1164" s="39"/>
      <c r="C1164" s="78" t="s">
        <v>2368</v>
      </c>
      <c r="D1164" s="28" t="s">
        <v>1114</v>
      </c>
      <c r="E1164" s="9"/>
      <c r="F1164" s="29" t="s">
        <v>2375</v>
      </c>
      <c r="I1164" s="1">
        <v>1</v>
      </c>
      <c r="J1164" s="1" t="s">
        <v>32</v>
      </c>
      <c r="K1164" s="1">
        <v>1</v>
      </c>
      <c r="M1164" s="1">
        <v>0</v>
      </c>
      <c r="N1164" s="2">
        <v>0</v>
      </c>
      <c r="O1164" s="2">
        <v>0</v>
      </c>
    </row>
    <row r="1165" spans="1:15">
      <c r="A1165" s="54">
        <f t="shared" si="46"/>
        <v>202</v>
      </c>
      <c r="B1165" s="39"/>
      <c r="C1165" s="78" t="s">
        <v>2368</v>
      </c>
      <c r="D1165" s="28" t="s">
        <v>2376</v>
      </c>
      <c r="E1165" s="9" t="s">
        <v>2377</v>
      </c>
      <c r="F1165" s="81" t="s">
        <v>1051</v>
      </c>
      <c r="G1165" s="1">
        <v>39</v>
      </c>
      <c r="H1165" s="1">
        <v>16</v>
      </c>
      <c r="I1165" s="1">
        <v>0</v>
      </c>
      <c r="J1165" s="1" t="s">
        <v>32</v>
      </c>
      <c r="K1165" s="1">
        <v>1</v>
      </c>
      <c r="L1165" s="1" t="s">
        <v>28</v>
      </c>
      <c r="M1165" s="1">
        <v>0</v>
      </c>
      <c r="N1165" s="2">
        <v>0</v>
      </c>
      <c r="O1165" s="2">
        <v>0</v>
      </c>
    </row>
    <row r="1166" spans="1:15">
      <c r="A1166" s="54">
        <f t="shared" si="46"/>
        <v>202</v>
      </c>
      <c r="B1166" s="39"/>
      <c r="C1166" s="78" t="s">
        <v>2368</v>
      </c>
      <c r="D1166" s="28" t="s">
        <v>2378</v>
      </c>
      <c r="E1166" s="9" t="s">
        <v>2379</v>
      </c>
      <c r="F1166" s="81" t="s">
        <v>1055</v>
      </c>
      <c r="G1166" s="1">
        <v>55</v>
      </c>
      <c r="H1166" s="1">
        <v>16</v>
      </c>
      <c r="I1166" s="1">
        <v>0</v>
      </c>
      <c r="J1166" s="1" t="s">
        <v>32</v>
      </c>
      <c r="K1166" s="1">
        <v>1</v>
      </c>
      <c r="L1166" s="1" t="s">
        <v>28</v>
      </c>
      <c r="M1166" s="1">
        <v>0</v>
      </c>
      <c r="N1166" s="2">
        <v>0</v>
      </c>
      <c r="O1166" s="2">
        <v>0</v>
      </c>
    </row>
    <row r="1167" spans="1:15">
      <c r="A1167" s="54">
        <f t="shared" si="46"/>
        <v>202</v>
      </c>
      <c r="B1167" s="39"/>
      <c r="C1167" s="78" t="s">
        <v>2368</v>
      </c>
      <c r="D1167" s="28" t="s">
        <v>2380</v>
      </c>
      <c r="E1167" s="9" t="s">
        <v>2381</v>
      </c>
      <c r="F1167" s="81" t="s">
        <v>1058</v>
      </c>
      <c r="G1167" s="1">
        <v>71</v>
      </c>
      <c r="H1167" s="1">
        <v>16</v>
      </c>
      <c r="I1167" s="1">
        <v>0</v>
      </c>
      <c r="J1167" s="1" t="s">
        <v>32</v>
      </c>
      <c r="K1167" s="1">
        <v>1</v>
      </c>
      <c r="L1167" s="1" t="s">
        <v>28</v>
      </c>
      <c r="M1167" s="1">
        <v>0</v>
      </c>
      <c r="N1167" s="2">
        <v>0</v>
      </c>
      <c r="O1167" s="2">
        <v>0</v>
      </c>
    </row>
    <row r="1168" spans="1:15">
      <c r="A1168" s="54">
        <f t="shared" si="46"/>
        <v>203</v>
      </c>
      <c r="B1168" s="39"/>
      <c r="C1168" s="78" t="s">
        <v>2382</v>
      </c>
      <c r="D1168" s="28" t="s">
        <v>2383</v>
      </c>
      <c r="E1168" s="59" t="s">
        <v>2384</v>
      </c>
      <c r="F1168" s="29" t="s">
        <v>1027</v>
      </c>
      <c r="G1168" s="1">
        <v>24</v>
      </c>
      <c r="H1168" s="1">
        <v>1</v>
      </c>
      <c r="I1168" s="1">
        <v>1</v>
      </c>
      <c r="J1168" s="1" t="s">
        <v>32</v>
      </c>
      <c r="K1168" s="1">
        <v>1</v>
      </c>
      <c r="M1168" s="1">
        <v>0</v>
      </c>
      <c r="N1168" s="2">
        <v>0</v>
      </c>
      <c r="O1168" s="2">
        <v>0</v>
      </c>
    </row>
    <row r="1169" spans="1:15">
      <c r="A1169" s="54">
        <f t="shared" si="46"/>
        <v>203</v>
      </c>
      <c r="B1169" s="39"/>
      <c r="C1169" s="78" t="s">
        <v>2382</v>
      </c>
      <c r="D1169" s="28" t="s">
        <v>2385</v>
      </c>
      <c r="E1169" s="59" t="s">
        <v>2386</v>
      </c>
      <c r="F1169" s="29" t="s">
        <v>1030</v>
      </c>
      <c r="G1169" s="1">
        <v>25</v>
      </c>
      <c r="H1169" s="1">
        <v>1</v>
      </c>
      <c r="I1169" s="1">
        <v>1</v>
      </c>
      <c r="J1169" s="1" t="s">
        <v>32</v>
      </c>
      <c r="K1169" s="1">
        <v>1</v>
      </c>
      <c r="M1169" s="1">
        <v>0</v>
      </c>
      <c r="N1169" s="2">
        <v>0</v>
      </c>
      <c r="O1169" s="2">
        <v>0</v>
      </c>
    </row>
    <row r="1170" ht="22.5" spans="1:15">
      <c r="A1170" s="54">
        <f t="shared" si="46"/>
        <v>203</v>
      </c>
      <c r="B1170" s="39"/>
      <c r="C1170" s="78" t="s">
        <v>2382</v>
      </c>
      <c r="D1170" s="28" t="s">
        <v>536</v>
      </c>
      <c r="E1170" s="8"/>
      <c r="F1170" s="29" t="s">
        <v>1088</v>
      </c>
      <c r="I1170" s="1">
        <v>1</v>
      </c>
      <c r="J1170" s="1" t="s">
        <v>32</v>
      </c>
      <c r="K1170" s="1">
        <v>1</v>
      </c>
      <c r="M1170" s="1">
        <v>0</v>
      </c>
      <c r="N1170" s="2">
        <v>0</v>
      </c>
      <c r="O1170" s="2">
        <v>0</v>
      </c>
    </row>
    <row r="1171" spans="1:15">
      <c r="A1171" s="54">
        <f t="shared" ref="A1171:A1207" si="47">HEX2DEC(SUBSTITUTE(C1171,"0x",""))</f>
        <v>203</v>
      </c>
      <c r="B1171" s="39"/>
      <c r="C1171" s="78" t="s">
        <v>2382</v>
      </c>
      <c r="D1171" s="28" t="s">
        <v>2387</v>
      </c>
      <c r="E1171" s="8" t="s">
        <v>2388</v>
      </c>
      <c r="F1171" s="29" t="s">
        <v>1051</v>
      </c>
      <c r="G1171" s="1">
        <v>39</v>
      </c>
      <c r="H1171" s="1">
        <v>16</v>
      </c>
      <c r="I1171" s="1">
        <v>1</v>
      </c>
      <c r="J1171" s="1" t="s">
        <v>32</v>
      </c>
      <c r="K1171" s="1">
        <v>0.01</v>
      </c>
      <c r="L1171" s="1" t="s">
        <v>105</v>
      </c>
      <c r="M1171" s="1">
        <v>0</v>
      </c>
      <c r="N1171" s="2">
        <v>0</v>
      </c>
      <c r="O1171" s="2">
        <v>0</v>
      </c>
    </row>
    <row r="1172" spans="1:15">
      <c r="A1172" s="54">
        <f t="shared" si="47"/>
        <v>203</v>
      </c>
      <c r="B1172" s="39"/>
      <c r="C1172" s="78" t="s">
        <v>2382</v>
      </c>
      <c r="D1172" s="28" t="s">
        <v>2389</v>
      </c>
      <c r="E1172" s="8" t="s">
        <v>2390</v>
      </c>
      <c r="F1172" s="29" t="s">
        <v>1055</v>
      </c>
      <c r="G1172" s="1">
        <v>55</v>
      </c>
      <c r="H1172" s="1">
        <v>16</v>
      </c>
      <c r="I1172" s="1">
        <v>1</v>
      </c>
      <c r="J1172" s="1" t="s">
        <v>32</v>
      </c>
      <c r="K1172" s="1">
        <v>0.01</v>
      </c>
      <c r="L1172" s="1" t="s">
        <v>105</v>
      </c>
      <c r="M1172" s="1">
        <v>0</v>
      </c>
      <c r="N1172" s="2">
        <v>0</v>
      </c>
      <c r="O1172" s="2">
        <v>0</v>
      </c>
    </row>
    <row r="1173" spans="1:15">
      <c r="A1173" s="54">
        <f t="shared" si="47"/>
        <v>204</v>
      </c>
      <c r="B1173" s="39"/>
      <c r="C1173" s="78" t="s">
        <v>2391</v>
      </c>
      <c r="D1173" s="86" t="s">
        <v>2392</v>
      </c>
      <c r="E1173" s="59" t="s">
        <v>2393</v>
      </c>
      <c r="F1173" s="87" t="s">
        <v>1027</v>
      </c>
      <c r="G1173" s="1">
        <v>24</v>
      </c>
      <c r="H1173" s="1">
        <v>1</v>
      </c>
      <c r="I1173" s="1">
        <v>1</v>
      </c>
      <c r="J1173" s="1" t="s">
        <v>32</v>
      </c>
      <c r="K1173" s="1">
        <v>1</v>
      </c>
      <c r="M1173" s="1">
        <v>0</v>
      </c>
      <c r="N1173" s="2">
        <v>0</v>
      </c>
      <c r="O1173" s="2">
        <v>0</v>
      </c>
    </row>
    <row r="1174" spans="1:15">
      <c r="A1174" s="54">
        <f t="shared" si="47"/>
        <v>204</v>
      </c>
      <c r="B1174" s="39"/>
      <c r="C1174" s="78" t="s">
        <v>2391</v>
      </c>
      <c r="D1174" s="86" t="s">
        <v>2394</v>
      </c>
      <c r="E1174" s="59" t="s">
        <v>2395</v>
      </c>
      <c r="F1174" s="87" t="s">
        <v>1030</v>
      </c>
      <c r="G1174" s="1">
        <v>25</v>
      </c>
      <c r="H1174" s="1">
        <v>1</v>
      </c>
      <c r="I1174" s="1">
        <v>1</v>
      </c>
      <c r="J1174" s="1" t="s">
        <v>32</v>
      </c>
      <c r="K1174" s="1">
        <v>1</v>
      </c>
      <c r="M1174" s="1">
        <v>0</v>
      </c>
      <c r="N1174" s="2">
        <v>0</v>
      </c>
      <c r="O1174" s="2">
        <v>0</v>
      </c>
    </row>
    <row r="1175" spans="1:15">
      <c r="A1175" s="54">
        <f t="shared" si="47"/>
        <v>204</v>
      </c>
      <c r="B1175" s="39"/>
      <c r="C1175" s="78" t="s">
        <v>2391</v>
      </c>
      <c r="D1175" s="86" t="s">
        <v>2396</v>
      </c>
      <c r="E1175" s="59" t="s">
        <v>2397</v>
      </c>
      <c r="F1175" s="87" t="s">
        <v>1033</v>
      </c>
      <c r="G1175" s="1">
        <v>26</v>
      </c>
      <c r="H1175" s="1">
        <v>1</v>
      </c>
      <c r="I1175" s="1">
        <v>1</v>
      </c>
      <c r="J1175" s="1" t="s">
        <v>32</v>
      </c>
      <c r="K1175" s="1">
        <v>1</v>
      </c>
      <c r="M1175" s="1">
        <v>0</v>
      </c>
      <c r="N1175" s="2">
        <v>0</v>
      </c>
      <c r="O1175" s="2">
        <v>0</v>
      </c>
    </row>
    <row r="1176" spans="1:15">
      <c r="A1176" s="54">
        <f t="shared" si="47"/>
        <v>204</v>
      </c>
      <c r="B1176" s="39"/>
      <c r="C1176" s="78" t="s">
        <v>2391</v>
      </c>
      <c r="D1176" s="86" t="s">
        <v>2398</v>
      </c>
      <c r="E1176" s="59" t="s">
        <v>2399</v>
      </c>
      <c r="F1176" s="87" t="s">
        <v>1036</v>
      </c>
      <c r="G1176" s="1">
        <v>27</v>
      </c>
      <c r="H1176" s="1">
        <v>1</v>
      </c>
      <c r="I1176" s="1">
        <v>1</v>
      </c>
      <c r="J1176" s="1" t="s">
        <v>32</v>
      </c>
      <c r="K1176" s="1">
        <v>1</v>
      </c>
      <c r="M1176" s="1">
        <v>0</v>
      </c>
      <c r="N1176" s="2">
        <v>0</v>
      </c>
      <c r="O1176" s="2">
        <v>0</v>
      </c>
    </row>
    <row r="1177" spans="1:15">
      <c r="A1177" s="54">
        <f t="shared" si="47"/>
        <v>204</v>
      </c>
      <c r="B1177" s="39"/>
      <c r="C1177" s="78" t="s">
        <v>2391</v>
      </c>
      <c r="D1177" s="86" t="s">
        <v>2400</v>
      </c>
      <c r="E1177" s="59" t="s">
        <v>2401</v>
      </c>
      <c r="F1177" s="87" t="s">
        <v>1039</v>
      </c>
      <c r="G1177" s="1">
        <v>28</v>
      </c>
      <c r="H1177" s="1">
        <v>1</v>
      </c>
      <c r="I1177" s="1">
        <v>1</v>
      </c>
      <c r="J1177" s="1" t="s">
        <v>32</v>
      </c>
      <c r="K1177" s="1">
        <v>1</v>
      </c>
      <c r="M1177" s="1">
        <v>0</v>
      </c>
      <c r="N1177" s="2">
        <v>0</v>
      </c>
      <c r="O1177" s="2">
        <v>0</v>
      </c>
    </row>
    <row r="1178" spans="1:15">
      <c r="A1178" s="54">
        <f t="shared" si="47"/>
        <v>204</v>
      </c>
      <c r="B1178" s="39"/>
      <c r="C1178" s="78" t="s">
        <v>2391</v>
      </c>
      <c r="D1178" s="86" t="s">
        <v>2402</v>
      </c>
      <c r="E1178" s="59" t="s">
        <v>2403</v>
      </c>
      <c r="F1178" s="87" t="s">
        <v>1042</v>
      </c>
      <c r="G1178" s="1">
        <v>29</v>
      </c>
      <c r="H1178" s="1">
        <v>1</v>
      </c>
      <c r="I1178" s="1">
        <v>1</v>
      </c>
      <c r="J1178" s="1" t="s">
        <v>32</v>
      </c>
      <c r="K1178" s="1">
        <v>1</v>
      </c>
      <c r="M1178" s="1">
        <v>0</v>
      </c>
      <c r="N1178" s="2">
        <v>0</v>
      </c>
      <c r="O1178" s="2">
        <v>0</v>
      </c>
    </row>
    <row r="1179" spans="1:15">
      <c r="A1179" s="54">
        <f t="shared" si="47"/>
        <v>204</v>
      </c>
      <c r="B1179" s="39"/>
      <c r="C1179" s="78" t="s">
        <v>2391</v>
      </c>
      <c r="D1179" s="86" t="s">
        <v>2404</v>
      </c>
      <c r="E1179" s="59" t="s">
        <v>2405</v>
      </c>
      <c r="F1179" s="87" t="s">
        <v>1045</v>
      </c>
      <c r="G1179" s="1">
        <v>30</v>
      </c>
      <c r="H1179" s="1">
        <v>1</v>
      </c>
      <c r="I1179" s="1">
        <v>1</v>
      </c>
      <c r="J1179" s="1" t="s">
        <v>32</v>
      </c>
      <c r="K1179" s="1">
        <v>1</v>
      </c>
      <c r="M1179" s="1">
        <v>0</v>
      </c>
      <c r="N1179" s="2">
        <v>0</v>
      </c>
      <c r="O1179" s="2">
        <v>0</v>
      </c>
    </row>
    <row r="1180" spans="1:15">
      <c r="A1180" s="54">
        <f t="shared" si="47"/>
        <v>204</v>
      </c>
      <c r="B1180" s="39"/>
      <c r="C1180" s="78" t="s">
        <v>2391</v>
      </c>
      <c r="D1180" s="86" t="s">
        <v>2406</v>
      </c>
      <c r="E1180" s="59" t="s">
        <v>2407</v>
      </c>
      <c r="F1180" s="87" t="s">
        <v>1048</v>
      </c>
      <c r="G1180" s="1">
        <v>31</v>
      </c>
      <c r="H1180" s="1">
        <v>1</v>
      </c>
      <c r="I1180" s="1">
        <v>1</v>
      </c>
      <c r="J1180" s="1" t="s">
        <v>32</v>
      </c>
      <c r="K1180" s="1">
        <v>1</v>
      </c>
      <c r="M1180" s="1">
        <v>0</v>
      </c>
      <c r="N1180" s="2">
        <v>0</v>
      </c>
      <c r="O1180" s="2">
        <v>0</v>
      </c>
    </row>
    <row r="1181" spans="1:15">
      <c r="A1181" s="54">
        <f t="shared" si="47"/>
        <v>204</v>
      </c>
      <c r="B1181" s="39"/>
      <c r="C1181" s="78" t="s">
        <v>2391</v>
      </c>
      <c r="D1181" s="86" t="s">
        <v>2408</v>
      </c>
      <c r="E1181" s="59" t="s">
        <v>2409</v>
      </c>
      <c r="F1181" s="87" t="s">
        <v>1051</v>
      </c>
      <c r="G1181" s="1">
        <v>39</v>
      </c>
      <c r="H1181" s="1">
        <v>16</v>
      </c>
      <c r="I1181" s="1">
        <v>0</v>
      </c>
      <c r="J1181" s="1" t="s">
        <v>32</v>
      </c>
      <c r="K1181" s="1">
        <v>1</v>
      </c>
      <c r="L1181" s="1" t="s">
        <v>110</v>
      </c>
      <c r="M1181" s="1">
        <v>0</v>
      </c>
      <c r="N1181" s="2">
        <v>0</v>
      </c>
      <c r="O1181" s="2">
        <v>0</v>
      </c>
    </row>
    <row r="1182" spans="1:15">
      <c r="A1182" s="54">
        <f t="shared" si="47"/>
        <v>204</v>
      </c>
      <c r="B1182" s="39"/>
      <c r="C1182" s="78" t="s">
        <v>2391</v>
      </c>
      <c r="D1182" s="86" t="s">
        <v>2410</v>
      </c>
      <c r="E1182" s="59" t="s">
        <v>2411</v>
      </c>
      <c r="F1182" s="87" t="s">
        <v>1055</v>
      </c>
      <c r="G1182" s="1">
        <v>55</v>
      </c>
      <c r="H1182" s="1">
        <v>16</v>
      </c>
      <c r="I1182" s="1">
        <v>0</v>
      </c>
      <c r="J1182" s="1" t="s">
        <v>32</v>
      </c>
      <c r="K1182" s="1">
        <v>1</v>
      </c>
      <c r="L1182" s="1" t="s">
        <v>110</v>
      </c>
      <c r="M1182" s="1">
        <v>0</v>
      </c>
      <c r="N1182" s="2">
        <v>0</v>
      </c>
      <c r="O1182" s="2">
        <v>0</v>
      </c>
    </row>
    <row r="1183" spans="1:15">
      <c r="A1183" s="54">
        <f t="shared" si="47"/>
        <v>204</v>
      </c>
      <c r="B1183" s="39"/>
      <c r="C1183" s="78" t="s">
        <v>2391</v>
      </c>
      <c r="D1183" s="86" t="s">
        <v>2412</v>
      </c>
      <c r="E1183" s="59" t="s">
        <v>2413</v>
      </c>
      <c r="F1183" s="87" t="s">
        <v>2414</v>
      </c>
      <c r="G1183" s="1">
        <v>71</v>
      </c>
      <c r="H1183" s="1">
        <v>16</v>
      </c>
      <c r="I1183" s="1">
        <v>0</v>
      </c>
      <c r="J1183" s="1" t="s">
        <v>32</v>
      </c>
      <c r="K1183" s="1">
        <v>1</v>
      </c>
      <c r="L1183" s="1" t="s">
        <v>110</v>
      </c>
      <c r="M1183" s="1">
        <v>0</v>
      </c>
      <c r="N1183" s="2">
        <v>0</v>
      </c>
      <c r="O1183" s="2">
        <v>0</v>
      </c>
    </row>
    <row r="1184" spans="1:15">
      <c r="A1184" s="54">
        <f t="shared" si="47"/>
        <v>204</v>
      </c>
      <c r="B1184" s="39"/>
      <c r="C1184" s="78" t="s">
        <v>2391</v>
      </c>
      <c r="D1184" s="86" t="s">
        <v>2415</v>
      </c>
      <c r="E1184" s="59" t="s">
        <v>2416</v>
      </c>
      <c r="F1184" s="87" t="s">
        <v>2417</v>
      </c>
      <c r="G1184" s="1">
        <v>87</v>
      </c>
      <c r="H1184" s="1">
        <v>16</v>
      </c>
      <c r="I1184" s="1">
        <v>0</v>
      </c>
      <c r="J1184" s="1" t="s">
        <v>32</v>
      </c>
      <c r="K1184" s="1">
        <v>1</v>
      </c>
      <c r="L1184" s="1" t="s">
        <v>110</v>
      </c>
      <c r="M1184" s="1">
        <v>0</v>
      </c>
      <c r="N1184" s="2">
        <v>0</v>
      </c>
      <c r="O1184" s="2">
        <v>0</v>
      </c>
    </row>
    <row r="1185" spans="1:15">
      <c r="A1185" s="54">
        <f t="shared" si="47"/>
        <v>204</v>
      </c>
      <c r="B1185" s="39"/>
      <c r="C1185" s="78" t="s">
        <v>2391</v>
      </c>
      <c r="D1185" s="86" t="s">
        <v>2418</v>
      </c>
      <c r="E1185" s="59" t="s">
        <v>2419</v>
      </c>
      <c r="F1185" s="87" t="s">
        <v>1437</v>
      </c>
      <c r="G1185" s="1">
        <v>103</v>
      </c>
      <c r="H1185" s="1">
        <v>16</v>
      </c>
      <c r="I1185" s="1">
        <v>0</v>
      </c>
      <c r="J1185" s="1" t="s">
        <v>32</v>
      </c>
      <c r="K1185" s="1">
        <v>1</v>
      </c>
      <c r="L1185" s="1" t="s">
        <v>110</v>
      </c>
      <c r="M1185" s="1">
        <v>0</v>
      </c>
      <c r="N1185" s="2">
        <v>0</v>
      </c>
      <c r="O1185" s="2">
        <v>0</v>
      </c>
    </row>
    <row r="1186" spans="1:15">
      <c r="A1186" s="54">
        <f t="shared" si="47"/>
        <v>204</v>
      </c>
      <c r="B1186" s="39"/>
      <c r="C1186" s="78" t="s">
        <v>2391</v>
      </c>
      <c r="D1186" s="86" t="s">
        <v>2420</v>
      </c>
      <c r="E1186" s="59" t="s">
        <v>2421</v>
      </c>
      <c r="F1186" s="87" t="s">
        <v>2422</v>
      </c>
      <c r="G1186" s="1">
        <v>119</v>
      </c>
      <c r="H1186" s="1">
        <v>16</v>
      </c>
      <c r="I1186" s="1">
        <v>0</v>
      </c>
      <c r="J1186" s="1" t="s">
        <v>32</v>
      </c>
      <c r="K1186" s="1">
        <v>1</v>
      </c>
      <c r="L1186" s="1" t="s">
        <v>110</v>
      </c>
      <c r="M1186" s="1">
        <v>0</v>
      </c>
      <c r="N1186" s="2">
        <v>0</v>
      </c>
      <c r="O1186" s="2">
        <v>0</v>
      </c>
    </row>
    <row r="1187" spans="1:15">
      <c r="A1187" s="54">
        <f t="shared" si="47"/>
        <v>204</v>
      </c>
      <c r="B1187" s="39"/>
      <c r="C1187" s="78" t="s">
        <v>2391</v>
      </c>
      <c r="D1187" s="86" t="s">
        <v>2423</v>
      </c>
      <c r="E1187" s="59" t="s">
        <v>2424</v>
      </c>
      <c r="F1187" s="87" t="s">
        <v>1305</v>
      </c>
      <c r="G1187" s="1">
        <v>135</v>
      </c>
      <c r="H1187" s="1">
        <v>16</v>
      </c>
      <c r="I1187" s="1">
        <v>0</v>
      </c>
      <c r="J1187" s="1" t="s">
        <v>32</v>
      </c>
      <c r="K1187" s="1">
        <v>1</v>
      </c>
      <c r="L1187" s="1" t="s">
        <v>110</v>
      </c>
      <c r="M1187" s="1">
        <v>0</v>
      </c>
      <c r="N1187" s="2">
        <v>0</v>
      </c>
      <c r="O1187" s="2">
        <v>0</v>
      </c>
    </row>
    <row r="1188" spans="1:15">
      <c r="A1188" s="54">
        <f t="shared" si="47"/>
        <v>204</v>
      </c>
      <c r="B1188" s="39"/>
      <c r="C1188" s="78" t="s">
        <v>2391</v>
      </c>
      <c r="D1188" s="86" t="s">
        <v>2425</v>
      </c>
      <c r="E1188" s="59" t="s">
        <v>2426</v>
      </c>
      <c r="F1188" s="87" t="s">
        <v>1875</v>
      </c>
      <c r="G1188" s="1">
        <v>151</v>
      </c>
      <c r="H1188" s="1">
        <v>16</v>
      </c>
      <c r="I1188" s="1">
        <v>0</v>
      </c>
      <c r="J1188" s="1" t="s">
        <v>32</v>
      </c>
      <c r="K1188" s="1">
        <v>1</v>
      </c>
      <c r="L1188" s="1" t="s">
        <v>110</v>
      </c>
      <c r="M1188" s="1">
        <v>0</v>
      </c>
      <c r="N1188" s="2">
        <v>0</v>
      </c>
      <c r="O1188" s="2">
        <v>0</v>
      </c>
    </row>
    <row r="1189" spans="1:15">
      <c r="A1189" s="54">
        <f t="shared" si="47"/>
        <v>205</v>
      </c>
      <c r="B1189" s="39"/>
      <c r="C1189" s="78" t="s">
        <v>2427</v>
      </c>
      <c r="D1189" s="86" t="s">
        <v>2428</v>
      </c>
      <c r="E1189" s="59" t="s">
        <v>2429</v>
      </c>
      <c r="F1189" s="87" t="s">
        <v>1027</v>
      </c>
      <c r="G1189" s="1">
        <v>24</v>
      </c>
      <c r="H1189" s="1">
        <v>1</v>
      </c>
      <c r="I1189" s="1">
        <v>1</v>
      </c>
      <c r="J1189" s="1" t="s">
        <v>32</v>
      </c>
      <c r="K1189" s="1">
        <v>1</v>
      </c>
      <c r="M1189" s="1">
        <v>0</v>
      </c>
      <c r="N1189" s="2">
        <v>0</v>
      </c>
      <c r="O1189" s="2">
        <v>0</v>
      </c>
    </row>
    <row r="1190" spans="1:15">
      <c r="A1190" s="54">
        <f t="shared" si="47"/>
        <v>205</v>
      </c>
      <c r="B1190" s="39"/>
      <c r="C1190" s="78" t="s">
        <v>2427</v>
      </c>
      <c r="D1190" s="86" t="s">
        <v>2430</v>
      </c>
      <c r="E1190" s="59" t="s">
        <v>2431</v>
      </c>
      <c r="F1190" s="87" t="s">
        <v>1030</v>
      </c>
      <c r="G1190" s="1">
        <v>25</v>
      </c>
      <c r="H1190" s="1">
        <v>1</v>
      </c>
      <c r="I1190" s="1">
        <v>1</v>
      </c>
      <c r="J1190" s="1" t="s">
        <v>32</v>
      </c>
      <c r="K1190" s="1">
        <v>1</v>
      </c>
      <c r="M1190" s="1">
        <v>0</v>
      </c>
      <c r="N1190" s="2">
        <v>0</v>
      </c>
      <c r="O1190" s="2">
        <v>0</v>
      </c>
    </row>
    <row r="1191" spans="1:15">
      <c r="A1191" s="54">
        <f t="shared" si="47"/>
        <v>205</v>
      </c>
      <c r="B1191" s="39"/>
      <c r="C1191" s="78" t="s">
        <v>2427</v>
      </c>
      <c r="D1191" s="86" t="s">
        <v>2432</v>
      </c>
      <c r="E1191" s="59" t="s">
        <v>2433</v>
      </c>
      <c r="F1191" s="87" t="s">
        <v>1033</v>
      </c>
      <c r="G1191" s="1">
        <v>26</v>
      </c>
      <c r="H1191" s="1">
        <v>1</v>
      </c>
      <c r="I1191" s="1">
        <v>1</v>
      </c>
      <c r="J1191" s="1" t="s">
        <v>32</v>
      </c>
      <c r="K1191" s="1">
        <v>1</v>
      </c>
      <c r="M1191" s="1">
        <v>0</v>
      </c>
      <c r="N1191" s="2">
        <v>0</v>
      </c>
      <c r="O1191" s="2">
        <v>0</v>
      </c>
    </row>
    <row r="1192" spans="1:15">
      <c r="A1192" s="54">
        <f t="shared" si="47"/>
        <v>205</v>
      </c>
      <c r="B1192" s="39"/>
      <c r="C1192" s="78" t="s">
        <v>2427</v>
      </c>
      <c r="D1192" s="86" t="s">
        <v>2434</v>
      </c>
      <c r="E1192" s="59" t="s">
        <v>2435</v>
      </c>
      <c r="F1192" s="87" t="s">
        <v>1036</v>
      </c>
      <c r="G1192" s="1">
        <v>27</v>
      </c>
      <c r="H1192" s="1">
        <v>1</v>
      </c>
      <c r="I1192" s="1">
        <v>1</v>
      </c>
      <c r="J1192" s="1" t="s">
        <v>32</v>
      </c>
      <c r="K1192" s="1">
        <v>1</v>
      </c>
      <c r="M1192" s="1">
        <v>0</v>
      </c>
      <c r="N1192" s="2">
        <v>0</v>
      </c>
      <c r="O1192" s="2">
        <v>0</v>
      </c>
    </row>
    <row r="1193" spans="1:15">
      <c r="A1193" s="54">
        <f t="shared" si="47"/>
        <v>205</v>
      </c>
      <c r="B1193" s="39"/>
      <c r="C1193" s="78" t="s">
        <v>2427</v>
      </c>
      <c r="D1193" s="86" t="s">
        <v>2436</v>
      </c>
      <c r="E1193" s="59" t="s">
        <v>2437</v>
      </c>
      <c r="F1193" s="87" t="s">
        <v>1039</v>
      </c>
      <c r="G1193" s="1">
        <v>28</v>
      </c>
      <c r="H1193" s="1">
        <v>1</v>
      </c>
      <c r="I1193" s="1">
        <v>1</v>
      </c>
      <c r="J1193" s="1" t="s">
        <v>32</v>
      </c>
      <c r="K1193" s="1">
        <v>1</v>
      </c>
      <c r="M1193" s="1">
        <v>0</v>
      </c>
      <c r="N1193" s="2">
        <v>0</v>
      </c>
      <c r="O1193" s="2">
        <v>0</v>
      </c>
    </row>
    <row r="1194" spans="1:15">
      <c r="A1194" s="54">
        <f t="shared" si="47"/>
        <v>205</v>
      </c>
      <c r="B1194" s="39"/>
      <c r="C1194" s="78" t="s">
        <v>2427</v>
      </c>
      <c r="D1194" s="86" t="s">
        <v>2438</v>
      </c>
      <c r="E1194" s="59" t="s">
        <v>2439</v>
      </c>
      <c r="F1194" s="87" t="s">
        <v>1042</v>
      </c>
      <c r="G1194" s="1">
        <v>29</v>
      </c>
      <c r="H1194" s="1">
        <v>1</v>
      </c>
      <c r="I1194" s="1">
        <v>1</v>
      </c>
      <c r="J1194" s="1" t="s">
        <v>32</v>
      </c>
      <c r="K1194" s="1">
        <v>1</v>
      </c>
      <c r="M1194" s="1">
        <v>0</v>
      </c>
      <c r="N1194" s="2">
        <v>0</v>
      </c>
      <c r="O1194" s="2">
        <v>0</v>
      </c>
    </row>
    <row r="1195" spans="1:15">
      <c r="A1195" s="54">
        <f t="shared" si="47"/>
        <v>205</v>
      </c>
      <c r="B1195" s="39"/>
      <c r="C1195" s="78" t="s">
        <v>2427</v>
      </c>
      <c r="D1195" s="86" t="s">
        <v>2440</v>
      </c>
      <c r="E1195" s="59" t="s">
        <v>2441</v>
      </c>
      <c r="F1195" s="87" t="s">
        <v>1045</v>
      </c>
      <c r="G1195" s="1">
        <v>30</v>
      </c>
      <c r="H1195" s="1">
        <v>1</v>
      </c>
      <c r="I1195" s="1">
        <v>1</v>
      </c>
      <c r="J1195" s="1" t="s">
        <v>32</v>
      </c>
      <c r="K1195" s="1">
        <v>1</v>
      </c>
      <c r="M1195" s="1">
        <v>0</v>
      </c>
      <c r="N1195" s="2">
        <v>0</v>
      </c>
      <c r="O1195" s="2">
        <v>0</v>
      </c>
    </row>
    <row r="1196" spans="1:15">
      <c r="A1196" s="54">
        <f t="shared" si="47"/>
        <v>205</v>
      </c>
      <c r="B1196" s="39"/>
      <c r="C1196" s="78" t="s">
        <v>2427</v>
      </c>
      <c r="D1196" s="86" t="s">
        <v>2442</v>
      </c>
      <c r="E1196" s="59" t="s">
        <v>2443</v>
      </c>
      <c r="F1196" s="87" t="s">
        <v>1048</v>
      </c>
      <c r="G1196" s="1">
        <v>31</v>
      </c>
      <c r="H1196" s="1">
        <v>1</v>
      </c>
      <c r="I1196" s="1">
        <v>1</v>
      </c>
      <c r="J1196" s="1" t="s">
        <v>32</v>
      </c>
      <c r="K1196" s="1">
        <v>1</v>
      </c>
      <c r="M1196" s="1">
        <v>0</v>
      </c>
      <c r="N1196" s="2">
        <v>0</v>
      </c>
      <c r="O1196" s="2">
        <v>0</v>
      </c>
    </row>
    <row r="1197" spans="1:15">
      <c r="A1197" s="54">
        <f t="shared" si="47"/>
        <v>205</v>
      </c>
      <c r="B1197" s="39"/>
      <c r="C1197" s="78" t="s">
        <v>2427</v>
      </c>
      <c r="D1197" s="86" t="s">
        <v>2444</v>
      </c>
      <c r="E1197" s="59" t="s">
        <v>2445</v>
      </c>
      <c r="F1197" s="87" t="s">
        <v>1051</v>
      </c>
      <c r="G1197" s="1">
        <v>39</v>
      </c>
      <c r="H1197" s="1">
        <v>16</v>
      </c>
      <c r="I1197" s="1">
        <v>0</v>
      </c>
      <c r="J1197" s="1" t="s">
        <v>32</v>
      </c>
      <c r="K1197" s="1">
        <v>1</v>
      </c>
      <c r="L1197" s="1" t="s">
        <v>513</v>
      </c>
      <c r="M1197" s="1">
        <v>0</v>
      </c>
      <c r="N1197" s="2">
        <v>0</v>
      </c>
      <c r="O1197" s="2">
        <v>0</v>
      </c>
    </row>
    <row r="1198" spans="1:15">
      <c r="A1198" s="54">
        <f t="shared" si="47"/>
        <v>205</v>
      </c>
      <c r="B1198" s="39"/>
      <c r="C1198" s="78" t="s">
        <v>2427</v>
      </c>
      <c r="D1198" s="86" t="s">
        <v>2446</v>
      </c>
      <c r="E1198" s="59" t="s">
        <v>2447</v>
      </c>
      <c r="F1198" s="87" t="s">
        <v>1055</v>
      </c>
      <c r="G1198" s="1">
        <v>55</v>
      </c>
      <c r="H1198" s="1">
        <v>16</v>
      </c>
      <c r="I1198" s="1">
        <v>0</v>
      </c>
      <c r="J1198" s="1" t="s">
        <v>32</v>
      </c>
      <c r="K1198" s="1">
        <v>1</v>
      </c>
      <c r="L1198" s="1" t="s">
        <v>513</v>
      </c>
      <c r="M1198" s="1">
        <v>0</v>
      </c>
      <c r="N1198" s="2">
        <v>0</v>
      </c>
      <c r="O1198" s="2">
        <v>0</v>
      </c>
    </row>
    <row r="1199" spans="1:15">
      <c r="A1199" s="54">
        <f t="shared" si="47"/>
        <v>205</v>
      </c>
      <c r="B1199" s="39"/>
      <c r="C1199" s="78" t="s">
        <v>2427</v>
      </c>
      <c r="D1199" s="86" t="s">
        <v>2448</v>
      </c>
      <c r="E1199" s="59" t="s">
        <v>2449</v>
      </c>
      <c r="F1199" s="87" t="s">
        <v>1058</v>
      </c>
      <c r="G1199" s="1">
        <v>71</v>
      </c>
      <c r="H1199" s="1">
        <v>16</v>
      </c>
      <c r="I1199" s="1">
        <v>0</v>
      </c>
      <c r="J1199" s="1" t="s">
        <v>32</v>
      </c>
      <c r="K1199" s="1">
        <v>1</v>
      </c>
      <c r="L1199" s="1" t="s">
        <v>513</v>
      </c>
      <c r="M1199" s="1">
        <v>0</v>
      </c>
      <c r="N1199" s="2">
        <v>0</v>
      </c>
      <c r="O1199" s="2">
        <v>0</v>
      </c>
    </row>
    <row r="1200" spans="1:15">
      <c r="A1200" s="54">
        <f t="shared" si="47"/>
        <v>205</v>
      </c>
      <c r="B1200" s="39"/>
      <c r="C1200" s="78" t="s">
        <v>2427</v>
      </c>
      <c r="D1200" s="86" t="s">
        <v>2450</v>
      </c>
      <c r="E1200" s="59" t="s">
        <v>2451</v>
      </c>
      <c r="F1200" s="87" t="s">
        <v>2417</v>
      </c>
      <c r="G1200" s="1">
        <v>87</v>
      </c>
      <c r="H1200" s="1">
        <v>16</v>
      </c>
      <c r="I1200" s="1">
        <v>0</v>
      </c>
      <c r="J1200" s="1" t="s">
        <v>32</v>
      </c>
      <c r="K1200" s="1">
        <v>1</v>
      </c>
      <c r="L1200" s="1" t="s">
        <v>513</v>
      </c>
      <c r="M1200" s="1">
        <v>0</v>
      </c>
      <c r="N1200" s="2">
        <v>0</v>
      </c>
      <c r="O1200" s="2">
        <v>0</v>
      </c>
    </row>
    <row r="1201" spans="1:15">
      <c r="A1201" s="54">
        <f t="shared" si="47"/>
        <v>205</v>
      </c>
      <c r="B1201" s="39"/>
      <c r="C1201" s="78" t="s">
        <v>2427</v>
      </c>
      <c r="D1201" s="86" t="s">
        <v>2452</v>
      </c>
      <c r="E1201" s="59" t="s">
        <v>2453</v>
      </c>
      <c r="F1201" s="87" t="s">
        <v>1437</v>
      </c>
      <c r="G1201" s="1">
        <v>103</v>
      </c>
      <c r="H1201" s="1">
        <v>16</v>
      </c>
      <c r="I1201" s="1">
        <v>0</v>
      </c>
      <c r="J1201" s="1" t="s">
        <v>32</v>
      </c>
      <c r="K1201" s="1">
        <v>1</v>
      </c>
      <c r="L1201" s="1" t="s">
        <v>513</v>
      </c>
      <c r="M1201" s="1">
        <v>0</v>
      </c>
      <c r="N1201" s="2">
        <v>0</v>
      </c>
      <c r="O1201" s="2">
        <v>0</v>
      </c>
    </row>
    <row r="1202" spans="1:15">
      <c r="A1202" s="54">
        <f t="shared" si="47"/>
        <v>205</v>
      </c>
      <c r="B1202" s="39"/>
      <c r="C1202" s="78" t="s">
        <v>2427</v>
      </c>
      <c r="D1202" s="86" t="s">
        <v>2454</v>
      </c>
      <c r="E1202" s="59" t="s">
        <v>2455</v>
      </c>
      <c r="F1202" s="87" t="s">
        <v>2422</v>
      </c>
      <c r="G1202" s="1">
        <v>119</v>
      </c>
      <c r="H1202" s="1">
        <v>16</v>
      </c>
      <c r="I1202" s="1">
        <v>0</v>
      </c>
      <c r="J1202" s="1" t="s">
        <v>32</v>
      </c>
      <c r="K1202" s="1">
        <v>1</v>
      </c>
      <c r="L1202" s="1" t="s">
        <v>513</v>
      </c>
      <c r="M1202" s="1">
        <v>0</v>
      </c>
      <c r="N1202" s="2">
        <v>0</v>
      </c>
      <c r="O1202" s="2">
        <v>0</v>
      </c>
    </row>
    <row r="1203" spans="1:15">
      <c r="A1203" s="54">
        <f t="shared" si="47"/>
        <v>205</v>
      </c>
      <c r="B1203" s="39"/>
      <c r="C1203" s="78" t="s">
        <v>2427</v>
      </c>
      <c r="D1203" s="86" t="s">
        <v>2456</v>
      </c>
      <c r="E1203" s="59" t="s">
        <v>2457</v>
      </c>
      <c r="F1203" s="87" t="s">
        <v>2458</v>
      </c>
      <c r="G1203" s="1">
        <v>135</v>
      </c>
      <c r="H1203" s="1">
        <v>16</v>
      </c>
      <c r="I1203" s="1">
        <v>0</v>
      </c>
      <c r="J1203" s="1" t="s">
        <v>32</v>
      </c>
      <c r="K1203" s="1">
        <v>1</v>
      </c>
      <c r="L1203" s="1" t="s">
        <v>513</v>
      </c>
      <c r="M1203" s="1">
        <v>0</v>
      </c>
      <c r="N1203" s="2">
        <v>0</v>
      </c>
      <c r="O1203" s="2">
        <v>0</v>
      </c>
    </row>
    <row r="1204" spans="1:15">
      <c r="A1204" s="54">
        <f t="shared" si="47"/>
        <v>205</v>
      </c>
      <c r="B1204" s="39"/>
      <c r="C1204" s="78" t="s">
        <v>2427</v>
      </c>
      <c r="D1204" s="86" t="s">
        <v>2459</v>
      </c>
      <c r="E1204" s="59" t="s">
        <v>2460</v>
      </c>
      <c r="F1204" s="87" t="s">
        <v>2461</v>
      </c>
      <c r="G1204" s="1">
        <v>151</v>
      </c>
      <c r="H1204" s="1">
        <v>16</v>
      </c>
      <c r="I1204" s="1">
        <v>0</v>
      </c>
      <c r="J1204" s="1" t="s">
        <v>32</v>
      </c>
      <c r="K1204" s="1">
        <v>1</v>
      </c>
      <c r="L1204" s="1" t="s">
        <v>513</v>
      </c>
      <c r="M1204" s="1">
        <v>0</v>
      </c>
      <c r="N1204" s="2">
        <v>0</v>
      </c>
      <c r="O1204" s="2">
        <v>0</v>
      </c>
    </row>
    <row r="1205" spans="1:15">
      <c r="A1205" s="54">
        <f t="shared" ref="A1205:A1236" si="48">HEX2DEC(SUBSTITUTE(C1205,"0x",""))</f>
        <v>0</v>
      </c>
      <c r="B1205" s="39"/>
      <c r="C1205" s="55"/>
      <c r="D1205" s="58"/>
      <c r="E1205" s="20"/>
      <c r="F1205" s="56"/>
      <c r="G1205" s="1"/>
      <c r="H1205" s="1"/>
      <c r="I1205" s="1">
        <v>1</v>
      </c>
      <c r="J1205" s="1" t="s">
        <v>32</v>
      </c>
      <c r="K1205" s="1">
        <v>1</v>
      </c>
      <c r="M1205" s="1">
        <v>0</v>
      </c>
      <c r="N1205" s="2">
        <v>0</v>
      </c>
      <c r="O1205" s="2">
        <v>0</v>
      </c>
    </row>
    <row r="1206" spans="1:15">
      <c r="A1206" s="54">
        <f t="shared" si="48"/>
        <v>0</v>
      </c>
      <c r="B1206" s="39"/>
      <c r="C1206" s="56"/>
      <c r="D1206" s="20"/>
      <c r="E1206" s="20"/>
      <c r="F1206" s="56"/>
      <c r="G1206" s="1"/>
      <c r="H1206" s="1"/>
      <c r="I1206" s="1">
        <v>1</v>
      </c>
      <c r="J1206" s="1" t="s">
        <v>32</v>
      </c>
      <c r="K1206" s="1">
        <v>1</v>
      </c>
      <c r="M1206" s="1">
        <v>0</v>
      </c>
      <c r="N1206" s="2">
        <v>0</v>
      </c>
      <c r="O1206" s="2">
        <v>0</v>
      </c>
    </row>
    <row r="1207" spans="1:15">
      <c r="A1207" s="54">
        <f t="shared" si="48"/>
        <v>0</v>
      </c>
      <c r="B1207" s="39"/>
      <c r="C1207" s="56"/>
      <c r="D1207" s="20"/>
      <c r="E1207" s="20"/>
      <c r="F1207" s="56"/>
      <c r="G1207" s="1"/>
      <c r="H1207" s="1"/>
      <c r="I1207" s="1">
        <v>1</v>
      </c>
      <c r="J1207" s="1" t="s">
        <v>32</v>
      </c>
      <c r="K1207" s="1">
        <v>1</v>
      </c>
      <c r="M1207" s="1">
        <v>0</v>
      </c>
      <c r="N1207" s="2">
        <v>0</v>
      </c>
      <c r="O1207" s="2">
        <v>0</v>
      </c>
    </row>
    <row r="1208" spans="1:15">
      <c r="A1208" s="54">
        <f t="shared" si="48"/>
        <v>0</v>
      </c>
      <c r="B1208" s="39"/>
      <c r="C1208" s="56"/>
      <c r="D1208" s="20"/>
      <c r="E1208" s="20"/>
      <c r="F1208" s="56"/>
      <c r="G1208" s="1"/>
      <c r="H1208" s="1"/>
      <c r="I1208" s="1">
        <v>1</v>
      </c>
      <c r="J1208" s="1" t="s">
        <v>32</v>
      </c>
      <c r="K1208" s="1">
        <v>1</v>
      </c>
      <c r="M1208" s="1">
        <v>0</v>
      </c>
      <c r="N1208" s="2">
        <v>0</v>
      </c>
      <c r="O1208" s="2">
        <v>0</v>
      </c>
    </row>
    <row r="1209" spans="1:15">
      <c r="A1209" s="54">
        <f t="shared" si="48"/>
        <v>0</v>
      </c>
      <c r="B1209" s="39"/>
      <c r="C1209" s="56"/>
      <c r="D1209" s="20"/>
      <c r="E1209" s="18"/>
      <c r="F1209" s="56"/>
      <c r="G1209" s="1"/>
      <c r="H1209" s="1"/>
      <c r="I1209" s="1">
        <v>1</v>
      </c>
      <c r="J1209" s="1" t="s">
        <v>32</v>
      </c>
      <c r="K1209" s="1">
        <v>1</v>
      </c>
      <c r="M1209" s="1">
        <v>0</v>
      </c>
      <c r="N1209" s="2">
        <v>0</v>
      </c>
      <c r="O1209" s="2">
        <v>0</v>
      </c>
    </row>
    <row r="1210" spans="1:15">
      <c r="A1210" s="54">
        <f t="shared" si="48"/>
        <v>0</v>
      </c>
      <c r="B1210" s="39"/>
      <c r="C1210" s="56"/>
      <c r="D1210" s="20"/>
      <c r="E1210" s="20"/>
      <c r="F1210" s="56"/>
      <c r="G1210" s="1"/>
      <c r="H1210" s="1"/>
      <c r="I1210" s="1">
        <v>1</v>
      </c>
      <c r="J1210" s="1" t="s">
        <v>32</v>
      </c>
      <c r="K1210" s="1">
        <v>1</v>
      </c>
      <c r="M1210" s="1">
        <v>0</v>
      </c>
      <c r="N1210" s="2">
        <v>0</v>
      </c>
      <c r="O1210" s="2">
        <v>0</v>
      </c>
    </row>
    <row r="1211" spans="1:15">
      <c r="A1211" s="54">
        <f t="shared" si="48"/>
        <v>0</v>
      </c>
      <c r="B1211" s="39"/>
      <c r="C1211" s="56"/>
      <c r="D1211" s="20"/>
      <c r="E1211" s="18"/>
      <c r="F1211" s="56"/>
      <c r="G1211" s="1"/>
      <c r="H1211" s="1"/>
      <c r="I1211" s="1">
        <v>1</v>
      </c>
      <c r="J1211" s="1" t="s">
        <v>32</v>
      </c>
      <c r="K1211" s="1">
        <v>1</v>
      </c>
      <c r="M1211" s="1">
        <v>0</v>
      </c>
      <c r="N1211" s="2">
        <v>0</v>
      </c>
      <c r="O1211" s="2">
        <v>0</v>
      </c>
    </row>
    <row r="1212" spans="1:15">
      <c r="A1212" s="54">
        <f t="shared" si="48"/>
        <v>0</v>
      </c>
      <c r="B1212" s="39"/>
      <c r="C1212" s="56"/>
      <c r="D1212" s="20"/>
      <c r="E1212" s="59"/>
      <c r="F1212" s="56"/>
      <c r="G1212" s="1"/>
      <c r="H1212" s="1"/>
      <c r="I1212" s="1">
        <v>1</v>
      </c>
      <c r="J1212" s="1" t="s">
        <v>32</v>
      </c>
      <c r="K1212" s="1">
        <v>1</v>
      </c>
      <c r="M1212" s="1">
        <v>0</v>
      </c>
      <c r="N1212" s="2">
        <v>0</v>
      </c>
      <c r="O1212" s="2">
        <v>0</v>
      </c>
    </row>
    <row r="1213" spans="1:15">
      <c r="A1213" s="54">
        <f t="shared" si="48"/>
        <v>0</v>
      </c>
      <c r="B1213" s="39"/>
      <c r="C1213" s="56"/>
      <c r="D1213" s="20"/>
      <c r="E1213" s="59"/>
      <c r="F1213" s="56"/>
      <c r="G1213" s="1"/>
      <c r="H1213" s="1"/>
      <c r="I1213" s="1">
        <v>1</v>
      </c>
      <c r="J1213" s="1" t="s">
        <v>32</v>
      </c>
      <c r="K1213" s="1">
        <v>1</v>
      </c>
      <c r="M1213" s="1">
        <v>0</v>
      </c>
      <c r="N1213" s="2">
        <v>0</v>
      </c>
      <c r="O1213" s="2">
        <v>0</v>
      </c>
    </row>
    <row r="1214" spans="1:15">
      <c r="A1214" s="54">
        <f t="shared" si="48"/>
        <v>0</v>
      </c>
      <c r="B1214" s="39"/>
      <c r="C1214" s="56"/>
      <c r="D1214" s="20"/>
      <c r="E1214" s="59"/>
      <c r="F1214" s="56"/>
      <c r="G1214" s="1"/>
      <c r="H1214" s="1"/>
      <c r="I1214" s="1">
        <v>1</v>
      </c>
      <c r="J1214" s="1" t="s">
        <v>32</v>
      </c>
      <c r="K1214" s="1">
        <v>1</v>
      </c>
      <c r="M1214" s="1">
        <v>0</v>
      </c>
      <c r="N1214" s="2">
        <v>0</v>
      </c>
      <c r="O1214" s="2">
        <v>0</v>
      </c>
    </row>
    <row r="1215" spans="1:15">
      <c r="A1215" s="54">
        <f t="shared" si="48"/>
        <v>0</v>
      </c>
      <c r="B1215" s="39"/>
      <c r="C1215" s="56"/>
      <c r="D1215" s="20"/>
      <c r="E1215" s="59"/>
      <c r="F1215" s="56"/>
      <c r="G1215" s="1"/>
      <c r="H1215" s="1"/>
      <c r="I1215" s="1">
        <v>1</v>
      </c>
      <c r="J1215" s="1" t="s">
        <v>32</v>
      </c>
      <c r="K1215" s="1">
        <v>1</v>
      </c>
      <c r="M1215" s="1">
        <v>0</v>
      </c>
      <c r="N1215" s="2">
        <v>0</v>
      </c>
      <c r="O1215" s="2">
        <v>0</v>
      </c>
    </row>
    <row r="1216" spans="1:15">
      <c r="A1216" s="54">
        <f t="shared" si="48"/>
        <v>0</v>
      </c>
      <c r="B1216" s="39"/>
      <c r="C1216" s="56"/>
      <c r="D1216" s="20"/>
      <c r="E1216" s="59"/>
      <c r="F1216" s="56"/>
      <c r="G1216" s="1"/>
      <c r="H1216" s="1"/>
      <c r="I1216" s="1">
        <v>1</v>
      </c>
      <c r="J1216" s="1" t="s">
        <v>32</v>
      </c>
      <c r="K1216" s="1">
        <v>1</v>
      </c>
      <c r="M1216" s="1">
        <v>0</v>
      </c>
      <c r="N1216" s="2">
        <v>0</v>
      </c>
      <c r="O1216" s="2">
        <v>0</v>
      </c>
    </row>
    <row r="1217" spans="1:15">
      <c r="A1217" s="54">
        <f t="shared" si="48"/>
        <v>0</v>
      </c>
      <c r="B1217" s="39"/>
      <c r="C1217" s="56"/>
      <c r="D1217" s="20"/>
      <c r="E1217" s="59"/>
      <c r="F1217" s="56"/>
      <c r="G1217" s="1"/>
      <c r="H1217" s="1"/>
      <c r="I1217" s="1">
        <v>1</v>
      </c>
      <c r="J1217" s="1" t="s">
        <v>32</v>
      </c>
      <c r="K1217" s="1">
        <v>1</v>
      </c>
      <c r="M1217" s="1">
        <v>0</v>
      </c>
      <c r="N1217" s="2">
        <v>0</v>
      </c>
      <c r="O1217" s="2">
        <v>0</v>
      </c>
    </row>
    <row r="1218" spans="1:15">
      <c r="A1218" s="54">
        <f t="shared" si="48"/>
        <v>0</v>
      </c>
      <c r="B1218" s="39"/>
      <c r="C1218" s="56"/>
      <c r="D1218" s="20"/>
      <c r="E1218" s="59"/>
      <c r="F1218" s="56"/>
      <c r="G1218" s="1"/>
      <c r="H1218" s="1"/>
      <c r="I1218" s="1">
        <v>1</v>
      </c>
      <c r="J1218" s="1" t="s">
        <v>32</v>
      </c>
      <c r="K1218" s="1">
        <v>1</v>
      </c>
      <c r="M1218" s="1">
        <v>0</v>
      </c>
      <c r="N1218" s="2">
        <v>0</v>
      </c>
      <c r="O1218" s="2">
        <v>0</v>
      </c>
    </row>
    <row r="1219" spans="1:15">
      <c r="A1219" s="54">
        <f t="shared" si="48"/>
        <v>0</v>
      </c>
      <c r="B1219" s="39"/>
      <c r="C1219" s="56"/>
      <c r="D1219" s="20"/>
      <c r="E1219" s="59"/>
      <c r="F1219" s="56"/>
      <c r="G1219" s="1"/>
      <c r="H1219" s="1"/>
      <c r="I1219" s="1">
        <v>1</v>
      </c>
      <c r="J1219" s="1" t="s">
        <v>32</v>
      </c>
      <c r="K1219" s="1">
        <v>1</v>
      </c>
      <c r="M1219" s="1">
        <v>0</v>
      </c>
      <c r="N1219" s="2">
        <v>0</v>
      </c>
      <c r="O1219" s="2">
        <v>0</v>
      </c>
    </row>
    <row r="1220" spans="1:15">
      <c r="A1220" s="54">
        <f t="shared" si="48"/>
        <v>0</v>
      </c>
      <c r="B1220" s="39"/>
      <c r="C1220" s="56"/>
      <c r="D1220" s="20"/>
      <c r="E1220" s="59"/>
      <c r="F1220" s="56"/>
      <c r="G1220" s="1"/>
      <c r="H1220" s="1"/>
      <c r="I1220" s="1">
        <v>1</v>
      </c>
      <c r="J1220" s="1" t="s">
        <v>32</v>
      </c>
      <c r="K1220" s="1">
        <v>1</v>
      </c>
      <c r="M1220" s="1">
        <v>0</v>
      </c>
      <c r="N1220" s="2">
        <v>0</v>
      </c>
      <c r="O1220" s="2">
        <v>0</v>
      </c>
    </row>
    <row r="1221" spans="1:15">
      <c r="A1221" s="54">
        <f t="shared" si="48"/>
        <v>0</v>
      </c>
      <c r="B1221" s="39"/>
      <c r="C1221" s="56"/>
      <c r="D1221" s="20"/>
      <c r="E1221" s="59"/>
      <c r="F1221" s="56"/>
      <c r="G1221" s="1"/>
      <c r="H1221" s="1"/>
      <c r="I1221" s="1">
        <v>1</v>
      </c>
      <c r="J1221" s="1" t="s">
        <v>32</v>
      </c>
      <c r="K1221" s="1">
        <v>1</v>
      </c>
      <c r="M1221" s="1">
        <v>0</v>
      </c>
      <c r="N1221" s="2">
        <v>0</v>
      </c>
      <c r="O1221" s="2">
        <v>0</v>
      </c>
    </row>
    <row r="1222" spans="1:15">
      <c r="A1222" s="54">
        <f t="shared" si="48"/>
        <v>0</v>
      </c>
      <c r="B1222" s="39"/>
      <c r="C1222" s="56"/>
      <c r="D1222" s="20"/>
      <c r="E1222" s="59"/>
      <c r="F1222" s="56"/>
      <c r="G1222" s="1"/>
      <c r="H1222" s="1"/>
      <c r="I1222" s="1">
        <v>1</v>
      </c>
      <c r="J1222" s="1" t="s">
        <v>32</v>
      </c>
      <c r="K1222" s="1">
        <v>1</v>
      </c>
      <c r="M1222" s="1">
        <v>0</v>
      </c>
      <c r="N1222" s="2">
        <v>0</v>
      </c>
      <c r="O1222" s="2">
        <v>0</v>
      </c>
    </row>
    <row r="1223" spans="1:15">
      <c r="A1223" s="54">
        <f t="shared" si="48"/>
        <v>0</v>
      </c>
      <c r="B1223" s="39"/>
      <c r="C1223" s="56"/>
      <c r="D1223" s="20"/>
      <c r="E1223" s="59"/>
      <c r="F1223" s="56"/>
      <c r="G1223" s="1"/>
      <c r="H1223" s="1"/>
      <c r="I1223" s="1">
        <v>1</v>
      </c>
      <c r="J1223" s="1" t="s">
        <v>32</v>
      </c>
      <c r="K1223" s="1">
        <v>1</v>
      </c>
      <c r="M1223" s="1">
        <v>0</v>
      </c>
      <c r="N1223" s="2">
        <v>0</v>
      </c>
      <c r="O1223" s="2">
        <v>0</v>
      </c>
    </row>
    <row r="1224" spans="1:15">
      <c r="A1224" s="54">
        <f t="shared" si="48"/>
        <v>0</v>
      </c>
      <c r="B1224" s="39"/>
      <c r="C1224" s="56"/>
      <c r="D1224" s="20"/>
      <c r="E1224" s="59"/>
      <c r="F1224" s="56"/>
      <c r="G1224" s="1"/>
      <c r="H1224" s="1"/>
      <c r="I1224" s="1">
        <v>1</v>
      </c>
      <c r="J1224" s="1" t="s">
        <v>32</v>
      </c>
      <c r="K1224" s="1">
        <v>1</v>
      </c>
      <c r="M1224" s="1">
        <v>0</v>
      </c>
      <c r="N1224" s="2">
        <v>0</v>
      </c>
      <c r="O1224" s="2">
        <v>0</v>
      </c>
    </row>
    <row r="1225" spans="1:15">
      <c r="A1225" s="54">
        <f t="shared" si="48"/>
        <v>0</v>
      </c>
      <c r="B1225" s="39"/>
      <c r="C1225" s="56"/>
      <c r="D1225" s="20"/>
      <c r="E1225" s="59"/>
      <c r="F1225" s="56"/>
      <c r="G1225" s="1"/>
      <c r="H1225" s="1"/>
      <c r="I1225" s="1">
        <v>1</v>
      </c>
      <c r="J1225" s="1" t="s">
        <v>32</v>
      </c>
      <c r="K1225" s="1">
        <v>1</v>
      </c>
      <c r="M1225" s="1">
        <v>0</v>
      </c>
      <c r="N1225" s="2">
        <v>0</v>
      </c>
      <c r="O1225" s="2">
        <v>0</v>
      </c>
    </row>
    <row r="1226" spans="1:15">
      <c r="A1226" s="54">
        <f t="shared" si="48"/>
        <v>0</v>
      </c>
      <c r="B1226" s="39"/>
      <c r="C1226" s="56"/>
      <c r="D1226" s="20"/>
      <c r="E1226" s="59"/>
      <c r="F1226" s="56"/>
      <c r="G1226" s="1"/>
      <c r="H1226" s="1"/>
      <c r="I1226" s="1">
        <v>1</v>
      </c>
      <c r="J1226" s="1" t="s">
        <v>32</v>
      </c>
      <c r="K1226" s="1">
        <v>1</v>
      </c>
      <c r="M1226" s="1">
        <v>0</v>
      </c>
      <c r="N1226" s="2">
        <v>0</v>
      </c>
      <c r="O1226" s="2">
        <v>0</v>
      </c>
    </row>
    <row r="1227" spans="1:15">
      <c r="A1227" s="54">
        <f t="shared" si="48"/>
        <v>0</v>
      </c>
      <c r="B1227" s="39"/>
      <c r="C1227" s="56"/>
      <c r="D1227" s="20"/>
      <c r="E1227" s="59"/>
      <c r="F1227" s="56"/>
      <c r="G1227" s="1"/>
      <c r="H1227" s="1"/>
      <c r="I1227" s="1">
        <v>1</v>
      </c>
      <c r="J1227" s="1" t="s">
        <v>32</v>
      </c>
      <c r="K1227" s="1">
        <v>1</v>
      </c>
      <c r="M1227" s="1">
        <v>0</v>
      </c>
      <c r="N1227" s="2">
        <v>0</v>
      </c>
      <c r="O1227" s="2">
        <v>0</v>
      </c>
    </row>
    <row r="1228" spans="1:15">
      <c r="A1228" s="54">
        <f t="shared" si="48"/>
        <v>0</v>
      </c>
      <c r="B1228" s="39"/>
      <c r="C1228" s="56"/>
      <c r="D1228" s="20"/>
      <c r="E1228" s="59"/>
      <c r="F1228" s="56"/>
      <c r="G1228" s="1"/>
      <c r="H1228" s="1"/>
      <c r="I1228" s="1">
        <v>1</v>
      </c>
      <c r="J1228" s="1" t="s">
        <v>32</v>
      </c>
      <c r="K1228" s="1">
        <v>1</v>
      </c>
      <c r="M1228" s="1">
        <v>0</v>
      </c>
      <c r="N1228" s="2">
        <v>0</v>
      </c>
      <c r="O1228" s="2">
        <v>0</v>
      </c>
    </row>
    <row r="1229" spans="1:15">
      <c r="A1229" s="54">
        <f t="shared" si="48"/>
        <v>0</v>
      </c>
      <c r="B1229" s="39"/>
      <c r="C1229" s="56"/>
      <c r="D1229" s="20"/>
      <c r="E1229" s="59"/>
      <c r="F1229" s="56"/>
      <c r="G1229" s="1"/>
      <c r="H1229" s="1"/>
      <c r="I1229" s="1">
        <v>1</v>
      </c>
      <c r="J1229" s="1" t="s">
        <v>32</v>
      </c>
      <c r="K1229" s="1">
        <v>1</v>
      </c>
      <c r="M1229" s="1">
        <v>0</v>
      </c>
      <c r="N1229" s="2">
        <v>0</v>
      </c>
      <c r="O1229" s="2">
        <v>0</v>
      </c>
    </row>
    <row r="1230" spans="1:15">
      <c r="A1230" s="54">
        <f t="shared" si="48"/>
        <v>0</v>
      </c>
      <c r="B1230" s="39"/>
      <c r="C1230" s="56"/>
      <c r="D1230" s="20"/>
      <c r="E1230" s="59"/>
      <c r="F1230" s="56"/>
      <c r="G1230" s="1"/>
      <c r="H1230" s="1"/>
      <c r="I1230" s="1">
        <v>1</v>
      </c>
      <c r="J1230" s="1" t="s">
        <v>32</v>
      </c>
      <c r="K1230" s="1">
        <v>1</v>
      </c>
      <c r="M1230" s="1">
        <v>0</v>
      </c>
      <c r="N1230" s="2">
        <v>0</v>
      </c>
      <c r="O1230" s="2">
        <v>0</v>
      </c>
    </row>
    <row r="1231" spans="1:15">
      <c r="A1231" s="54">
        <f t="shared" si="48"/>
        <v>0</v>
      </c>
      <c r="B1231" s="39"/>
      <c r="C1231" s="56"/>
      <c r="D1231" s="20"/>
      <c r="E1231" s="59"/>
      <c r="F1231" s="56"/>
      <c r="G1231" s="1"/>
      <c r="H1231" s="1"/>
      <c r="I1231" s="1">
        <v>1</v>
      </c>
      <c r="J1231" s="1" t="s">
        <v>32</v>
      </c>
      <c r="K1231" s="1">
        <v>1</v>
      </c>
      <c r="M1231" s="1">
        <v>0</v>
      </c>
      <c r="N1231" s="2">
        <v>0</v>
      </c>
      <c r="O1231" s="2">
        <v>0</v>
      </c>
    </row>
    <row r="1232" spans="1:15">
      <c r="A1232" s="54">
        <f t="shared" si="48"/>
        <v>0</v>
      </c>
      <c r="B1232" s="39"/>
      <c r="C1232" s="56"/>
      <c r="D1232" s="20"/>
      <c r="E1232" s="59"/>
      <c r="F1232" s="56"/>
      <c r="G1232" s="1"/>
      <c r="H1232" s="1"/>
      <c r="I1232" s="1">
        <v>1</v>
      </c>
      <c r="J1232" s="1" t="s">
        <v>32</v>
      </c>
      <c r="K1232" s="1">
        <v>1</v>
      </c>
      <c r="M1232" s="1">
        <v>0</v>
      </c>
      <c r="N1232" s="2">
        <v>0</v>
      </c>
      <c r="O1232" s="2">
        <v>0</v>
      </c>
    </row>
    <row r="1233" spans="1:15">
      <c r="A1233" s="54">
        <f t="shared" si="48"/>
        <v>0</v>
      </c>
      <c r="B1233" s="39"/>
      <c r="C1233" s="56"/>
      <c r="D1233" s="20"/>
      <c r="E1233" s="59"/>
      <c r="F1233" s="56"/>
      <c r="G1233" s="1"/>
      <c r="H1233" s="1"/>
      <c r="I1233" s="1">
        <v>1</v>
      </c>
      <c r="J1233" s="1" t="s">
        <v>32</v>
      </c>
      <c r="K1233" s="1">
        <v>1</v>
      </c>
      <c r="M1233" s="1">
        <v>0</v>
      </c>
      <c r="N1233" s="2">
        <v>0</v>
      </c>
      <c r="O1233" s="2">
        <v>0</v>
      </c>
    </row>
    <row r="1234" spans="1:15">
      <c r="A1234" s="54">
        <f t="shared" si="48"/>
        <v>0</v>
      </c>
      <c r="B1234" s="39"/>
      <c r="C1234" s="56"/>
      <c r="D1234" s="20"/>
      <c r="E1234" s="59"/>
      <c r="F1234" s="56"/>
      <c r="G1234" s="1"/>
      <c r="H1234" s="1"/>
      <c r="I1234" s="1">
        <v>1</v>
      </c>
      <c r="J1234" s="1" t="s">
        <v>32</v>
      </c>
      <c r="K1234" s="1">
        <v>1</v>
      </c>
      <c r="M1234" s="1">
        <v>0</v>
      </c>
      <c r="N1234" s="2">
        <v>0</v>
      </c>
      <c r="O1234" s="2">
        <v>0</v>
      </c>
    </row>
    <row r="1235" spans="1:15">
      <c r="A1235" s="54">
        <f t="shared" si="48"/>
        <v>0</v>
      </c>
      <c r="B1235" s="39"/>
      <c r="C1235" s="56"/>
      <c r="D1235" s="20"/>
      <c r="E1235" s="59"/>
      <c r="F1235" s="56"/>
      <c r="G1235" s="1"/>
      <c r="H1235" s="1"/>
      <c r="I1235" s="1">
        <v>1</v>
      </c>
      <c r="J1235" s="1" t="s">
        <v>32</v>
      </c>
      <c r="K1235" s="1">
        <v>1</v>
      </c>
      <c r="M1235" s="1">
        <v>0</v>
      </c>
      <c r="N1235" s="2">
        <v>0</v>
      </c>
      <c r="O1235" s="2">
        <v>0</v>
      </c>
    </row>
    <row r="1236" spans="1:15">
      <c r="A1236" s="54">
        <f t="shared" si="48"/>
        <v>0</v>
      </c>
      <c r="B1236" s="39"/>
      <c r="C1236" s="56"/>
      <c r="D1236" s="20"/>
      <c r="E1236" s="59"/>
      <c r="F1236" s="56"/>
      <c r="G1236" s="1"/>
      <c r="H1236" s="1"/>
      <c r="I1236" s="1">
        <v>1</v>
      </c>
      <c r="J1236" s="1" t="s">
        <v>32</v>
      </c>
      <c r="K1236" s="1">
        <v>1</v>
      </c>
      <c r="M1236" s="1">
        <v>0</v>
      </c>
      <c r="N1236" s="2">
        <v>0</v>
      </c>
      <c r="O1236" s="2">
        <v>0</v>
      </c>
    </row>
    <row r="1237" spans="1:15">
      <c r="A1237" s="54">
        <f t="shared" ref="A1237:A1268" si="49">HEX2DEC(SUBSTITUTE(C1237,"0x",""))</f>
        <v>0</v>
      </c>
      <c r="B1237" s="39"/>
      <c r="C1237" s="56"/>
      <c r="D1237" s="20"/>
      <c r="E1237" s="59"/>
      <c r="F1237" s="56"/>
      <c r="G1237" s="1"/>
      <c r="H1237" s="1"/>
      <c r="I1237" s="1">
        <v>1</v>
      </c>
      <c r="J1237" s="1" t="s">
        <v>32</v>
      </c>
      <c r="K1237" s="1">
        <v>1</v>
      </c>
      <c r="M1237" s="1">
        <v>0</v>
      </c>
      <c r="N1237" s="2">
        <v>0</v>
      </c>
      <c r="O1237" s="2">
        <v>0</v>
      </c>
    </row>
    <row r="1238" spans="1:15">
      <c r="A1238" s="54">
        <f t="shared" si="49"/>
        <v>0</v>
      </c>
      <c r="B1238" s="39"/>
      <c r="C1238" s="56"/>
      <c r="D1238" s="20"/>
      <c r="E1238" s="59"/>
      <c r="F1238" s="56"/>
      <c r="G1238" s="1"/>
      <c r="H1238" s="1"/>
      <c r="I1238" s="1">
        <v>1</v>
      </c>
      <c r="J1238" s="1" t="s">
        <v>32</v>
      </c>
      <c r="K1238" s="1">
        <v>1</v>
      </c>
      <c r="M1238" s="1">
        <v>0</v>
      </c>
      <c r="N1238" s="2">
        <v>0</v>
      </c>
      <c r="O1238" s="2">
        <v>0</v>
      </c>
    </row>
    <row r="1239" spans="1:15">
      <c r="A1239" s="54">
        <f t="shared" si="49"/>
        <v>0</v>
      </c>
      <c r="B1239" s="39"/>
      <c r="C1239" s="56"/>
      <c r="D1239" s="20"/>
      <c r="E1239" s="59"/>
      <c r="F1239" s="56"/>
      <c r="G1239" s="1"/>
      <c r="H1239" s="1"/>
      <c r="I1239" s="1">
        <v>1</v>
      </c>
      <c r="J1239" s="1" t="s">
        <v>32</v>
      </c>
      <c r="K1239" s="1">
        <v>1</v>
      </c>
      <c r="M1239" s="1">
        <v>0</v>
      </c>
      <c r="N1239" s="2">
        <v>0</v>
      </c>
      <c r="O1239" s="2">
        <v>0</v>
      </c>
    </row>
    <row r="1240" spans="1:15">
      <c r="A1240" s="54">
        <f t="shared" si="49"/>
        <v>0</v>
      </c>
      <c r="B1240" s="39"/>
      <c r="C1240" s="1"/>
      <c r="D1240" s="1"/>
      <c r="E1240" s="1"/>
      <c r="F1240" s="1"/>
      <c r="I1240" s="1">
        <v>1</v>
      </c>
      <c r="J1240" s="1" t="s">
        <v>32</v>
      </c>
      <c r="K1240" s="1">
        <v>1</v>
      </c>
      <c r="M1240" s="1">
        <v>0</v>
      </c>
      <c r="N1240" s="2">
        <v>0</v>
      </c>
      <c r="O1240" s="2">
        <v>0</v>
      </c>
    </row>
    <row r="1241" spans="1:15">
      <c r="A1241" s="54">
        <f t="shared" si="49"/>
        <v>0</v>
      </c>
      <c r="B1241" s="39"/>
      <c r="C1241" s="1"/>
      <c r="D1241" s="1"/>
      <c r="E1241" s="1"/>
      <c r="F1241" s="1"/>
      <c r="I1241" s="1">
        <v>1</v>
      </c>
      <c r="J1241" s="1" t="s">
        <v>32</v>
      </c>
      <c r="K1241" s="1">
        <v>1</v>
      </c>
      <c r="M1241" s="1">
        <v>0</v>
      </c>
      <c r="N1241" s="2">
        <v>0</v>
      </c>
      <c r="O1241" s="2">
        <v>0</v>
      </c>
    </row>
    <row r="1242" spans="1:15">
      <c r="A1242" s="54">
        <f t="shared" si="49"/>
        <v>0</v>
      </c>
      <c r="B1242" s="39"/>
      <c r="C1242" s="1"/>
      <c r="D1242" s="1"/>
      <c r="E1242" s="1"/>
      <c r="F1242" s="1"/>
      <c r="I1242" s="1">
        <v>1</v>
      </c>
      <c r="J1242" s="1" t="s">
        <v>32</v>
      </c>
      <c r="K1242" s="1">
        <v>1</v>
      </c>
      <c r="M1242" s="1">
        <v>0</v>
      </c>
      <c r="N1242" s="2">
        <v>0</v>
      </c>
      <c r="O1242" s="2">
        <v>0</v>
      </c>
    </row>
    <row r="1243" spans="1:15">
      <c r="A1243" s="54">
        <f t="shared" si="49"/>
        <v>0</v>
      </c>
      <c r="B1243" s="39"/>
      <c r="C1243" s="1"/>
      <c r="D1243" s="1"/>
      <c r="E1243" s="1"/>
      <c r="F1243" s="1"/>
      <c r="I1243" s="1">
        <v>1</v>
      </c>
      <c r="J1243" s="1" t="s">
        <v>32</v>
      </c>
      <c r="K1243" s="1">
        <v>1</v>
      </c>
      <c r="M1243" s="1">
        <v>0</v>
      </c>
      <c r="N1243" s="2">
        <v>0</v>
      </c>
      <c r="O1243" s="2">
        <v>0</v>
      </c>
    </row>
    <row r="1244" spans="1:15">
      <c r="A1244" s="54">
        <f t="shared" si="49"/>
        <v>0</v>
      </c>
      <c r="B1244" s="39"/>
      <c r="C1244" s="1"/>
      <c r="D1244" s="1"/>
      <c r="E1244" s="1"/>
      <c r="F1244" s="1"/>
      <c r="I1244" s="1">
        <v>1</v>
      </c>
      <c r="J1244" s="1" t="s">
        <v>32</v>
      </c>
      <c r="K1244" s="1">
        <v>1</v>
      </c>
      <c r="M1244" s="1">
        <v>0</v>
      </c>
      <c r="N1244" s="2">
        <v>0</v>
      </c>
      <c r="O1244" s="2">
        <v>0</v>
      </c>
    </row>
    <row r="1245" spans="1:15">
      <c r="A1245" s="54">
        <f t="shared" si="49"/>
        <v>0</v>
      </c>
      <c r="B1245" s="39"/>
      <c r="C1245" s="1"/>
      <c r="D1245" s="1"/>
      <c r="E1245" s="1"/>
      <c r="F1245" s="1"/>
      <c r="I1245" s="1">
        <v>1</v>
      </c>
      <c r="J1245" s="1" t="s">
        <v>32</v>
      </c>
      <c r="K1245" s="1">
        <v>1</v>
      </c>
      <c r="M1245" s="1">
        <v>0</v>
      </c>
      <c r="N1245" s="2">
        <v>0</v>
      </c>
      <c r="O1245" s="2">
        <v>0</v>
      </c>
    </row>
    <row r="1246" spans="1:15">
      <c r="A1246" s="54">
        <f t="shared" si="49"/>
        <v>0</v>
      </c>
      <c r="B1246" s="39"/>
      <c r="C1246" s="1"/>
      <c r="D1246" s="1"/>
      <c r="E1246" s="1"/>
      <c r="F1246" s="1"/>
      <c r="I1246" s="1">
        <v>1</v>
      </c>
      <c r="J1246" s="1" t="s">
        <v>32</v>
      </c>
      <c r="K1246" s="1">
        <v>1</v>
      </c>
      <c r="M1246" s="1">
        <v>0</v>
      </c>
      <c r="N1246" s="2">
        <v>0</v>
      </c>
      <c r="O1246" s="2">
        <v>0</v>
      </c>
    </row>
    <row r="1247" spans="1:15">
      <c r="A1247" s="54">
        <f t="shared" si="49"/>
        <v>0</v>
      </c>
      <c r="B1247" s="39"/>
      <c r="C1247" s="1"/>
      <c r="D1247" s="1"/>
      <c r="E1247" s="1"/>
      <c r="F1247" s="1"/>
      <c r="I1247" s="1">
        <v>1</v>
      </c>
      <c r="J1247" s="1" t="s">
        <v>32</v>
      </c>
      <c r="K1247" s="1">
        <v>1</v>
      </c>
      <c r="M1247" s="1">
        <v>0</v>
      </c>
      <c r="N1247" s="2">
        <v>0</v>
      </c>
      <c r="O1247" s="2">
        <v>0</v>
      </c>
    </row>
    <row r="1248" spans="1:15">
      <c r="A1248" s="54">
        <f t="shared" si="49"/>
        <v>0</v>
      </c>
      <c r="B1248" s="39"/>
      <c r="C1248" s="1"/>
      <c r="D1248" s="1"/>
      <c r="E1248" s="1"/>
      <c r="F1248" s="1"/>
      <c r="I1248" s="1">
        <v>1</v>
      </c>
      <c r="J1248" s="1" t="s">
        <v>32</v>
      </c>
      <c r="K1248" s="1">
        <v>1</v>
      </c>
      <c r="M1248" s="1">
        <v>0</v>
      </c>
      <c r="N1248" s="2">
        <v>0</v>
      </c>
      <c r="O1248" s="2">
        <v>0</v>
      </c>
    </row>
    <row r="1249" spans="1:15">
      <c r="A1249" s="54">
        <f t="shared" si="49"/>
        <v>0</v>
      </c>
      <c r="B1249" s="39"/>
      <c r="C1249" s="1"/>
      <c r="D1249" s="1"/>
      <c r="E1249" s="1"/>
      <c r="F1249" s="1"/>
      <c r="I1249" s="1">
        <v>1</v>
      </c>
      <c r="J1249" s="1" t="s">
        <v>32</v>
      </c>
      <c r="K1249" s="1">
        <v>1</v>
      </c>
      <c r="M1249" s="1">
        <v>0</v>
      </c>
      <c r="N1249" s="2">
        <v>0</v>
      </c>
      <c r="O1249" s="2">
        <v>0</v>
      </c>
    </row>
    <row r="1250" spans="1:15">
      <c r="A1250" s="54">
        <f t="shared" si="49"/>
        <v>0</v>
      </c>
      <c r="B1250" s="39"/>
      <c r="C1250" s="1"/>
      <c r="D1250" s="1"/>
      <c r="E1250" s="1"/>
      <c r="F1250" s="1"/>
      <c r="I1250" s="1">
        <v>1</v>
      </c>
      <c r="J1250" s="1" t="s">
        <v>32</v>
      </c>
      <c r="K1250" s="1">
        <v>1</v>
      </c>
      <c r="M1250" s="1">
        <v>0</v>
      </c>
      <c r="N1250" s="2">
        <v>0</v>
      </c>
      <c r="O1250" s="2">
        <v>0</v>
      </c>
    </row>
    <row r="1251" spans="1:15">
      <c r="A1251" s="54">
        <f t="shared" si="49"/>
        <v>0</v>
      </c>
      <c r="B1251" s="39"/>
      <c r="C1251" s="1"/>
      <c r="D1251" s="1"/>
      <c r="E1251" s="1"/>
      <c r="F1251" s="1"/>
      <c r="I1251" s="1">
        <v>1</v>
      </c>
      <c r="J1251" s="1" t="s">
        <v>32</v>
      </c>
      <c r="K1251" s="1">
        <v>1</v>
      </c>
      <c r="M1251" s="1">
        <v>0</v>
      </c>
      <c r="N1251" s="2">
        <v>0</v>
      </c>
      <c r="O1251" s="2">
        <v>0</v>
      </c>
    </row>
    <row r="1252" spans="1:15">
      <c r="A1252" s="54">
        <f t="shared" si="49"/>
        <v>0</v>
      </c>
      <c r="B1252" s="39"/>
      <c r="C1252" s="1"/>
      <c r="D1252" s="1"/>
      <c r="E1252" s="1"/>
      <c r="F1252" s="1"/>
      <c r="I1252" s="1">
        <v>1</v>
      </c>
      <c r="J1252" s="1" t="s">
        <v>32</v>
      </c>
      <c r="K1252" s="1">
        <v>1</v>
      </c>
      <c r="M1252" s="1">
        <v>0</v>
      </c>
      <c r="N1252" s="2">
        <v>0</v>
      </c>
      <c r="O1252" s="2">
        <v>0</v>
      </c>
    </row>
    <row r="1253" spans="1:15">
      <c r="A1253" s="54">
        <f t="shared" si="49"/>
        <v>0</v>
      </c>
      <c r="B1253" s="39"/>
      <c r="C1253" s="1"/>
      <c r="D1253" s="1"/>
      <c r="E1253" s="1"/>
      <c r="F1253" s="1"/>
      <c r="I1253" s="1">
        <v>1</v>
      </c>
      <c r="J1253" s="1" t="s">
        <v>32</v>
      </c>
      <c r="K1253" s="1">
        <v>1</v>
      </c>
      <c r="M1253" s="1">
        <v>0</v>
      </c>
      <c r="N1253" s="2">
        <v>0</v>
      </c>
      <c r="O1253" s="2">
        <v>0</v>
      </c>
    </row>
    <row r="1254" spans="1:15">
      <c r="A1254" s="54">
        <f t="shared" si="49"/>
        <v>0</v>
      </c>
      <c r="B1254" s="39"/>
      <c r="C1254" s="1"/>
      <c r="D1254" s="1"/>
      <c r="E1254" s="1"/>
      <c r="F1254" s="1"/>
      <c r="I1254" s="1">
        <v>1</v>
      </c>
      <c r="J1254" s="1" t="s">
        <v>32</v>
      </c>
      <c r="K1254" s="1">
        <v>1</v>
      </c>
      <c r="M1254" s="1">
        <v>0</v>
      </c>
      <c r="N1254" s="2">
        <v>0</v>
      </c>
      <c r="O1254" s="2">
        <v>0</v>
      </c>
    </row>
    <row r="1255" spans="1:15">
      <c r="A1255" s="54">
        <f t="shared" si="49"/>
        <v>0</v>
      </c>
      <c r="B1255" s="39"/>
      <c r="C1255" s="1"/>
      <c r="D1255" s="1"/>
      <c r="E1255" s="1"/>
      <c r="F1255" s="1"/>
      <c r="I1255" s="1">
        <v>1</v>
      </c>
      <c r="J1255" s="1" t="s">
        <v>32</v>
      </c>
      <c r="K1255" s="1">
        <v>1</v>
      </c>
      <c r="M1255" s="1">
        <v>0</v>
      </c>
      <c r="N1255" s="2">
        <v>0</v>
      </c>
      <c r="O1255" s="2">
        <v>0</v>
      </c>
    </row>
    <row r="1256" spans="1:15">
      <c r="A1256" s="54">
        <f t="shared" si="49"/>
        <v>0</v>
      </c>
      <c r="B1256" s="39"/>
      <c r="C1256" s="1"/>
      <c r="D1256" s="1"/>
      <c r="E1256" s="1"/>
      <c r="F1256" s="1"/>
      <c r="I1256" s="1">
        <v>1</v>
      </c>
      <c r="J1256" s="1" t="s">
        <v>32</v>
      </c>
      <c r="K1256" s="1">
        <v>1</v>
      </c>
      <c r="M1256" s="1">
        <v>0</v>
      </c>
      <c r="N1256" s="2">
        <v>0</v>
      </c>
      <c r="O1256" s="2">
        <v>0</v>
      </c>
    </row>
    <row r="1257" spans="1:15">
      <c r="A1257" s="54">
        <f t="shared" si="49"/>
        <v>0</v>
      </c>
      <c r="B1257" s="39"/>
      <c r="C1257" s="1"/>
      <c r="D1257" s="1"/>
      <c r="E1257" s="1"/>
      <c r="F1257" s="1"/>
      <c r="I1257" s="1">
        <v>1</v>
      </c>
      <c r="J1257" s="1" t="s">
        <v>32</v>
      </c>
      <c r="K1257" s="1">
        <v>1</v>
      </c>
      <c r="M1257" s="1">
        <v>0</v>
      </c>
      <c r="N1257" s="2">
        <v>0</v>
      </c>
      <c r="O1257" s="2">
        <v>0</v>
      </c>
    </row>
    <row r="1258" spans="1:15">
      <c r="A1258" s="54">
        <f t="shared" si="49"/>
        <v>0</v>
      </c>
      <c r="B1258" s="39"/>
      <c r="C1258" s="1"/>
      <c r="D1258" s="1"/>
      <c r="E1258" s="1"/>
      <c r="F1258" s="1"/>
      <c r="I1258" s="1">
        <v>1</v>
      </c>
      <c r="J1258" s="1" t="s">
        <v>32</v>
      </c>
      <c r="K1258" s="1">
        <v>1</v>
      </c>
      <c r="M1258" s="1">
        <v>0</v>
      </c>
      <c r="N1258" s="2">
        <v>0</v>
      </c>
      <c r="O1258" s="2">
        <v>0</v>
      </c>
    </row>
    <row r="1259" spans="1:15">
      <c r="A1259" s="54">
        <f t="shared" si="49"/>
        <v>0</v>
      </c>
      <c r="B1259" s="39"/>
      <c r="C1259" s="1"/>
      <c r="D1259" s="1"/>
      <c r="E1259" s="1"/>
      <c r="F1259" s="1"/>
      <c r="I1259" s="1">
        <v>1</v>
      </c>
      <c r="J1259" s="1" t="s">
        <v>32</v>
      </c>
      <c r="K1259" s="1">
        <v>1</v>
      </c>
      <c r="M1259" s="1">
        <v>0</v>
      </c>
      <c r="N1259" s="2">
        <v>0</v>
      </c>
      <c r="O1259" s="2">
        <v>0</v>
      </c>
    </row>
    <row r="1260" spans="1:15">
      <c r="A1260" s="54">
        <f t="shared" si="49"/>
        <v>0</v>
      </c>
      <c r="B1260" s="39"/>
      <c r="C1260" s="1"/>
      <c r="D1260" s="1"/>
      <c r="E1260" s="1"/>
      <c r="F1260" s="1"/>
      <c r="I1260" s="1">
        <v>1</v>
      </c>
      <c r="J1260" s="1" t="s">
        <v>32</v>
      </c>
      <c r="K1260" s="1">
        <v>1</v>
      </c>
      <c r="M1260" s="1">
        <v>0</v>
      </c>
      <c r="N1260" s="2">
        <v>0</v>
      </c>
      <c r="O1260" s="2">
        <v>0</v>
      </c>
    </row>
    <row r="1261" spans="1:15">
      <c r="A1261" s="54">
        <f t="shared" si="49"/>
        <v>0</v>
      </c>
      <c r="B1261" s="39"/>
      <c r="C1261" s="1"/>
      <c r="D1261" s="1"/>
      <c r="E1261" s="1"/>
      <c r="F1261" s="1"/>
      <c r="I1261" s="1">
        <v>1</v>
      </c>
      <c r="J1261" s="1" t="s">
        <v>32</v>
      </c>
      <c r="K1261" s="1">
        <v>1</v>
      </c>
      <c r="M1261" s="1">
        <v>0</v>
      </c>
      <c r="N1261" s="2">
        <v>0</v>
      </c>
      <c r="O1261" s="2">
        <v>0</v>
      </c>
    </row>
    <row r="1262" spans="1:15">
      <c r="A1262" s="54">
        <f t="shared" si="49"/>
        <v>0</v>
      </c>
      <c r="B1262" s="39"/>
      <c r="C1262" s="1"/>
      <c r="D1262" s="1"/>
      <c r="E1262" s="1"/>
      <c r="F1262" s="1"/>
      <c r="I1262" s="1">
        <v>1</v>
      </c>
      <c r="J1262" s="1" t="s">
        <v>32</v>
      </c>
      <c r="K1262" s="1">
        <v>1</v>
      </c>
      <c r="M1262" s="1">
        <v>0</v>
      </c>
      <c r="N1262" s="2">
        <v>0</v>
      </c>
      <c r="O1262" s="2">
        <v>0</v>
      </c>
    </row>
    <row r="1263" spans="1:15">
      <c r="A1263" s="54">
        <f t="shared" si="49"/>
        <v>0</v>
      </c>
      <c r="B1263" s="39"/>
      <c r="C1263" s="1"/>
      <c r="D1263" s="1"/>
      <c r="E1263" s="1"/>
      <c r="F1263" s="1"/>
      <c r="I1263" s="1">
        <v>1</v>
      </c>
      <c r="J1263" s="1" t="s">
        <v>32</v>
      </c>
      <c r="K1263" s="1">
        <v>1</v>
      </c>
      <c r="M1263" s="1">
        <v>0</v>
      </c>
      <c r="N1263" s="2">
        <v>0</v>
      </c>
      <c r="O1263" s="2">
        <v>0</v>
      </c>
    </row>
    <row r="1264" spans="1:15">
      <c r="A1264" s="54">
        <f t="shared" si="49"/>
        <v>0</v>
      </c>
      <c r="B1264" s="39"/>
      <c r="C1264" s="1"/>
      <c r="D1264" s="1"/>
      <c r="E1264" s="1"/>
      <c r="F1264" s="1"/>
      <c r="I1264" s="1">
        <v>1</v>
      </c>
      <c r="J1264" s="1" t="s">
        <v>32</v>
      </c>
      <c r="K1264" s="1">
        <v>1</v>
      </c>
      <c r="M1264" s="1">
        <v>0</v>
      </c>
      <c r="N1264" s="2">
        <v>0</v>
      </c>
      <c r="O1264" s="2">
        <v>0</v>
      </c>
    </row>
    <row r="1265" spans="1:15">
      <c r="A1265" s="54">
        <f t="shared" si="49"/>
        <v>0</v>
      </c>
      <c r="B1265" s="39"/>
      <c r="C1265" s="1"/>
      <c r="D1265" s="1"/>
      <c r="E1265" s="1"/>
      <c r="F1265" s="1"/>
      <c r="I1265" s="1">
        <v>1</v>
      </c>
      <c r="J1265" s="1" t="s">
        <v>32</v>
      </c>
      <c r="K1265" s="1">
        <v>1</v>
      </c>
      <c r="M1265" s="1">
        <v>0</v>
      </c>
      <c r="N1265" s="2">
        <v>0</v>
      </c>
      <c r="O1265" s="2">
        <v>0</v>
      </c>
    </row>
    <row r="1266" spans="1:15">
      <c r="A1266" s="54">
        <f t="shared" si="49"/>
        <v>0</v>
      </c>
      <c r="B1266" s="39"/>
      <c r="C1266" s="1"/>
      <c r="D1266" s="1"/>
      <c r="E1266" s="1"/>
      <c r="F1266" s="1"/>
      <c r="I1266" s="1">
        <v>1</v>
      </c>
      <c r="J1266" s="1" t="s">
        <v>32</v>
      </c>
      <c r="K1266" s="1">
        <v>1</v>
      </c>
      <c r="M1266" s="1">
        <v>0</v>
      </c>
      <c r="N1266" s="2">
        <v>0</v>
      </c>
      <c r="O1266" s="2">
        <v>0</v>
      </c>
    </row>
    <row r="1267" spans="1:15">
      <c r="A1267" s="54">
        <f t="shared" si="49"/>
        <v>0</v>
      </c>
      <c r="B1267" s="39"/>
      <c r="C1267" s="1"/>
      <c r="D1267" s="1"/>
      <c r="E1267" s="1"/>
      <c r="F1267" s="1"/>
      <c r="I1267" s="1">
        <v>1</v>
      </c>
      <c r="J1267" s="1" t="s">
        <v>32</v>
      </c>
      <c r="K1267" s="1">
        <v>1</v>
      </c>
      <c r="M1267" s="1">
        <v>0</v>
      </c>
      <c r="N1267" s="2">
        <v>0</v>
      </c>
      <c r="O1267" s="2">
        <v>0</v>
      </c>
    </row>
    <row r="1268" spans="1:15">
      <c r="A1268" s="54">
        <f t="shared" si="49"/>
        <v>0</v>
      </c>
      <c r="B1268" s="39"/>
      <c r="C1268" s="1"/>
      <c r="D1268" s="1"/>
      <c r="E1268" s="1"/>
      <c r="F1268" s="1"/>
      <c r="I1268" s="1">
        <v>1</v>
      </c>
      <c r="J1268" s="1" t="s">
        <v>32</v>
      </c>
      <c r="K1268" s="1">
        <v>1</v>
      </c>
      <c r="M1268" s="1">
        <v>0</v>
      </c>
      <c r="N1268" s="2">
        <v>0</v>
      </c>
      <c r="O1268" s="2">
        <v>0</v>
      </c>
    </row>
    <row r="1269" spans="1:15">
      <c r="A1269" s="54">
        <f t="shared" ref="A1269:A1300" si="50">HEX2DEC(SUBSTITUTE(C1269,"0x",""))</f>
        <v>0</v>
      </c>
      <c r="B1269" s="39"/>
      <c r="C1269" s="1"/>
      <c r="D1269" s="1"/>
      <c r="E1269" s="1"/>
      <c r="F1269" s="1"/>
      <c r="I1269" s="1">
        <v>1</v>
      </c>
      <c r="J1269" s="1" t="s">
        <v>32</v>
      </c>
      <c r="K1269" s="1">
        <v>1</v>
      </c>
      <c r="M1269" s="1">
        <v>0</v>
      </c>
      <c r="N1269" s="2">
        <v>0</v>
      </c>
      <c r="O1269" s="2">
        <v>0</v>
      </c>
    </row>
    <row r="1270" spans="1:15">
      <c r="A1270" s="54">
        <f t="shared" si="50"/>
        <v>0</v>
      </c>
      <c r="B1270" s="39"/>
      <c r="C1270" s="1"/>
      <c r="D1270" s="1"/>
      <c r="E1270" s="1"/>
      <c r="F1270" s="1"/>
      <c r="I1270" s="1">
        <v>1</v>
      </c>
      <c r="J1270" s="1" t="s">
        <v>32</v>
      </c>
      <c r="K1270" s="1">
        <v>1</v>
      </c>
      <c r="M1270" s="1">
        <v>0</v>
      </c>
      <c r="N1270" s="2">
        <v>0</v>
      </c>
      <c r="O1270" s="2">
        <v>0</v>
      </c>
    </row>
    <row r="1271" spans="1:15">
      <c r="A1271" s="54">
        <f t="shared" si="50"/>
        <v>0</v>
      </c>
      <c r="B1271" s="39"/>
      <c r="C1271" s="1"/>
      <c r="D1271" s="1"/>
      <c r="E1271" s="1"/>
      <c r="F1271" s="1"/>
      <c r="I1271" s="1">
        <v>1</v>
      </c>
      <c r="J1271" s="1" t="s">
        <v>32</v>
      </c>
      <c r="K1271" s="1">
        <v>1</v>
      </c>
      <c r="M1271" s="1">
        <v>0</v>
      </c>
      <c r="N1271" s="2">
        <v>0</v>
      </c>
      <c r="O1271" s="2">
        <v>0</v>
      </c>
    </row>
    <row r="1272" spans="1:15">
      <c r="A1272" s="54">
        <f t="shared" si="50"/>
        <v>0</v>
      </c>
      <c r="B1272" s="39"/>
      <c r="C1272" s="1"/>
      <c r="D1272" s="1"/>
      <c r="E1272" s="1"/>
      <c r="F1272" s="1"/>
      <c r="I1272" s="1">
        <v>1</v>
      </c>
      <c r="J1272" s="1" t="s">
        <v>32</v>
      </c>
      <c r="K1272" s="1">
        <v>1</v>
      </c>
      <c r="M1272" s="1">
        <v>0</v>
      </c>
      <c r="N1272" s="2">
        <v>0</v>
      </c>
      <c r="O1272" s="2">
        <v>0</v>
      </c>
    </row>
    <row r="1273" spans="1:15">
      <c r="A1273" s="54">
        <f t="shared" si="50"/>
        <v>0</v>
      </c>
      <c r="B1273" s="39"/>
      <c r="C1273" s="1"/>
      <c r="D1273" s="1"/>
      <c r="E1273" s="1"/>
      <c r="F1273" s="1"/>
      <c r="I1273" s="1">
        <v>1</v>
      </c>
      <c r="J1273" s="1" t="s">
        <v>32</v>
      </c>
      <c r="K1273" s="1">
        <v>1</v>
      </c>
      <c r="M1273" s="1">
        <v>0</v>
      </c>
      <c r="N1273" s="2">
        <v>0</v>
      </c>
      <c r="O1273" s="2">
        <v>0</v>
      </c>
    </row>
    <row r="1274" spans="1:15">
      <c r="A1274" s="54">
        <f t="shared" si="50"/>
        <v>0</v>
      </c>
      <c r="B1274" s="39"/>
      <c r="C1274" s="1"/>
      <c r="D1274" s="1"/>
      <c r="E1274" s="1"/>
      <c r="F1274" s="1"/>
      <c r="I1274" s="1">
        <v>1</v>
      </c>
      <c r="J1274" s="1" t="s">
        <v>32</v>
      </c>
      <c r="K1274" s="1">
        <v>1</v>
      </c>
      <c r="M1274" s="1">
        <v>0</v>
      </c>
      <c r="N1274" s="2">
        <v>0</v>
      </c>
      <c r="O1274" s="2">
        <v>0</v>
      </c>
    </row>
    <row r="1275" spans="1:15">
      <c r="A1275" s="54">
        <f t="shared" si="50"/>
        <v>0</v>
      </c>
      <c r="B1275" s="39"/>
      <c r="C1275" s="1"/>
      <c r="D1275" s="1"/>
      <c r="E1275" s="1"/>
      <c r="F1275" s="1"/>
      <c r="I1275" s="1">
        <v>1</v>
      </c>
      <c r="J1275" s="1" t="s">
        <v>32</v>
      </c>
      <c r="K1275" s="1">
        <v>1</v>
      </c>
      <c r="M1275" s="1">
        <v>0</v>
      </c>
      <c r="N1275" s="2">
        <v>0</v>
      </c>
      <c r="O1275" s="2">
        <v>0</v>
      </c>
    </row>
    <row r="1276" spans="1:15">
      <c r="A1276" s="54">
        <f t="shared" si="50"/>
        <v>0</v>
      </c>
      <c r="B1276" s="39"/>
      <c r="C1276" s="1"/>
      <c r="D1276" s="1"/>
      <c r="E1276" s="1"/>
      <c r="F1276" s="1"/>
      <c r="I1276" s="1">
        <v>1</v>
      </c>
      <c r="J1276" s="1" t="s">
        <v>32</v>
      </c>
      <c r="K1276" s="1">
        <v>1</v>
      </c>
      <c r="M1276" s="1">
        <v>0</v>
      </c>
      <c r="N1276" s="2">
        <v>0</v>
      </c>
      <c r="O1276" s="2">
        <v>0</v>
      </c>
    </row>
    <row r="1277" spans="1:15">
      <c r="A1277" s="54">
        <f t="shared" si="50"/>
        <v>0</v>
      </c>
      <c r="B1277" s="39"/>
      <c r="C1277" s="1"/>
      <c r="D1277" s="1"/>
      <c r="E1277" s="1"/>
      <c r="F1277" s="1"/>
      <c r="I1277" s="1">
        <v>1</v>
      </c>
      <c r="J1277" s="1" t="s">
        <v>32</v>
      </c>
      <c r="K1277" s="1">
        <v>1</v>
      </c>
      <c r="M1277" s="1">
        <v>0</v>
      </c>
      <c r="N1277" s="2">
        <v>0</v>
      </c>
      <c r="O1277" s="2">
        <v>0</v>
      </c>
    </row>
    <row r="1278" spans="1:15">
      <c r="A1278" s="54">
        <f t="shared" si="50"/>
        <v>0</v>
      </c>
      <c r="B1278" s="39"/>
      <c r="C1278" s="1"/>
      <c r="D1278" s="1"/>
      <c r="E1278" s="1"/>
      <c r="F1278" s="1"/>
      <c r="I1278" s="1">
        <v>1</v>
      </c>
      <c r="J1278" s="1" t="s">
        <v>32</v>
      </c>
      <c r="K1278" s="1">
        <v>1</v>
      </c>
      <c r="M1278" s="1">
        <v>0</v>
      </c>
      <c r="N1278" s="2">
        <v>0</v>
      </c>
      <c r="O1278" s="2">
        <v>0</v>
      </c>
    </row>
    <row r="1279" spans="1:15">
      <c r="A1279" s="54">
        <f t="shared" si="50"/>
        <v>0</v>
      </c>
      <c r="B1279" s="39"/>
      <c r="C1279" s="1"/>
      <c r="D1279" s="1"/>
      <c r="E1279" s="1"/>
      <c r="F1279" s="1"/>
      <c r="I1279" s="1">
        <v>1</v>
      </c>
      <c r="J1279" s="1" t="s">
        <v>32</v>
      </c>
      <c r="K1279" s="1">
        <v>1</v>
      </c>
      <c r="M1279" s="1">
        <v>0</v>
      </c>
      <c r="N1279" s="2">
        <v>0</v>
      </c>
      <c r="O1279" s="2">
        <v>0</v>
      </c>
    </row>
    <row r="1280" spans="1:15">
      <c r="A1280" s="54">
        <f t="shared" si="50"/>
        <v>0</v>
      </c>
      <c r="B1280" s="39"/>
      <c r="C1280" s="1"/>
      <c r="D1280" s="1"/>
      <c r="E1280" s="1"/>
      <c r="F1280" s="1"/>
      <c r="I1280" s="1">
        <v>1</v>
      </c>
      <c r="J1280" s="1" t="s">
        <v>32</v>
      </c>
      <c r="K1280" s="1">
        <v>1</v>
      </c>
      <c r="M1280" s="1">
        <v>0</v>
      </c>
      <c r="N1280" s="2">
        <v>0</v>
      </c>
      <c r="O1280" s="2">
        <v>0</v>
      </c>
    </row>
    <row r="1281" spans="1:15">
      <c r="A1281" s="54">
        <f t="shared" si="50"/>
        <v>0</v>
      </c>
      <c r="B1281" s="39"/>
      <c r="C1281" s="1"/>
      <c r="D1281" s="1"/>
      <c r="E1281" s="1"/>
      <c r="F1281" s="1"/>
      <c r="I1281" s="1">
        <v>1</v>
      </c>
      <c r="J1281" s="1" t="s">
        <v>32</v>
      </c>
      <c r="K1281" s="1">
        <v>1</v>
      </c>
      <c r="M1281" s="1">
        <v>0</v>
      </c>
      <c r="N1281" s="2">
        <v>0</v>
      </c>
      <c r="O1281" s="2">
        <v>0</v>
      </c>
    </row>
    <row r="1282" spans="1:15">
      <c r="A1282" s="54">
        <f t="shared" si="50"/>
        <v>0</v>
      </c>
      <c r="B1282" s="39"/>
      <c r="C1282" s="1"/>
      <c r="D1282" s="1"/>
      <c r="E1282" s="1"/>
      <c r="F1282" s="1"/>
      <c r="I1282" s="1">
        <v>1</v>
      </c>
      <c r="J1282" s="1" t="s">
        <v>32</v>
      </c>
      <c r="K1282" s="1">
        <v>1</v>
      </c>
      <c r="M1282" s="1">
        <v>0</v>
      </c>
      <c r="N1282" s="2">
        <v>0</v>
      </c>
      <c r="O1282" s="2">
        <v>0</v>
      </c>
    </row>
    <row r="1283" spans="1:15">
      <c r="A1283" s="54">
        <f t="shared" si="50"/>
        <v>0</v>
      </c>
      <c r="B1283" s="39"/>
      <c r="C1283" s="1"/>
      <c r="D1283" s="1"/>
      <c r="E1283" s="1"/>
      <c r="F1283" s="1"/>
      <c r="I1283" s="1">
        <v>1</v>
      </c>
      <c r="J1283" s="1" t="s">
        <v>32</v>
      </c>
      <c r="K1283" s="1">
        <v>1</v>
      </c>
      <c r="M1283" s="1">
        <v>0</v>
      </c>
      <c r="N1283" s="2">
        <v>0</v>
      </c>
      <c r="O1283" s="2">
        <v>0</v>
      </c>
    </row>
    <row r="1284" spans="1:15">
      <c r="A1284" s="54">
        <f t="shared" si="50"/>
        <v>0</v>
      </c>
      <c r="B1284" s="39"/>
      <c r="C1284" s="1"/>
      <c r="D1284" s="1"/>
      <c r="E1284" s="1"/>
      <c r="F1284" s="1"/>
      <c r="I1284" s="1">
        <v>1</v>
      </c>
      <c r="J1284" s="1" t="s">
        <v>32</v>
      </c>
      <c r="K1284" s="1">
        <v>1</v>
      </c>
      <c r="M1284" s="1">
        <v>0</v>
      </c>
      <c r="N1284" s="2">
        <v>0</v>
      </c>
      <c r="O1284" s="2">
        <v>0</v>
      </c>
    </row>
    <row r="1285" spans="1:15">
      <c r="A1285" s="54">
        <f t="shared" si="50"/>
        <v>0</v>
      </c>
      <c r="B1285" s="39"/>
      <c r="C1285" s="1"/>
      <c r="D1285" s="1"/>
      <c r="E1285" s="1"/>
      <c r="F1285" s="1"/>
      <c r="I1285" s="1">
        <v>1</v>
      </c>
      <c r="J1285" s="1" t="s">
        <v>32</v>
      </c>
      <c r="K1285" s="1">
        <v>1</v>
      </c>
      <c r="M1285" s="1">
        <v>0</v>
      </c>
      <c r="N1285" s="2">
        <v>0</v>
      </c>
      <c r="O1285" s="2">
        <v>0</v>
      </c>
    </row>
    <row r="1286" spans="1:15">
      <c r="A1286" s="54">
        <f t="shared" si="50"/>
        <v>0</v>
      </c>
      <c r="B1286" s="39"/>
      <c r="C1286" s="1"/>
      <c r="D1286" s="1"/>
      <c r="E1286" s="1"/>
      <c r="F1286" s="1"/>
      <c r="I1286" s="1">
        <v>1</v>
      </c>
      <c r="J1286" s="1" t="s">
        <v>32</v>
      </c>
      <c r="K1286" s="1">
        <v>1</v>
      </c>
      <c r="M1286" s="1">
        <v>0</v>
      </c>
      <c r="N1286" s="2">
        <v>0</v>
      </c>
      <c r="O1286" s="2">
        <v>0</v>
      </c>
    </row>
    <row r="1287" spans="1:15">
      <c r="A1287" s="54">
        <f t="shared" si="50"/>
        <v>0</v>
      </c>
      <c r="B1287" s="39"/>
      <c r="C1287" s="1"/>
      <c r="D1287" s="1"/>
      <c r="E1287" s="1"/>
      <c r="F1287" s="1"/>
      <c r="I1287" s="1">
        <v>1</v>
      </c>
      <c r="J1287" s="1" t="s">
        <v>32</v>
      </c>
      <c r="K1287" s="1">
        <v>1</v>
      </c>
      <c r="M1287" s="1">
        <v>0</v>
      </c>
      <c r="N1287" s="2">
        <v>0</v>
      </c>
      <c r="O1287" s="2">
        <v>0</v>
      </c>
    </row>
    <row r="1288" spans="1:15">
      <c r="A1288" s="54">
        <f t="shared" si="50"/>
        <v>0</v>
      </c>
      <c r="B1288" s="39"/>
      <c r="C1288" s="1"/>
      <c r="D1288" s="1"/>
      <c r="E1288" s="1"/>
      <c r="F1288" s="1"/>
      <c r="I1288" s="1">
        <v>1</v>
      </c>
      <c r="J1288" s="1" t="s">
        <v>32</v>
      </c>
      <c r="K1288" s="1">
        <v>1</v>
      </c>
      <c r="M1288" s="1">
        <v>0</v>
      </c>
      <c r="N1288" s="2">
        <v>0</v>
      </c>
      <c r="O1288" s="2">
        <v>0</v>
      </c>
    </row>
    <row r="1289" spans="1:15">
      <c r="A1289" s="54">
        <f t="shared" si="50"/>
        <v>0</v>
      </c>
      <c r="B1289" s="39"/>
      <c r="C1289" s="1"/>
      <c r="D1289" s="1"/>
      <c r="E1289" s="1"/>
      <c r="F1289" s="1"/>
      <c r="I1289" s="1">
        <v>1</v>
      </c>
      <c r="J1289" s="1" t="s">
        <v>32</v>
      </c>
      <c r="K1289" s="1">
        <v>1</v>
      </c>
      <c r="M1289" s="1">
        <v>0</v>
      </c>
      <c r="N1289" s="2">
        <v>0</v>
      </c>
      <c r="O1289" s="2">
        <v>0</v>
      </c>
    </row>
    <row r="1290" spans="1:15">
      <c r="A1290" s="54">
        <f t="shared" si="50"/>
        <v>0</v>
      </c>
      <c r="B1290" s="39"/>
      <c r="C1290" s="1"/>
      <c r="D1290" s="1"/>
      <c r="E1290" s="1"/>
      <c r="F1290" s="1"/>
      <c r="I1290" s="1">
        <v>1</v>
      </c>
      <c r="J1290" s="1" t="s">
        <v>32</v>
      </c>
      <c r="K1290" s="1">
        <v>1</v>
      </c>
      <c r="M1290" s="1">
        <v>0</v>
      </c>
      <c r="N1290" s="2">
        <v>0</v>
      </c>
      <c r="O1290" s="2">
        <v>0</v>
      </c>
    </row>
    <row r="1291" spans="1:15">
      <c r="A1291" s="54">
        <f t="shared" si="50"/>
        <v>0</v>
      </c>
      <c r="B1291" s="39"/>
      <c r="C1291" s="1"/>
      <c r="D1291" s="1"/>
      <c r="E1291" s="1"/>
      <c r="F1291" s="1"/>
      <c r="I1291" s="1">
        <v>1</v>
      </c>
      <c r="J1291" s="1" t="s">
        <v>32</v>
      </c>
      <c r="K1291" s="1">
        <v>1</v>
      </c>
      <c r="M1291" s="1">
        <v>0</v>
      </c>
      <c r="N1291" s="2">
        <v>0</v>
      </c>
      <c r="O1291" s="2">
        <v>0</v>
      </c>
    </row>
    <row r="1292" spans="1:15">
      <c r="A1292" s="54">
        <f t="shared" si="50"/>
        <v>0</v>
      </c>
      <c r="B1292" s="39"/>
      <c r="C1292" s="1"/>
      <c r="D1292" s="1"/>
      <c r="E1292" s="1"/>
      <c r="F1292" s="1"/>
      <c r="I1292" s="1">
        <v>1</v>
      </c>
      <c r="J1292" s="1" t="s">
        <v>32</v>
      </c>
      <c r="K1292" s="1">
        <v>1</v>
      </c>
      <c r="M1292" s="1">
        <v>0</v>
      </c>
      <c r="N1292" s="2">
        <v>0</v>
      </c>
      <c r="O1292" s="2">
        <v>0</v>
      </c>
    </row>
    <row r="1293" spans="1:15">
      <c r="A1293" s="54">
        <f t="shared" si="50"/>
        <v>0</v>
      </c>
      <c r="B1293" s="39"/>
      <c r="C1293" s="1"/>
      <c r="D1293" s="1"/>
      <c r="E1293" s="1"/>
      <c r="F1293" s="1"/>
      <c r="I1293" s="1">
        <v>1</v>
      </c>
      <c r="J1293" s="1" t="s">
        <v>32</v>
      </c>
      <c r="K1293" s="1">
        <v>1</v>
      </c>
      <c r="M1293" s="1">
        <v>0</v>
      </c>
      <c r="N1293" s="2">
        <v>0</v>
      </c>
      <c r="O1293" s="2">
        <v>0</v>
      </c>
    </row>
    <row r="1294" spans="1:15">
      <c r="A1294" s="54">
        <f t="shared" si="50"/>
        <v>0</v>
      </c>
      <c r="B1294" s="39"/>
      <c r="C1294" s="1"/>
      <c r="D1294" s="1"/>
      <c r="E1294" s="1"/>
      <c r="F1294" s="1"/>
      <c r="I1294" s="1">
        <v>1</v>
      </c>
      <c r="J1294" s="1" t="s">
        <v>32</v>
      </c>
      <c r="K1294" s="1">
        <v>1</v>
      </c>
      <c r="M1294" s="1">
        <v>0</v>
      </c>
      <c r="N1294" s="2">
        <v>0</v>
      </c>
      <c r="O1294" s="2">
        <v>0</v>
      </c>
    </row>
    <row r="1295" spans="1:15">
      <c r="A1295" s="54">
        <f t="shared" si="50"/>
        <v>0</v>
      </c>
      <c r="B1295" s="39"/>
      <c r="C1295" s="1"/>
      <c r="D1295" s="1"/>
      <c r="E1295" s="1"/>
      <c r="F1295" s="1"/>
      <c r="I1295" s="1">
        <v>1</v>
      </c>
      <c r="J1295" s="1" t="s">
        <v>32</v>
      </c>
      <c r="K1295" s="1">
        <v>1</v>
      </c>
      <c r="M1295" s="1">
        <v>0</v>
      </c>
      <c r="N1295" s="2">
        <v>0</v>
      </c>
      <c r="O1295" s="2">
        <v>0</v>
      </c>
    </row>
    <row r="1296" spans="1:15">
      <c r="A1296" s="54">
        <f t="shared" si="50"/>
        <v>0</v>
      </c>
      <c r="B1296" s="39"/>
      <c r="C1296" s="1"/>
      <c r="D1296" s="1"/>
      <c r="E1296" s="1"/>
      <c r="F1296" s="1"/>
      <c r="I1296" s="1">
        <v>1</v>
      </c>
      <c r="J1296" s="1" t="s">
        <v>32</v>
      </c>
      <c r="K1296" s="1">
        <v>1</v>
      </c>
      <c r="M1296" s="1">
        <v>0</v>
      </c>
      <c r="N1296" s="2">
        <v>0</v>
      </c>
      <c r="O1296" s="2">
        <v>0</v>
      </c>
    </row>
    <row r="1297" spans="1:15">
      <c r="A1297" s="54">
        <f t="shared" si="50"/>
        <v>0</v>
      </c>
      <c r="B1297" s="39"/>
      <c r="C1297" s="1"/>
      <c r="D1297" s="1"/>
      <c r="E1297" s="1"/>
      <c r="F1297" s="1"/>
      <c r="I1297" s="1">
        <v>1</v>
      </c>
      <c r="J1297" s="1" t="s">
        <v>32</v>
      </c>
      <c r="K1297" s="1">
        <v>1</v>
      </c>
      <c r="M1297" s="1">
        <v>0</v>
      </c>
      <c r="N1297" s="2">
        <v>0</v>
      </c>
      <c r="O1297" s="2">
        <v>0</v>
      </c>
    </row>
    <row r="1298" spans="1:15">
      <c r="A1298" s="54">
        <f t="shared" si="50"/>
        <v>0</v>
      </c>
      <c r="B1298" s="39"/>
      <c r="C1298" s="1"/>
      <c r="D1298" s="1"/>
      <c r="E1298" s="1"/>
      <c r="F1298" s="1"/>
      <c r="I1298" s="1">
        <v>1</v>
      </c>
      <c r="J1298" s="1" t="s">
        <v>32</v>
      </c>
      <c r="K1298" s="1">
        <v>1</v>
      </c>
      <c r="M1298" s="1">
        <v>0</v>
      </c>
      <c r="N1298" s="2">
        <v>0</v>
      </c>
      <c r="O1298" s="2">
        <v>0</v>
      </c>
    </row>
    <row r="1299" spans="1:15">
      <c r="A1299" s="54">
        <f t="shared" si="50"/>
        <v>0</v>
      </c>
      <c r="B1299" s="39"/>
      <c r="C1299" s="1"/>
      <c r="D1299" s="1"/>
      <c r="E1299" s="1"/>
      <c r="F1299" s="1"/>
      <c r="I1299" s="1">
        <v>1</v>
      </c>
      <c r="J1299" s="1" t="s">
        <v>32</v>
      </c>
      <c r="K1299" s="1">
        <v>1</v>
      </c>
      <c r="M1299" s="1">
        <v>0</v>
      </c>
      <c r="N1299" s="2">
        <v>0</v>
      </c>
      <c r="O1299" s="2">
        <v>0</v>
      </c>
    </row>
    <row r="1300" spans="1:15">
      <c r="A1300" s="54">
        <f t="shared" si="50"/>
        <v>0</v>
      </c>
      <c r="B1300" s="39"/>
      <c r="C1300" s="1"/>
      <c r="D1300" s="1"/>
      <c r="E1300" s="1"/>
      <c r="F1300" s="1"/>
      <c r="I1300" s="1">
        <v>1</v>
      </c>
      <c r="J1300" s="1" t="s">
        <v>32</v>
      </c>
      <c r="K1300" s="1">
        <v>1</v>
      </c>
      <c r="M1300" s="1">
        <v>0</v>
      </c>
      <c r="N1300" s="2">
        <v>0</v>
      </c>
      <c r="O1300" s="2">
        <v>0</v>
      </c>
    </row>
    <row r="1301" spans="1:15">
      <c r="A1301" s="54">
        <f>HEX2DEC(SUBSTITUTE(C1301,"0x",""))</f>
        <v>0</v>
      </c>
      <c r="B1301" s="39"/>
      <c r="C1301" s="1"/>
      <c r="D1301" s="1"/>
      <c r="E1301" s="1"/>
      <c r="F1301" s="1"/>
      <c r="I1301" s="1">
        <v>1</v>
      </c>
      <c r="J1301" s="1" t="s">
        <v>32</v>
      </c>
      <c r="K1301" s="1">
        <v>1</v>
      </c>
      <c r="M1301" s="1">
        <v>0</v>
      </c>
      <c r="N1301" s="2">
        <v>0</v>
      </c>
      <c r="O1301" s="2">
        <v>0</v>
      </c>
    </row>
    <row r="1302" spans="1:15">
      <c r="A1302" s="54">
        <f>HEX2DEC(SUBSTITUTE(C1302,"0x",""))</f>
        <v>0</v>
      </c>
      <c r="B1302" s="39"/>
      <c r="C1302" s="1"/>
      <c r="D1302" s="1"/>
      <c r="E1302" s="1"/>
      <c r="F1302" s="1"/>
      <c r="I1302" s="1">
        <v>1</v>
      </c>
      <c r="J1302" s="1" t="s">
        <v>32</v>
      </c>
      <c r="K1302" s="1">
        <v>1</v>
      </c>
      <c r="M1302" s="1">
        <v>0</v>
      </c>
      <c r="N1302" s="2">
        <v>0</v>
      </c>
      <c r="O1302" s="2">
        <v>0</v>
      </c>
    </row>
    <row r="1303" spans="1:15">
      <c r="A1303" s="54">
        <f>HEX2DEC(SUBSTITUTE(C1303,"0x",""))</f>
        <v>0</v>
      </c>
      <c r="B1303" s="39"/>
      <c r="C1303" s="1"/>
      <c r="D1303" s="1"/>
      <c r="E1303" s="1"/>
      <c r="F1303" s="1"/>
      <c r="I1303" s="1">
        <v>1</v>
      </c>
      <c r="J1303" s="1" t="s">
        <v>32</v>
      </c>
      <c r="K1303" s="1">
        <v>1</v>
      </c>
      <c r="M1303" s="1">
        <v>0</v>
      </c>
      <c r="N1303" s="2">
        <v>0</v>
      </c>
      <c r="O1303" s="2">
        <v>0</v>
      </c>
    </row>
    <row r="1304" spans="1:15">
      <c r="A1304" s="54">
        <f>HEX2DEC(SUBSTITUTE(C1304,"0x",""))</f>
        <v>0</v>
      </c>
      <c r="B1304" s="39"/>
      <c r="C1304" s="1"/>
      <c r="D1304" s="1"/>
      <c r="E1304" s="1"/>
      <c r="F1304" s="1"/>
      <c r="I1304" s="1">
        <v>1</v>
      </c>
      <c r="J1304" s="1" t="s">
        <v>32</v>
      </c>
      <c r="K1304" s="1">
        <v>1</v>
      </c>
      <c r="M1304" s="1">
        <v>0</v>
      </c>
      <c r="N1304" s="2">
        <v>0</v>
      </c>
      <c r="O1304" s="2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1"/>
  <sheetViews>
    <sheetView workbookViewId="0">
      <selection activeCell="C2" sqref="C2"/>
    </sheetView>
  </sheetViews>
  <sheetFormatPr defaultColWidth="8.8" defaultRowHeight="15.75"/>
  <cols>
    <col min="1" max="1" width="6.6" customWidth="1"/>
    <col min="2" max="2" width="9.6" customWidth="1"/>
    <col min="3" max="3" width="9.8" customWidth="1"/>
    <col min="5" max="5" width="26.2266666666667" customWidth="1"/>
    <col min="6" max="6" width="24.8466666666667" customWidth="1"/>
    <col min="7" max="7" width="5.72" customWidth="1"/>
    <col min="8" max="8" width="4.8" customWidth="1"/>
    <col min="9" max="9" width="4.1" customWidth="1"/>
    <col min="10" max="10" width="6.5" customWidth="1"/>
    <col min="11" max="11" width="4.5" customWidth="1"/>
    <col min="12" max="12" width="11.3866666666667" customWidth="1"/>
    <col min="13" max="13" width="7.8" customWidth="1"/>
    <col min="16" max="16" width="9.3"/>
    <col min="18" max="18" width="57.82" customWidth="1"/>
    <col min="19" max="19" width="63.5" customWidth="1"/>
  </cols>
  <sheetData>
    <row r="1" s="1" customFormat="1" spans="1:19">
      <c r="A1" s="1" t="s">
        <v>11</v>
      </c>
      <c r="B1" s="54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57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2" t="s">
        <v>28</v>
      </c>
      <c r="P1" s="2" t="s">
        <v>29</v>
      </c>
      <c r="Q1" s="1" t="s">
        <v>30</v>
      </c>
      <c r="R1" s="1" t="s">
        <v>13</v>
      </c>
      <c r="S1" s="1" t="s">
        <v>14</v>
      </c>
    </row>
    <row r="2" s="1" customFormat="1" ht="33.75" spans="1:19">
      <c r="A2" s="1">
        <v>9</v>
      </c>
      <c r="B2" s="54">
        <f t="shared" ref="B2:B66" si="0">HEX2DEC(SUBSTITUTE(D2,"0x",""))</f>
        <v>1</v>
      </c>
      <c r="C2" s="39" t="str">
        <f t="shared" ref="C2:C65" si="1">"S"&amp;DEC2HEX(A2,2)&amp;"_PID"</f>
        <v>S09_PID</v>
      </c>
      <c r="D2" s="55" t="s">
        <v>2462</v>
      </c>
      <c r="E2" s="58" t="s">
        <v>2463</v>
      </c>
      <c r="F2" s="20" t="s">
        <v>2464</v>
      </c>
      <c r="G2" s="56" t="s">
        <v>2465</v>
      </c>
      <c r="H2" s="1">
        <v>32</v>
      </c>
      <c r="I2" s="1">
        <v>8</v>
      </c>
      <c r="J2" s="1">
        <v>1</v>
      </c>
      <c r="K2" s="1" t="s">
        <v>32</v>
      </c>
      <c r="L2" s="1">
        <v>1</v>
      </c>
      <c r="M2" s="1"/>
      <c r="N2" s="1">
        <v>0</v>
      </c>
      <c r="O2" s="2">
        <v>0</v>
      </c>
      <c r="P2" s="2">
        <v>0</v>
      </c>
      <c r="Q2" s="1"/>
      <c r="R2" s="1" t="str">
        <f t="shared" ref="R2:R65" si="2">IF(F2="",""," SG_ "&amp;F2&amp;" m"&amp;B2&amp;" : "&amp;H2&amp;"|"&amp;I2&amp;"@"&amp;J2&amp;K2&amp;" ("&amp;L2&amp;","&amp;N2&amp;") ["&amp;O2&amp;"|"&amp;P2&amp;"] """&amp;M2&amp;""" TOOL")</f>
        <v> SG_ MC_VIN m1 : 32|8@1+ (1,0) [0|0] "" TOOL</v>
      </c>
      <c r="S2" s="1" t="str">
        <f t="shared" ref="S2:S65" si="3">IF(F2="","","SG_MUL_VAL_ 2024 "&amp;F2&amp;" "&amp;C2&amp;" "&amp;SUBSTITUTE(B2,"M","")&amp;"-"&amp;SUBSTITUTE(B2,"M","")&amp;";")</f>
        <v>SG_MUL_VAL_ 2024 MC_VIN S09_PID 1-1;</v>
      </c>
    </row>
    <row r="3" s="1" customFormat="1" ht="22.5" spans="1:19">
      <c r="A3" s="1">
        <v>9</v>
      </c>
      <c r="B3" s="54">
        <v>2</v>
      </c>
      <c r="C3" s="39" t="str">
        <f t="shared" si="1"/>
        <v>S09_PID</v>
      </c>
      <c r="D3" s="56" t="s">
        <v>2466</v>
      </c>
      <c r="E3" s="20" t="s">
        <v>2467</v>
      </c>
      <c r="F3" s="20" t="s">
        <v>2468</v>
      </c>
      <c r="G3" s="56" t="s">
        <v>2469</v>
      </c>
      <c r="H3" s="1">
        <v>32</v>
      </c>
      <c r="I3" s="1">
        <v>136</v>
      </c>
      <c r="J3" s="1">
        <v>1</v>
      </c>
      <c r="K3" s="1" t="s">
        <v>32</v>
      </c>
      <c r="L3" s="1">
        <v>1</v>
      </c>
      <c r="M3" s="1"/>
      <c r="N3" s="1">
        <v>0</v>
      </c>
      <c r="O3" s="2">
        <v>0</v>
      </c>
      <c r="P3" s="2">
        <v>0</v>
      </c>
      <c r="Q3" s="1"/>
      <c r="R3" s="1" t="str">
        <f t="shared" si="2"/>
        <v> SG_ VIN m2 : 32|136@1+ (1,0) [0|0] "" TOOL</v>
      </c>
      <c r="S3" s="1" t="str">
        <f t="shared" si="3"/>
        <v>SG_MUL_VAL_ 2024 VIN S09_PID 2-2;</v>
      </c>
    </row>
    <row r="4" s="1" customFormat="1" ht="33.75" spans="1:19">
      <c r="A4" s="1">
        <v>9</v>
      </c>
      <c r="B4" s="54">
        <f t="shared" si="0"/>
        <v>3</v>
      </c>
      <c r="C4" s="39" t="str">
        <f t="shared" si="1"/>
        <v>S09_PID</v>
      </c>
      <c r="D4" s="56" t="s">
        <v>2470</v>
      </c>
      <c r="E4" s="20" t="s">
        <v>2471</v>
      </c>
      <c r="F4" s="20" t="s">
        <v>2472</v>
      </c>
      <c r="G4" s="56" t="s">
        <v>2465</v>
      </c>
      <c r="H4" s="1">
        <v>32</v>
      </c>
      <c r="I4" s="1">
        <v>8</v>
      </c>
      <c r="J4" s="1">
        <v>1</v>
      </c>
      <c r="K4" s="1" t="s">
        <v>32</v>
      </c>
      <c r="L4" s="1">
        <v>1</v>
      </c>
      <c r="M4" s="1"/>
      <c r="N4" s="1">
        <v>0</v>
      </c>
      <c r="O4" s="2">
        <v>0</v>
      </c>
      <c r="P4" s="2">
        <v>0</v>
      </c>
      <c r="Q4" s="1"/>
      <c r="R4" s="1" t="str">
        <f t="shared" si="2"/>
        <v> SG_ MC_CALID m3 : 32|8@1+ (1,0) [0|0] "" TOOL</v>
      </c>
      <c r="S4" s="1" t="str">
        <f t="shared" si="3"/>
        <v>SG_MUL_VAL_ 2024 MC_CALID S09_PID 3-3;</v>
      </c>
    </row>
    <row r="5" s="1" customFormat="1" ht="22.5" spans="1:19">
      <c r="A5" s="1">
        <v>9</v>
      </c>
      <c r="B5" s="54">
        <f t="shared" si="0"/>
        <v>4</v>
      </c>
      <c r="C5" s="39" t="str">
        <f t="shared" si="1"/>
        <v>S09_PID</v>
      </c>
      <c r="D5" s="56" t="s">
        <v>2473</v>
      </c>
      <c r="E5" s="20" t="s">
        <v>2474</v>
      </c>
      <c r="F5" s="20" t="s">
        <v>2475</v>
      </c>
      <c r="G5" s="56" t="s">
        <v>2476</v>
      </c>
      <c r="H5" s="1">
        <v>32</v>
      </c>
      <c r="I5" s="1">
        <f>16*8</f>
        <v>128</v>
      </c>
      <c r="J5" s="1">
        <v>1</v>
      </c>
      <c r="K5" s="1" t="s">
        <v>32</v>
      </c>
      <c r="L5" s="1">
        <v>1</v>
      </c>
      <c r="M5" s="1"/>
      <c r="N5" s="1">
        <v>0</v>
      </c>
      <c r="O5" s="2">
        <v>0</v>
      </c>
      <c r="P5" s="2">
        <v>0</v>
      </c>
      <c r="Q5" s="1"/>
      <c r="R5" s="1" t="str">
        <f t="shared" si="2"/>
        <v> SG_ CALID m4 : 32|128@1+ (1,0) [0|0] "" TOOL</v>
      </c>
      <c r="S5" s="1" t="str">
        <f t="shared" si="3"/>
        <v>SG_MUL_VAL_ 2024 CALID S09_PID 4-4;</v>
      </c>
    </row>
    <row r="6" s="1" customFormat="1" ht="33.75" spans="1:19">
      <c r="A6" s="1">
        <v>9</v>
      </c>
      <c r="B6" s="54">
        <f t="shared" si="0"/>
        <v>5</v>
      </c>
      <c r="C6" s="39" t="str">
        <f t="shared" si="1"/>
        <v>S09_PID</v>
      </c>
      <c r="D6" s="56" t="s">
        <v>2477</v>
      </c>
      <c r="E6" s="20" t="s">
        <v>2478</v>
      </c>
      <c r="F6" s="18" t="s">
        <v>2479</v>
      </c>
      <c r="G6" s="56" t="s">
        <v>2465</v>
      </c>
      <c r="H6" s="1">
        <v>32</v>
      </c>
      <c r="I6" s="1">
        <v>8</v>
      </c>
      <c r="J6" s="1">
        <v>1</v>
      </c>
      <c r="K6" s="1" t="s">
        <v>32</v>
      </c>
      <c r="L6" s="1">
        <v>1</v>
      </c>
      <c r="M6" s="1"/>
      <c r="N6" s="1">
        <v>0</v>
      </c>
      <c r="O6" s="2">
        <v>0</v>
      </c>
      <c r="P6" s="2">
        <v>0</v>
      </c>
      <c r="Q6" s="1"/>
      <c r="R6" s="1" t="str">
        <f t="shared" si="2"/>
        <v> SG_ MC_CVN m5 : 32|8@1+ (1,0) [0|0] "" TOOL</v>
      </c>
      <c r="S6" s="1" t="str">
        <f t="shared" si="3"/>
        <v>SG_MUL_VAL_ 2024 MC_CVN S09_PID 5-5;</v>
      </c>
    </row>
    <row r="7" s="1" customFormat="1" ht="67.5" spans="1:19">
      <c r="A7" s="1">
        <v>9</v>
      </c>
      <c r="B7" s="54">
        <f t="shared" si="0"/>
        <v>6</v>
      </c>
      <c r="C7" s="39" t="str">
        <f t="shared" si="1"/>
        <v>S09_PID</v>
      </c>
      <c r="D7" s="56" t="s">
        <v>2480</v>
      </c>
      <c r="E7" s="20" t="s">
        <v>2481</v>
      </c>
      <c r="F7" s="20" t="s">
        <v>2482</v>
      </c>
      <c r="G7" s="56" t="s">
        <v>2483</v>
      </c>
      <c r="H7" s="1">
        <v>32</v>
      </c>
      <c r="I7" s="1">
        <f>4*8</f>
        <v>32</v>
      </c>
      <c r="J7" s="1">
        <v>1</v>
      </c>
      <c r="K7" s="1" t="s">
        <v>32</v>
      </c>
      <c r="L7" s="1">
        <v>1</v>
      </c>
      <c r="M7" s="1"/>
      <c r="N7" s="1">
        <v>0</v>
      </c>
      <c r="O7" s="2">
        <v>0</v>
      </c>
      <c r="P7" s="2">
        <v>0</v>
      </c>
      <c r="Q7" s="1"/>
      <c r="R7" s="1" t="str">
        <f t="shared" si="2"/>
        <v> SG_ CVN m6 : 32|32@1+ (1,0) [0|0] "" TOOL</v>
      </c>
      <c r="S7" s="1" t="str">
        <f t="shared" si="3"/>
        <v>SG_MUL_VAL_ 2024 CVN S09_PID 6-6;</v>
      </c>
    </row>
    <row r="8" s="1" customFormat="1" ht="33.75" spans="1:19">
      <c r="A8" s="1">
        <v>9</v>
      </c>
      <c r="B8" s="54">
        <f t="shared" si="0"/>
        <v>7</v>
      </c>
      <c r="C8" s="39" t="str">
        <f t="shared" si="1"/>
        <v>S09_PID</v>
      </c>
      <c r="D8" s="56" t="s">
        <v>2484</v>
      </c>
      <c r="E8" s="20" t="s">
        <v>2485</v>
      </c>
      <c r="F8" s="18" t="s">
        <v>2486</v>
      </c>
      <c r="G8" s="56" t="s">
        <v>2465</v>
      </c>
      <c r="H8" s="1">
        <v>32</v>
      </c>
      <c r="I8" s="1">
        <v>8</v>
      </c>
      <c r="J8" s="1">
        <v>1</v>
      </c>
      <c r="K8" s="1" t="s">
        <v>32</v>
      </c>
      <c r="L8" s="1">
        <v>1</v>
      </c>
      <c r="M8" s="1"/>
      <c r="N8" s="1">
        <v>0</v>
      </c>
      <c r="O8" s="2">
        <v>0</v>
      </c>
      <c r="P8" s="2">
        <v>0</v>
      </c>
      <c r="Q8" s="1"/>
      <c r="R8" s="1" t="str">
        <f t="shared" si="2"/>
        <v> SG_ MC_IPT m7 : 32|8@1+ (1,0) [0|0] "" TOOL</v>
      </c>
      <c r="S8" s="1" t="str">
        <f t="shared" si="3"/>
        <v>SG_MUL_VAL_ 2024 MC_IPT S09_PID 7-7;</v>
      </c>
    </row>
    <row r="9" s="1" customFormat="1" spans="1:19">
      <c r="A9" s="1">
        <v>9</v>
      </c>
      <c r="B9" s="54">
        <f t="shared" si="0"/>
        <v>8</v>
      </c>
      <c r="C9" s="39" t="str">
        <f t="shared" si="1"/>
        <v>S09_PID</v>
      </c>
      <c r="D9" s="56" t="s">
        <v>2487</v>
      </c>
      <c r="E9" s="20" t="s">
        <v>2488</v>
      </c>
      <c r="F9" s="59" t="s">
        <v>2489</v>
      </c>
      <c r="G9" s="56" t="s">
        <v>2490</v>
      </c>
      <c r="H9" s="1">
        <v>39</v>
      </c>
      <c r="I9" s="1">
        <v>16</v>
      </c>
      <c r="J9" s="1">
        <v>0</v>
      </c>
      <c r="K9" s="1" t="s">
        <v>32</v>
      </c>
      <c r="L9" s="1">
        <v>1</v>
      </c>
      <c r="M9" s="1"/>
      <c r="N9" s="1">
        <v>0</v>
      </c>
      <c r="O9" s="2">
        <v>0</v>
      </c>
      <c r="P9" s="2">
        <v>0</v>
      </c>
      <c r="Q9" s="1"/>
      <c r="R9" s="1" t="str">
        <f t="shared" si="2"/>
        <v> SG_ IPT_OBDCOND m8 : 39|16@0+ (1,0) [0|0] "" TOOL</v>
      </c>
      <c r="S9" s="1" t="str">
        <f t="shared" si="3"/>
        <v>SG_MUL_VAL_ 2024 IPT_OBDCOND S09_PID 8-8;</v>
      </c>
    </row>
    <row r="10" s="1" customFormat="1" spans="1:19">
      <c r="A10" s="1">
        <v>9</v>
      </c>
      <c r="B10" s="54">
        <f t="shared" si="0"/>
        <v>8</v>
      </c>
      <c r="C10" s="39" t="str">
        <f t="shared" si="1"/>
        <v>S09_PID</v>
      </c>
      <c r="D10" s="56" t="s">
        <v>2487</v>
      </c>
      <c r="E10" s="20" t="s">
        <v>2491</v>
      </c>
      <c r="F10" s="59" t="s">
        <v>2492</v>
      </c>
      <c r="G10" s="56" t="s">
        <v>2490</v>
      </c>
      <c r="H10" s="1">
        <f t="shared" ref="H10:H36" si="4">H9+I9</f>
        <v>55</v>
      </c>
      <c r="I10" s="1">
        <v>16</v>
      </c>
      <c r="J10" s="1">
        <v>0</v>
      </c>
      <c r="K10" s="1" t="s">
        <v>32</v>
      </c>
      <c r="L10" s="1">
        <v>1</v>
      </c>
      <c r="M10" s="1"/>
      <c r="N10" s="1">
        <v>0</v>
      </c>
      <c r="O10" s="2">
        <v>0</v>
      </c>
      <c r="P10" s="2">
        <v>0</v>
      </c>
      <c r="Q10" s="1"/>
      <c r="R10" s="1" t="str">
        <f t="shared" si="2"/>
        <v> SG_ IPT_IGNCNTR m8 : 55|16@0+ (1,0) [0|0] "" TOOL</v>
      </c>
      <c r="S10" s="1" t="str">
        <f t="shared" si="3"/>
        <v>SG_MUL_VAL_ 2024 IPT_IGNCNTR S09_PID 8-8;</v>
      </c>
    </row>
    <row r="11" s="1" customFormat="1" spans="1:19">
      <c r="A11" s="1">
        <v>9</v>
      </c>
      <c r="B11" s="54">
        <f t="shared" si="0"/>
        <v>8</v>
      </c>
      <c r="C11" s="39" t="str">
        <f t="shared" si="1"/>
        <v>S09_PID</v>
      </c>
      <c r="D11" s="56" t="s">
        <v>2487</v>
      </c>
      <c r="E11" s="20" t="s">
        <v>2493</v>
      </c>
      <c r="F11" s="59" t="s">
        <v>2494</v>
      </c>
      <c r="G11" s="56" t="s">
        <v>2490</v>
      </c>
      <c r="H11" s="1">
        <f t="shared" si="4"/>
        <v>71</v>
      </c>
      <c r="I11" s="1">
        <v>16</v>
      </c>
      <c r="J11" s="1">
        <v>0</v>
      </c>
      <c r="K11" s="1" t="s">
        <v>32</v>
      </c>
      <c r="L11" s="1">
        <v>1</v>
      </c>
      <c r="M11" s="1"/>
      <c r="N11" s="1">
        <v>0</v>
      </c>
      <c r="O11" s="2">
        <v>0</v>
      </c>
      <c r="P11" s="2">
        <v>0</v>
      </c>
      <c r="Q11" s="1"/>
      <c r="R11" s="1" t="str">
        <f t="shared" si="2"/>
        <v> SG_ IPT_CATCOMP1 m8 : 71|16@0+ (1,0) [0|0] "" TOOL</v>
      </c>
      <c r="S11" s="1" t="str">
        <f t="shared" si="3"/>
        <v>SG_MUL_VAL_ 2024 IPT_CATCOMP1 S09_PID 8-8;</v>
      </c>
    </row>
    <row r="12" s="1" customFormat="1" ht="22.5" spans="1:19">
      <c r="A12" s="1">
        <v>9</v>
      </c>
      <c r="B12" s="54">
        <f t="shared" si="0"/>
        <v>8</v>
      </c>
      <c r="C12" s="39" t="str">
        <f t="shared" si="1"/>
        <v>S09_PID</v>
      </c>
      <c r="D12" s="56" t="s">
        <v>2487</v>
      </c>
      <c r="E12" s="20" t="s">
        <v>2495</v>
      </c>
      <c r="F12" s="59" t="s">
        <v>2496</v>
      </c>
      <c r="G12" s="56" t="s">
        <v>2490</v>
      </c>
      <c r="H12" s="1">
        <f t="shared" si="4"/>
        <v>87</v>
      </c>
      <c r="I12" s="1">
        <v>16</v>
      </c>
      <c r="J12" s="1">
        <v>0</v>
      </c>
      <c r="K12" s="1" t="s">
        <v>32</v>
      </c>
      <c r="L12" s="1">
        <v>1</v>
      </c>
      <c r="M12" s="1"/>
      <c r="N12" s="1">
        <v>0</v>
      </c>
      <c r="O12" s="2">
        <v>0</v>
      </c>
      <c r="P12" s="2">
        <v>0</v>
      </c>
      <c r="Q12" s="1"/>
      <c r="R12" s="1" t="str">
        <f t="shared" si="2"/>
        <v> SG_ IPT_CATCOND1 m8 : 87|16@0+ (1,0) [0|0] "" TOOL</v>
      </c>
      <c r="S12" s="1" t="str">
        <f t="shared" si="3"/>
        <v>SG_MUL_VAL_ 2024 IPT_CATCOND1 S09_PID 8-8;</v>
      </c>
    </row>
    <row r="13" s="1" customFormat="1" spans="1:19">
      <c r="A13" s="1">
        <v>9</v>
      </c>
      <c r="B13" s="54">
        <f t="shared" si="0"/>
        <v>8</v>
      </c>
      <c r="C13" s="39" t="str">
        <f t="shared" si="1"/>
        <v>S09_PID</v>
      </c>
      <c r="D13" s="56" t="s">
        <v>2487</v>
      </c>
      <c r="E13" s="20" t="s">
        <v>2497</v>
      </c>
      <c r="F13" s="59" t="s">
        <v>2498</v>
      </c>
      <c r="G13" s="56" t="s">
        <v>2490</v>
      </c>
      <c r="H13" s="1">
        <f t="shared" si="4"/>
        <v>103</v>
      </c>
      <c r="I13" s="1">
        <v>16</v>
      </c>
      <c r="J13" s="1">
        <v>0</v>
      </c>
      <c r="K13" s="1" t="s">
        <v>32</v>
      </c>
      <c r="L13" s="1">
        <v>1</v>
      </c>
      <c r="M13" s="1"/>
      <c r="N13" s="1">
        <v>0</v>
      </c>
      <c r="O13" s="2">
        <v>0</v>
      </c>
      <c r="P13" s="2">
        <v>0</v>
      </c>
      <c r="Q13" s="1"/>
      <c r="R13" s="1" t="str">
        <f t="shared" si="2"/>
        <v> SG_ IPT_CATCOMP2 m8 : 103|16@0+ (1,0) [0|0] "" TOOL</v>
      </c>
      <c r="S13" s="1" t="str">
        <f t="shared" si="3"/>
        <v>SG_MUL_VAL_ 2024 IPT_CATCOMP2 S09_PID 8-8;</v>
      </c>
    </row>
    <row r="14" s="1" customFormat="1" ht="22.5" spans="1:19">
      <c r="A14" s="1">
        <v>9</v>
      </c>
      <c r="B14" s="54">
        <f t="shared" si="0"/>
        <v>8</v>
      </c>
      <c r="C14" s="39" t="str">
        <f t="shared" si="1"/>
        <v>S09_PID</v>
      </c>
      <c r="D14" s="56" t="s">
        <v>2487</v>
      </c>
      <c r="E14" s="20" t="s">
        <v>2499</v>
      </c>
      <c r="F14" s="59" t="s">
        <v>2500</v>
      </c>
      <c r="G14" s="56" t="s">
        <v>2490</v>
      </c>
      <c r="H14" s="1">
        <f t="shared" si="4"/>
        <v>119</v>
      </c>
      <c r="I14" s="1">
        <v>16</v>
      </c>
      <c r="J14" s="1">
        <v>0</v>
      </c>
      <c r="K14" s="1" t="s">
        <v>32</v>
      </c>
      <c r="L14" s="1">
        <v>1</v>
      </c>
      <c r="M14" s="1"/>
      <c r="N14" s="1">
        <v>0</v>
      </c>
      <c r="O14" s="2">
        <v>0</v>
      </c>
      <c r="P14" s="2">
        <v>0</v>
      </c>
      <c r="Q14" s="1"/>
      <c r="R14" s="1" t="str">
        <f t="shared" si="2"/>
        <v> SG_ IPT_CATCOND2 m8 : 119|16@0+ (1,0) [0|0] "" TOOL</v>
      </c>
      <c r="S14" s="1" t="str">
        <f t="shared" si="3"/>
        <v>SG_MUL_VAL_ 2024 IPT_CATCOND2 S09_PID 8-8;</v>
      </c>
    </row>
    <row r="15" s="1" customFormat="1" spans="1:19">
      <c r="A15" s="1">
        <v>9</v>
      </c>
      <c r="B15" s="54">
        <f t="shared" si="0"/>
        <v>8</v>
      </c>
      <c r="C15" s="39" t="str">
        <f t="shared" si="1"/>
        <v>S09_PID</v>
      </c>
      <c r="D15" s="56" t="s">
        <v>2487</v>
      </c>
      <c r="E15" s="20" t="s">
        <v>2501</v>
      </c>
      <c r="F15" s="59" t="s">
        <v>2502</v>
      </c>
      <c r="G15" s="56" t="s">
        <v>2490</v>
      </c>
      <c r="H15" s="1">
        <f t="shared" si="4"/>
        <v>135</v>
      </c>
      <c r="I15" s="1">
        <v>16</v>
      </c>
      <c r="J15" s="1">
        <v>0</v>
      </c>
      <c r="K15" s="1" t="s">
        <v>32</v>
      </c>
      <c r="L15" s="1">
        <v>1</v>
      </c>
      <c r="M15" s="1"/>
      <c r="N15" s="1">
        <v>0</v>
      </c>
      <c r="O15" s="2">
        <v>0</v>
      </c>
      <c r="P15" s="2">
        <v>0</v>
      </c>
      <c r="Q15" s="1"/>
      <c r="R15" s="1" t="str">
        <f t="shared" si="2"/>
        <v> SG_ IPT_O2SCOMP1 m8 : 135|16@0+ (1,0) [0|0] "" TOOL</v>
      </c>
      <c r="S15" s="1" t="str">
        <f t="shared" si="3"/>
        <v>SG_MUL_VAL_ 2024 IPT_O2SCOMP1 S09_PID 8-8;</v>
      </c>
    </row>
    <row r="16" s="1" customFormat="1" ht="22.5" spans="1:19">
      <c r="A16" s="1">
        <v>9</v>
      </c>
      <c r="B16" s="54">
        <f t="shared" si="0"/>
        <v>8</v>
      </c>
      <c r="C16" s="39" t="str">
        <f t="shared" si="1"/>
        <v>S09_PID</v>
      </c>
      <c r="D16" s="56" t="s">
        <v>2487</v>
      </c>
      <c r="E16" s="20" t="s">
        <v>2503</v>
      </c>
      <c r="F16" s="59" t="s">
        <v>2504</v>
      </c>
      <c r="G16" s="56" t="s">
        <v>2490</v>
      </c>
      <c r="H16" s="1">
        <f t="shared" si="4"/>
        <v>151</v>
      </c>
      <c r="I16" s="1">
        <v>16</v>
      </c>
      <c r="J16" s="1">
        <v>0</v>
      </c>
      <c r="K16" s="1" t="s">
        <v>32</v>
      </c>
      <c r="L16" s="1">
        <v>1</v>
      </c>
      <c r="M16" s="1"/>
      <c r="N16" s="1">
        <v>0</v>
      </c>
      <c r="O16" s="2">
        <v>0</v>
      </c>
      <c r="P16" s="2">
        <v>0</v>
      </c>
      <c r="Q16" s="1"/>
      <c r="R16" s="1" t="str">
        <f t="shared" si="2"/>
        <v> SG_ IPT_O2SCOND1 m8 : 151|16@0+ (1,0) [0|0] "" TOOL</v>
      </c>
      <c r="S16" s="1" t="str">
        <f t="shared" si="3"/>
        <v>SG_MUL_VAL_ 2024 IPT_O2SCOND1 S09_PID 8-8;</v>
      </c>
    </row>
    <row r="17" s="1" customFormat="1" spans="1:19">
      <c r="A17" s="1">
        <v>9</v>
      </c>
      <c r="B17" s="54">
        <f t="shared" si="0"/>
        <v>8</v>
      </c>
      <c r="C17" s="39" t="str">
        <f t="shared" si="1"/>
        <v>S09_PID</v>
      </c>
      <c r="D17" s="56" t="s">
        <v>2487</v>
      </c>
      <c r="E17" s="20" t="s">
        <v>2505</v>
      </c>
      <c r="F17" s="59" t="s">
        <v>2506</v>
      </c>
      <c r="G17" s="56" t="s">
        <v>2490</v>
      </c>
      <c r="H17" s="1">
        <f t="shared" si="4"/>
        <v>167</v>
      </c>
      <c r="I17" s="1">
        <v>16</v>
      </c>
      <c r="J17" s="1">
        <v>0</v>
      </c>
      <c r="K17" s="1" t="s">
        <v>32</v>
      </c>
      <c r="L17" s="1">
        <v>1</v>
      </c>
      <c r="M17" s="1"/>
      <c r="N17" s="1">
        <v>0</v>
      </c>
      <c r="O17" s="2">
        <v>0</v>
      </c>
      <c r="P17" s="2">
        <v>0</v>
      </c>
      <c r="Q17" s="1"/>
      <c r="R17" s="1" t="str">
        <f t="shared" si="2"/>
        <v> SG_ IPT_O2SCOMP2 m8 : 167|16@0+ (1,0) [0|0] "" TOOL</v>
      </c>
      <c r="S17" s="1" t="str">
        <f t="shared" si="3"/>
        <v>SG_MUL_VAL_ 2024 IPT_O2SCOMP2 S09_PID 8-8;</v>
      </c>
    </row>
    <row r="18" s="1" customFormat="1" ht="22.5" spans="1:19">
      <c r="A18" s="1">
        <v>9</v>
      </c>
      <c r="B18" s="54">
        <f t="shared" si="0"/>
        <v>8</v>
      </c>
      <c r="C18" s="39" t="str">
        <f t="shared" si="1"/>
        <v>S09_PID</v>
      </c>
      <c r="D18" s="56" t="s">
        <v>2487</v>
      </c>
      <c r="E18" s="20" t="s">
        <v>2507</v>
      </c>
      <c r="F18" s="59" t="s">
        <v>2508</v>
      </c>
      <c r="G18" s="56" t="s">
        <v>2490</v>
      </c>
      <c r="H18" s="1">
        <f t="shared" si="4"/>
        <v>183</v>
      </c>
      <c r="I18" s="1">
        <v>16</v>
      </c>
      <c r="J18" s="1">
        <v>0</v>
      </c>
      <c r="K18" s="1" t="s">
        <v>32</v>
      </c>
      <c r="L18" s="1">
        <v>1</v>
      </c>
      <c r="M18" s="1"/>
      <c r="N18" s="1">
        <v>0</v>
      </c>
      <c r="O18" s="2">
        <v>0</v>
      </c>
      <c r="P18" s="2">
        <v>0</v>
      </c>
      <c r="Q18" s="1"/>
      <c r="R18" s="1" t="str">
        <f t="shared" si="2"/>
        <v> SG_ IPT_O2SCOND2 m8 : 183|16@0+ (1,0) [0|0] "" TOOL</v>
      </c>
      <c r="S18" s="1" t="str">
        <f t="shared" si="3"/>
        <v>SG_MUL_VAL_ 2024 IPT_O2SCOND2 S09_PID 8-8;</v>
      </c>
    </row>
    <row r="19" s="1" customFormat="1" ht="22.5" spans="1:19">
      <c r="A19" s="1">
        <v>9</v>
      </c>
      <c r="B19" s="54">
        <f t="shared" si="0"/>
        <v>8</v>
      </c>
      <c r="C19" s="39" t="str">
        <f t="shared" si="1"/>
        <v>S09_PID</v>
      </c>
      <c r="D19" s="56" t="s">
        <v>2487</v>
      </c>
      <c r="E19" s="20" t="s">
        <v>2509</v>
      </c>
      <c r="F19" s="59" t="s">
        <v>2510</v>
      </c>
      <c r="G19" s="56" t="s">
        <v>2490</v>
      </c>
      <c r="H19" s="1">
        <f t="shared" si="4"/>
        <v>199</v>
      </c>
      <c r="I19" s="1">
        <v>16</v>
      </c>
      <c r="J19" s="1">
        <v>0</v>
      </c>
      <c r="K19" s="1" t="s">
        <v>32</v>
      </c>
      <c r="L19" s="1">
        <v>1</v>
      </c>
      <c r="M19" s="1"/>
      <c r="N19" s="1">
        <v>0</v>
      </c>
      <c r="O19" s="2">
        <v>0</v>
      </c>
      <c r="P19" s="2">
        <v>0</v>
      </c>
      <c r="Q19" s="1"/>
      <c r="R19" s="1" t="str">
        <f t="shared" si="2"/>
        <v> SG_ IPT_EGRCOMP m8 : 199|16@0+ (1,0) [0|0] "" TOOL</v>
      </c>
      <c r="S19" s="1" t="str">
        <f t="shared" si="3"/>
        <v>SG_MUL_VAL_ 2024 IPT_EGRCOMP S09_PID 8-8;</v>
      </c>
    </row>
    <row r="20" s="1" customFormat="1" ht="22.5" spans="1:19">
      <c r="A20" s="1">
        <v>9</v>
      </c>
      <c r="B20" s="54">
        <f t="shared" si="0"/>
        <v>8</v>
      </c>
      <c r="C20" s="39" t="str">
        <f t="shared" si="1"/>
        <v>S09_PID</v>
      </c>
      <c r="D20" s="56" t="s">
        <v>2487</v>
      </c>
      <c r="E20" s="20" t="s">
        <v>2511</v>
      </c>
      <c r="F20" s="59" t="s">
        <v>2512</v>
      </c>
      <c r="G20" s="56" t="s">
        <v>2490</v>
      </c>
      <c r="H20" s="1">
        <f t="shared" si="4"/>
        <v>215</v>
      </c>
      <c r="I20" s="1">
        <v>16</v>
      </c>
      <c r="J20" s="1">
        <v>0</v>
      </c>
      <c r="K20" s="1" t="s">
        <v>32</v>
      </c>
      <c r="L20" s="1">
        <v>1</v>
      </c>
      <c r="M20" s="1"/>
      <c r="N20" s="1">
        <v>0</v>
      </c>
      <c r="O20" s="2">
        <v>0</v>
      </c>
      <c r="P20" s="2">
        <v>0</v>
      </c>
      <c r="Q20" s="1"/>
      <c r="R20" s="1" t="str">
        <f t="shared" si="2"/>
        <v> SG_ IPT_EGRCOND m8 : 215|16@0+ (1,0) [0|0] "" TOOL</v>
      </c>
      <c r="S20" s="1" t="str">
        <f t="shared" si="3"/>
        <v>SG_MUL_VAL_ 2024 IPT_EGRCOND S09_PID 8-8;</v>
      </c>
    </row>
    <row r="21" s="1" customFormat="1" ht="22.5" spans="1:19">
      <c r="A21" s="1">
        <v>9</v>
      </c>
      <c r="B21" s="54">
        <f t="shared" si="0"/>
        <v>8</v>
      </c>
      <c r="C21" s="39" t="str">
        <f t="shared" si="1"/>
        <v>S09_PID</v>
      </c>
      <c r="D21" s="56" t="s">
        <v>2487</v>
      </c>
      <c r="E21" s="20" t="s">
        <v>2513</v>
      </c>
      <c r="F21" s="59" t="s">
        <v>2514</v>
      </c>
      <c r="G21" s="56" t="s">
        <v>2490</v>
      </c>
      <c r="H21" s="1">
        <f t="shared" si="4"/>
        <v>231</v>
      </c>
      <c r="I21" s="1">
        <v>16</v>
      </c>
      <c r="J21" s="1">
        <v>0</v>
      </c>
      <c r="K21" s="1" t="s">
        <v>32</v>
      </c>
      <c r="L21" s="1">
        <v>1</v>
      </c>
      <c r="M21" s="1"/>
      <c r="N21" s="1">
        <v>0</v>
      </c>
      <c r="O21" s="2">
        <v>0</v>
      </c>
      <c r="P21" s="2">
        <v>0</v>
      </c>
      <c r="Q21" s="1"/>
      <c r="R21" s="1" t="str">
        <f t="shared" si="2"/>
        <v> SG_ IPT_AIRCOMP m8 : 231|16@0+ (1,0) [0|0] "" TOOL</v>
      </c>
      <c r="S21" s="1" t="str">
        <f t="shared" si="3"/>
        <v>SG_MUL_VAL_ 2024 IPT_AIRCOMP S09_PID 8-8;</v>
      </c>
    </row>
    <row r="22" s="1" customFormat="1" ht="22.5" spans="1:19">
      <c r="A22" s="1">
        <v>9</v>
      </c>
      <c r="B22" s="54">
        <f t="shared" si="0"/>
        <v>8</v>
      </c>
      <c r="C22" s="39" t="str">
        <f t="shared" si="1"/>
        <v>S09_PID</v>
      </c>
      <c r="D22" s="56" t="s">
        <v>2487</v>
      </c>
      <c r="E22" s="20" t="s">
        <v>2515</v>
      </c>
      <c r="F22" s="59" t="s">
        <v>2516</v>
      </c>
      <c r="G22" s="56" t="s">
        <v>2490</v>
      </c>
      <c r="H22" s="1">
        <f t="shared" si="4"/>
        <v>247</v>
      </c>
      <c r="I22" s="1">
        <v>16</v>
      </c>
      <c r="J22" s="1">
        <v>0</v>
      </c>
      <c r="K22" s="1" t="s">
        <v>32</v>
      </c>
      <c r="L22" s="1">
        <v>1</v>
      </c>
      <c r="M22" s="1"/>
      <c r="N22" s="1">
        <v>0</v>
      </c>
      <c r="O22" s="2">
        <v>0</v>
      </c>
      <c r="P22" s="2">
        <v>0</v>
      </c>
      <c r="Q22" s="1"/>
      <c r="R22" s="1" t="str">
        <f t="shared" si="2"/>
        <v> SG_ IPT_AIRCOND m8 : 247|16@0+ (1,0) [0|0] "" TOOL</v>
      </c>
      <c r="S22" s="1" t="str">
        <f t="shared" si="3"/>
        <v>SG_MUL_VAL_ 2024 IPT_AIRCOND S09_PID 8-8;</v>
      </c>
    </row>
    <row r="23" s="1" customFormat="1" spans="1:19">
      <c r="A23" s="1">
        <v>9</v>
      </c>
      <c r="B23" s="54">
        <f t="shared" si="0"/>
        <v>8</v>
      </c>
      <c r="C23" s="39" t="str">
        <f t="shared" si="1"/>
        <v>S09_PID</v>
      </c>
      <c r="D23" s="56" t="s">
        <v>2487</v>
      </c>
      <c r="E23" s="20" t="s">
        <v>2517</v>
      </c>
      <c r="F23" s="59" t="s">
        <v>2518</v>
      </c>
      <c r="G23" s="56" t="s">
        <v>2490</v>
      </c>
      <c r="H23" s="1">
        <f t="shared" si="4"/>
        <v>263</v>
      </c>
      <c r="I23" s="1">
        <v>16</v>
      </c>
      <c r="J23" s="1">
        <v>0</v>
      </c>
      <c r="K23" s="1" t="s">
        <v>32</v>
      </c>
      <c r="L23" s="1">
        <v>1</v>
      </c>
      <c r="M23" s="1"/>
      <c r="N23" s="1">
        <v>0</v>
      </c>
      <c r="O23" s="2">
        <v>0</v>
      </c>
      <c r="P23" s="2">
        <v>0</v>
      </c>
      <c r="Q23" s="1"/>
      <c r="R23" s="1" t="str">
        <f t="shared" si="2"/>
        <v> SG_ IPT_EVAPCOMP m8 : 263|16@0+ (1,0) [0|0] "" TOOL</v>
      </c>
      <c r="S23" s="1" t="str">
        <f t="shared" si="3"/>
        <v>SG_MUL_VAL_ 2024 IPT_EVAPCOMP S09_PID 8-8;</v>
      </c>
    </row>
    <row r="24" s="1" customFormat="1" spans="1:19">
      <c r="A24" s="1">
        <v>9</v>
      </c>
      <c r="B24" s="54">
        <f t="shared" si="0"/>
        <v>8</v>
      </c>
      <c r="C24" s="39" t="str">
        <f t="shared" si="1"/>
        <v>S09_PID</v>
      </c>
      <c r="D24" s="56" t="s">
        <v>2487</v>
      </c>
      <c r="E24" s="20" t="s">
        <v>2519</v>
      </c>
      <c r="F24" s="59" t="s">
        <v>2520</v>
      </c>
      <c r="G24" s="56" t="s">
        <v>2490</v>
      </c>
      <c r="H24" s="1">
        <f t="shared" si="4"/>
        <v>279</v>
      </c>
      <c r="I24" s="1">
        <v>16</v>
      </c>
      <c r="J24" s="1">
        <v>0</v>
      </c>
      <c r="K24" s="1" t="s">
        <v>32</v>
      </c>
      <c r="L24" s="1">
        <v>1</v>
      </c>
      <c r="M24" s="1"/>
      <c r="N24" s="1">
        <v>0</v>
      </c>
      <c r="O24" s="2">
        <v>0</v>
      </c>
      <c r="P24" s="2">
        <v>0</v>
      </c>
      <c r="Q24" s="1"/>
      <c r="R24" s="1" t="str">
        <f t="shared" si="2"/>
        <v> SG_ IPT_EVAPCOND m8 : 279|16@0+ (1,0) [0|0] "" TOOL</v>
      </c>
      <c r="S24" s="1" t="str">
        <f t="shared" si="3"/>
        <v>SG_MUL_VAL_ 2024 IPT_EVAPCOND S09_PID 8-8;</v>
      </c>
    </row>
    <row r="25" s="1" customFormat="1" ht="22.5" spans="1:19">
      <c r="A25" s="1">
        <v>9</v>
      </c>
      <c r="B25" s="54">
        <f t="shared" si="0"/>
        <v>8</v>
      </c>
      <c r="C25" s="39" t="str">
        <f t="shared" si="1"/>
        <v>S09_PID</v>
      </c>
      <c r="D25" s="56" t="s">
        <v>2487</v>
      </c>
      <c r="E25" s="20" t="s">
        <v>2521</v>
      </c>
      <c r="F25" s="59" t="s">
        <v>2522</v>
      </c>
      <c r="G25" s="56" t="s">
        <v>2490</v>
      </c>
      <c r="H25" s="1">
        <f t="shared" si="4"/>
        <v>295</v>
      </c>
      <c r="I25" s="1">
        <v>16</v>
      </c>
      <c r="J25" s="1">
        <v>0</v>
      </c>
      <c r="K25" s="1" t="s">
        <v>32</v>
      </c>
      <c r="L25" s="1">
        <v>1</v>
      </c>
      <c r="M25" s="1"/>
      <c r="N25" s="1">
        <v>0</v>
      </c>
      <c r="O25" s="2">
        <v>0</v>
      </c>
      <c r="P25" s="2">
        <v>0</v>
      </c>
      <c r="Q25" s="1"/>
      <c r="R25" s="1" t="str">
        <f t="shared" si="2"/>
        <v> SG_ IPT_SO2SCOMP1 m8 : 295|16@0+ (1,0) [0|0] "" TOOL</v>
      </c>
      <c r="S25" s="1" t="str">
        <f t="shared" si="3"/>
        <v>SG_MUL_VAL_ 2024 IPT_SO2SCOMP1 S09_PID 8-8;</v>
      </c>
    </row>
    <row r="26" s="1" customFormat="1" ht="22.5" spans="1:19">
      <c r="A26" s="1">
        <v>9</v>
      </c>
      <c r="B26" s="54">
        <f t="shared" si="0"/>
        <v>8</v>
      </c>
      <c r="C26" s="39" t="str">
        <f t="shared" si="1"/>
        <v>S09_PID</v>
      </c>
      <c r="D26" s="56" t="s">
        <v>2487</v>
      </c>
      <c r="E26" s="20" t="s">
        <v>2523</v>
      </c>
      <c r="F26" s="59" t="s">
        <v>2524</v>
      </c>
      <c r="G26" s="56" t="s">
        <v>2490</v>
      </c>
      <c r="H26" s="1">
        <f t="shared" si="4"/>
        <v>311</v>
      </c>
      <c r="I26" s="1">
        <v>16</v>
      </c>
      <c r="J26" s="1">
        <v>0</v>
      </c>
      <c r="K26" s="1" t="s">
        <v>32</v>
      </c>
      <c r="L26" s="1">
        <v>1</v>
      </c>
      <c r="M26" s="1"/>
      <c r="N26" s="1">
        <v>0</v>
      </c>
      <c r="O26" s="2">
        <v>0</v>
      </c>
      <c r="P26" s="2">
        <v>0</v>
      </c>
      <c r="Q26" s="1"/>
      <c r="R26" s="1" t="str">
        <f t="shared" si="2"/>
        <v> SG_ IPT_SO2SCOND1 m8 : 311|16@0+ (1,0) [0|0] "" TOOL</v>
      </c>
      <c r="S26" s="1" t="str">
        <f t="shared" si="3"/>
        <v>SG_MUL_VAL_ 2024 IPT_SO2SCOND1 S09_PID 8-8;</v>
      </c>
    </row>
    <row r="27" s="1" customFormat="1" ht="22.5" spans="1:19">
      <c r="A27" s="1">
        <v>9</v>
      </c>
      <c r="B27" s="54">
        <f t="shared" si="0"/>
        <v>8</v>
      </c>
      <c r="C27" s="39" t="str">
        <f t="shared" si="1"/>
        <v>S09_PID</v>
      </c>
      <c r="D27" s="56" t="s">
        <v>2487</v>
      </c>
      <c r="E27" s="20" t="s">
        <v>2525</v>
      </c>
      <c r="F27" s="59" t="s">
        <v>2526</v>
      </c>
      <c r="G27" s="56" t="s">
        <v>2490</v>
      </c>
      <c r="H27" s="1">
        <f t="shared" si="4"/>
        <v>327</v>
      </c>
      <c r="I27" s="1">
        <v>16</v>
      </c>
      <c r="J27" s="1">
        <v>0</v>
      </c>
      <c r="K27" s="1" t="s">
        <v>32</v>
      </c>
      <c r="L27" s="1">
        <v>1</v>
      </c>
      <c r="M27" s="1"/>
      <c r="N27" s="1">
        <v>0</v>
      </c>
      <c r="O27" s="2">
        <v>0</v>
      </c>
      <c r="P27" s="2">
        <v>0</v>
      </c>
      <c r="Q27" s="1"/>
      <c r="R27" s="1" t="str">
        <f t="shared" si="2"/>
        <v> SG_ IPT_SO2SCOMP2 m8 : 327|16@0+ (1,0) [0|0] "" TOOL</v>
      </c>
      <c r="S27" s="1" t="str">
        <f t="shared" si="3"/>
        <v>SG_MUL_VAL_ 2024 IPT_SO2SCOMP2 S09_PID 8-8;</v>
      </c>
    </row>
    <row r="28" s="1" customFormat="1" ht="22.5" spans="1:19">
      <c r="A28" s="1">
        <v>9</v>
      </c>
      <c r="B28" s="54">
        <f t="shared" si="0"/>
        <v>8</v>
      </c>
      <c r="C28" s="39" t="str">
        <f t="shared" si="1"/>
        <v>S09_PID</v>
      </c>
      <c r="D28" s="56" t="s">
        <v>2487</v>
      </c>
      <c r="E28" s="20" t="s">
        <v>2527</v>
      </c>
      <c r="F28" s="59" t="s">
        <v>2528</v>
      </c>
      <c r="G28" s="56" t="s">
        <v>2490</v>
      </c>
      <c r="H28" s="1">
        <f t="shared" si="4"/>
        <v>343</v>
      </c>
      <c r="I28" s="1">
        <v>16</v>
      </c>
      <c r="J28" s="1">
        <v>0</v>
      </c>
      <c r="K28" s="1" t="s">
        <v>32</v>
      </c>
      <c r="L28" s="1">
        <v>1</v>
      </c>
      <c r="M28" s="1"/>
      <c r="N28" s="1">
        <v>0</v>
      </c>
      <c r="O28" s="2">
        <v>0</v>
      </c>
      <c r="P28" s="2">
        <v>0</v>
      </c>
      <c r="Q28" s="1"/>
      <c r="R28" s="1" t="str">
        <f t="shared" si="2"/>
        <v> SG_ IPT_SO2SCOND2 m8 : 343|16@0+ (1,0) [0|0] "" TOOL</v>
      </c>
      <c r="S28" s="1" t="str">
        <f t="shared" si="3"/>
        <v>SG_MUL_VAL_ 2024 IPT_SO2SCOND2 S09_PID 8-8;</v>
      </c>
    </row>
    <row r="29" s="1" customFormat="1" ht="22.5" spans="1:19">
      <c r="A29" s="1">
        <v>9</v>
      </c>
      <c r="B29" s="54">
        <f t="shared" si="0"/>
        <v>8</v>
      </c>
      <c r="C29" s="39" t="str">
        <f t="shared" si="1"/>
        <v>S09_PID</v>
      </c>
      <c r="D29" s="56" t="s">
        <v>2487</v>
      </c>
      <c r="E29" s="20" t="s">
        <v>2529</v>
      </c>
      <c r="F29" s="59" t="s">
        <v>2530</v>
      </c>
      <c r="G29" s="56" t="s">
        <v>2490</v>
      </c>
      <c r="H29" s="1">
        <f t="shared" si="4"/>
        <v>359</v>
      </c>
      <c r="I29" s="1">
        <v>16</v>
      </c>
      <c r="J29" s="1">
        <v>0</v>
      </c>
      <c r="K29" s="1" t="s">
        <v>32</v>
      </c>
      <c r="L29" s="1">
        <v>1</v>
      </c>
      <c r="M29" s="1"/>
      <c r="N29" s="1">
        <v>0</v>
      </c>
      <c r="O29" s="2">
        <v>0</v>
      </c>
      <c r="P29" s="2">
        <v>0</v>
      </c>
      <c r="Q29" s="1"/>
      <c r="R29" s="1" t="str">
        <f t="shared" si="2"/>
        <v> SG_ IPT_AFRICOMP1 m8 : 359|16@0+ (1,0) [0|0] "" TOOL</v>
      </c>
      <c r="S29" s="1" t="str">
        <f t="shared" si="3"/>
        <v>SG_MUL_VAL_ 2024 IPT_AFRICOMP1 S09_PID 8-8;</v>
      </c>
    </row>
    <row r="30" s="1" customFormat="1" ht="22.5" spans="1:19">
      <c r="A30" s="1">
        <v>9</v>
      </c>
      <c r="B30" s="54">
        <f t="shared" si="0"/>
        <v>8</v>
      </c>
      <c r="C30" s="39" t="str">
        <f t="shared" si="1"/>
        <v>S09_PID</v>
      </c>
      <c r="D30" s="56" t="s">
        <v>2487</v>
      </c>
      <c r="E30" s="20" t="s">
        <v>2531</v>
      </c>
      <c r="F30" s="59" t="s">
        <v>2532</v>
      </c>
      <c r="G30" s="56" t="s">
        <v>2490</v>
      </c>
      <c r="H30" s="1">
        <f t="shared" si="4"/>
        <v>375</v>
      </c>
      <c r="I30" s="1">
        <v>16</v>
      </c>
      <c r="J30" s="1">
        <v>0</v>
      </c>
      <c r="K30" s="1" t="s">
        <v>32</v>
      </c>
      <c r="L30" s="1">
        <v>1</v>
      </c>
      <c r="M30" s="1"/>
      <c r="N30" s="1">
        <v>0</v>
      </c>
      <c r="O30" s="2">
        <v>0</v>
      </c>
      <c r="P30" s="2">
        <v>0</v>
      </c>
      <c r="Q30" s="1"/>
      <c r="R30" s="1" t="str">
        <f t="shared" si="2"/>
        <v> SG_ IPT_AFRICOND1 m8 : 375|16@0+ (1,0) [0|0] "" TOOL</v>
      </c>
      <c r="S30" s="1" t="str">
        <f t="shared" si="3"/>
        <v>SG_MUL_VAL_ 2024 IPT_AFRICOND1 S09_PID 8-8;</v>
      </c>
    </row>
    <row r="31" s="1" customFormat="1" ht="22.5" spans="1:19">
      <c r="A31" s="1">
        <v>9</v>
      </c>
      <c r="B31" s="54">
        <f t="shared" si="0"/>
        <v>8</v>
      </c>
      <c r="C31" s="39" t="str">
        <f t="shared" si="1"/>
        <v>S09_PID</v>
      </c>
      <c r="D31" s="56" t="s">
        <v>2487</v>
      </c>
      <c r="E31" s="20" t="s">
        <v>2533</v>
      </c>
      <c r="F31" s="59" t="s">
        <v>2534</v>
      </c>
      <c r="G31" s="56" t="s">
        <v>2490</v>
      </c>
      <c r="H31" s="1">
        <f t="shared" si="4"/>
        <v>391</v>
      </c>
      <c r="I31" s="1">
        <v>16</v>
      </c>
      <c r="J31" s="1">
        <v>0</v>
      </c>
      <c r="K31" s="1" t="s">
        <v>32</v>
      </c>
      <c r="L31" s="1">
        <v>1</v>
      </c>
      <c r="M31" s="1"/>
      <c r="N31" s="1">
        <v>0</v>
      </c>
      <c r="O31" s="2">
        <v>0</v>
      </c>
      <c r="P31" s="2">
        <v>0</v>
      </c>
      <c r="Q31" s="1"/>
      <c r="R31" s="1" t="str">
        <f t="shared" si="2"/>
        <v> SG_ IPT_AFRICOMP2 m8 : 391|16@0+ (1,0) [0|0] "" TOOL</v>
      </c>
      <c r="S31" s="1" t="str">
        <f t="shared" si="3"/>
        <v>SG_MUL_VAL_ 2024 IPT_AFRICOMP2 S09_PID 8-8;</v>
      </c>
    </row>
    <row r="32" s="1" customFormat="1" ht="22.5" spans="1:19">
      <c r="A32" s="1">
        <v>9</v>
      </c>
      <c r="B32" s="54">
        <f t="shared" si="0"/>
        <v>8</v>
      </c>
      <c r="C32" s="39" t="str">
        <f t="shared" si="1"/>
        <v>S09_PID</v>
      </c>
      <c r="D32" s="56" t="s">
        <v>2487</v>
      </c>
      <c r="E32" s="20" t="s">
        <v>2535</v>
      </c>
      <c r="F32" s="59" t="s">
        <v>2536</v>
      </c>
      <c r="G32" s="56" t="s">
        <v>2490</v>
      </c>
      <c r="H32" s="1">
        <f t="shared" si="4"/>
        <v>407</v>
      </c>
      <c r="I32" s="1">
        <v>16</v>
      </c>
      <c r="J32" s="1">
        <v>0</v>
      </c>
      <c r="K32" s="1" t="s">
        <v>32</v>
      </c>
      <c r="L32" s="1">
        <v>1</v>
      </c>
      <c r="M32" s="1"/>
      <c r="N32" s="1">
        <v>0</v>
      </c>
      <c r="O32" s="2">
        <v>0</v>
      </c>
      <c r="P32" s="2">
        <v>0</v>
      </c>
      <c r="Q32" s="1"/>
      <c r="R32" s="1" t="str">
        <f t="shared" si="2"/>
        <v> SG_ IPT_AFRICOND2 m8 : 407|16@0+ (1,0) [0|0] "" TOOL</v>
      </c>
      <c r="S32" s="1" t="str">
        <f t="shared" si="3"/>
        <v>SG_MUL_VAL_ 2024 IPT_AFRICOND2 S09_PID 8-8;</v>
      </c>
    </row>
    <row r="33" s="1" customFormat="1" spans="1:19">
      <c r="A33" s="1">
        <v>9</v>
      </c>
      <c r="B33" s="54">
        <f t="shared" si="0"/>
        <v>8</v>
      </c>
      <c r="C33" s="39" t="str">
        <f t="shared" si="1"/>
        <v>S09_PID</v>
      </c>
      <c r="D33" s="56" t="s">
        <v>2487</v>
      </c>
      <c r="E33" s="20" t="s">
        <v>2537</v>
      </c>
      <c r="F33" s="59" t="s">
        <v>2538</v>
      </c>
      <c r="G33" s="56" t="s">
        <v>2490</v>
      </c>
      <c r="H33" s="1">
        <f t="shared" si="4"/>
        <v>423</v>
      </c>
      <c r="I33" s="1">
        <v>16</v>
      </c>
      <c r="J33" s="1">
        <v>0</v>
      </c>
      <c r="K33" s="1" t="s">
        <v>32</v>
      </c>
      <c r="L33" s="1">
        <v>1</v>
      </c>
      <c r="M33" s="1"/>
      <c r="N33" s="1">
        <v>0</v>
      </c>
      <c r="O33" s="2">
        <v>0</v>
      </c>
      <c r="P33" s="2">
        <v>0</v>
      </c>
      <c r="Q33" s="1"/>
      <c r="R33" s="1" t="str">
        <f t="shared" si="2"/>
        <v> SG_ IPT_PFCOMP1 m8 : 423|16@0+ (1,0) [0|0] "" TOOL</v>
      </c>
      <c r="S33" s="1" t="str">
        <f t="shared" si="3"/>
        <v>SG_MUL_VAL_ 2024 IPT_PFCOMP1 S09_PID 8-8;</v>
      </c>
    </row>
    <row r="34" s="1" customFormat="1" ht="22.5" spans="1:19">
      <c r="A34" s="1">
        <v>9</v>
      </c>
      <c r="B34" s="54">
        <f t="shared" si="0"/>
        <v>8</v>
      </c>
      <c r="C34" s="39" t="str">
        <f t="shared" si="1"/>
        <v>S09_PID</v>
      </c>
      <c r="D34" s="56" t="s">
        <v>2487</v>
      </c>
      <c r="E34" s="20" t="s">
        <v>2539</v>
      </c>
      <c r="F34" s="59" t="s">
        <v>2540</v>
      </c>
      <c r="G34" s="56" t="s">
        <v>2490</v>
      </c>
      <c r="H34" s="1">
        <f t="shared" si="4"/>
        <v>439</v>
      </c>
      <c r="I34" s="1">
        <v>16</v>
      </c>
      <c r="J34" s="1">
        <v>0</v>
      </c>
      <c r="K34" s="1" t="s">
        <v>32</v>
      </c>
      <c r="L34" s="1">
        <v>1</v>
      </c>
      <c r="M34" s="1"/>
      <c r="N34" s="1">
        <v>0</v>
      </c>
      <c r="O34" s="2">
        <v>0</v>
      </c>
      <c r="P34" s="2">
        <v>0</v>
      </c>
      <c r="Q34" s="1"/>
      <c r="R34" s="1" t="str">
        <f t="shared" si="2"/>
        <v> SG_ IPT_PFCOND1 m8 : 439|16@0+ (1,0) [0|0] "" TOOL</v>
      </c>
      <c r="S34" s="1" t="str">
        <f t="shared" si="3"/>
        <v>SG_MUL_VAL_ 2024 IPT_PFCOND1 S09_PID 8-8;</v>
      </c>
    </row>
    <row r="35" s="1" customFormat="1" spans="1:19">
      <c r="A35" s="1">
        <v>9</v>
      </c>
      <c r="B35" s="54">
        <f t="shared" si="0"/>
        <v>8</v>
      </c>
      <c r="C35" s="39" t="str">
        <f t="shared" si="1"/>
        <v>S09_PID</v>
      </c>
      <c r="D35" s="56" t="s">
        <v>2487</v>
      </c>
      <c r="E35" s="20" t="s">
        <v>2541</v>
      </c>
      <c r="F35" s="59" t="s">
        <v>2542</v>
      </c>
      <c r="G35" s="56" t="s">
        <v>2490</v>
      </c>
      <c r="H35" s="1">
        <f t="shared" si="4"/>
        <v>455</v>
      </c>
      <c r="I35" s="1">
        <v>16</v>
      </c>
      <c r="J35" s="1">
        <v>0</v>
      </c>
      <c r="K35" s="1" t="s">
        <v>32</v>
      </c>
      <c r="L35" s="1">
        <v>1</v>
      </c>
      <c r="M35" s="1"/>
      <c r="N35" s="1">
        <v>0</v>
      </c>
      <c r="O35" s="2">
        <v>0</v>
      </c>
      <c r="P35" s="2">
        <v>0</v>
      </c>
      <c r="Q35" s="1"/>
      <c r="R35" s="1" t="str">
        <f t="shared" si="2"/>
        <v> SG_ IPT_PFCOMP2 m8 : 455|16@0+ (1,0) [0|0] "" TOOL</v>
      </c>
      <c r="S35" s="1" t="str">
        <f t="shared" si="3"/>
        <v>SG_MUL_VAL_ 2024 IPT_PFCOMP2 S09_PID 8-8;</v>
      </c>
    </row>
    <row r="36" s="1" customFormat="1" ht="22.5" spans="1:19">
      <c r="A36" s="1">
        <v>9</v>
      </c>
      <c r="B36" s="54">
        <f t="shared" si="0"/>
        <v>8</v>
      </c>
      <c r="C36" s="39" t="str">
        <f t="shared" si="1"/>
        <v>S09_PID</v>
      </c>
      <c r="D36" s="56" t="s">
        <v>2487</v>
      </c>
      <c r="E36" s="20" t="s">
        <v>2543</v>
      </c>
      <c r="F36" s="59" t="s">
        <v>2544</v>
      </c>
      <c r="G36" s="56" t="s">
        <v>2490</v>
      </c>
      <c r="H36" s="1">
        <f t="shared" si="4"/>
        <v>471</v>
      </c>
      <c r="I36" s="1">
        <v>16</v>
      </c>
      <c r="J36" s="1">
        <v>0</v>
      </c>
      <c r="K36" s="1" t="s">
        <v>32</v>
      </c>
      <c r="L36" s="1">
        <v>1</v>
      </c>
      <c r="M36" s="1"/>
      <c r="N36" s="1">
        <v>0</v>
      </c>
      <c r="O36" s="2">
        <v>0</v>
      </c>
      <c r="P36" s="2">
        <v>0</v>
      </c>
      <c r="Q36" s="1"/>
      <c r="R36" s="1" t="str">
        <f t="shared" si="2"/>
        <v> SG_ IPT_PFCOND2 m8 : 471|16@0+ (1,0) [0|0] "" TOOL</v>
      </c>
      <c r="S36" s="1" t="str">
        <f t="shared" si="3"/>
        <v>SG_MUL_VAL_ 2024 IPT_PFCOND2 S09_PID 8-8;</v>
      </c>
    </row>
    <row r="37" s="1" customFormat="1" spans="1:19">
      <c r="A37" s="1">
        <v>9</v>
      </c>
      <c r="B37" s="54">
        <f t="shared" si="0"/>
        <v>0</v>
      </c>
      <c r="C37" s="39" t="str">
        <f t="shared" si="1"/>
        <v>S09_PID</v>
      </c>
      <c r="J37" s="1">
        <v>1</v>
      </c>
      <c r="K37" s="1" t="s">
        <v>32</v>
      </c>
      <c r="L37" s="1">
        <v>1</v>
      </c>
      <c r="M37" s="1"/>
      <c r="N37" s="1">
        <v>0</v>
      </c>
      <c r="O37" s="2">
        <v>0</v>
      </c>
      <c r="P37" s="2">
        <v>0</v>
      </c>
      <c r="Q37" s="1"/>
      <c r="R37" s="1" t="str">
        <f t="shared" si="2"/>
        <v/>
      </c>
      <c r="S37" s="1" t="str">
        <f t="shared" si="3"/>
        <v/>
      </c>
    </row>
    <row r="38" s="1" customFormat="1" spans="1:19">
      <c r="A38" s="1">
        <v>9</v>
      </c>
      <c r="B38" s="54">
        <f t="shared" si="0"/>
        <v>0</v>
      </c>
      <c r="C38" s="39" t="str">
        <f t="shared" si="1"/>
        <v>S09_PID</v>
      </c>
      <c r="J38" s="1">
        <v>1</v>
      </c>
      <c r="K38" s="1" t="s">
        <v>32</v>
      </c>
      <c r="L38" s="1">
        <v>1</v>
      </c>
      <c r="M38" s="1"/>
      <c r="N38" s="1">
        <v>0</v>
      </c>
      <c r="O38" s="2">
        <v>0</v>
      </c>
      <c r="P38" s="2">
        <v>0</v>
      </c>
      <c r="Q38" s="1"/>
      <c r="R38" s="1" t="str">
        <f t="shared" si="2"/>
        <v/>
      </c>
      <c r="S38" s="1" t="str">
        <f t="shared" si="3"/>
        <v/>
      </c>
    </row>
    <row r="39" s="1" customFormat="1" spans="1:19">
      <c r="A39" s="1">
        <v>9</v>
      </c>
      <c r="B39" s="54">
        <f t="shared" si="0"/>
        <v>0</v>
      </c>
      <c r="C39" s="39" t="str">
        <f t="shared" si="1"/>
        <v>S09_PID</v>
      </c>
      <c r="J39" s="1">
        <v>1</v>
      </c>
      <c r="K39" s="1" t="s">
        <v>32</v>
      </c>
      <c r="L39" s="1">
        <v>1</v>
      </c>
      <c r="M39" s="1"/>
      <c r="N39" s="1">
        <v>0</v>
      </c>
      <c r="O39" s="2">
        <v>0</v>
      </c>
      <c r="P39" s="2">
        <v>0</v>
      </c>
      <c r="Q39" s="1"/>
      <c r="R39" s="1" t="str">
        <f t="shared" si="2"/>
        <v/>
      </c>
      <c r="S39" s="1" t="str">
        <f t="shared" si="3"/>
        <v/>
      </c>
    </row>
    <row r="40" s="1" customFormat="1" spans="1:19">
      <c r="A40" s="1">
        <v>9</v>
      </c>
      <c r="B40" s="54">
        <f t="shared" si="0"/>
        <v>0</v>
      </c>
      <c r="C40" s="39" t="str">
        <f t="shared" si="1"/>
        <v>S09_PID</v>
      </c>
      <c r="J40" s="1">
        <v>1</v>
      </c>
      <c r="K40" s="1" t="s">
        <v>32</v>
      </c>
      <c r="L40" s="1">
        <v>1</v>
      </c>
      <c r="M40" s="1"/>
      <c r="N40" s="1">
        <v>0</v>
      </c>
      <c r="O40" s="2">
        <v>0</v>
      </c>
      <c r="P40" s="2">
        <v>0</v>
      </c>
      <c r="Q40" s="1"/>
      <c r="R40" s="1" t="str">
        <f t="shared" si="2"/>
        <v/>
      </c>
      <c r="S40" s="1" t="str">
        <f t="shared" si="3"/>
        <v/>
      </c>
    </row>
    <row r="41" s="1" customFormat="1" spans="1:19">
      <c r="A41" s="1">
        <v>9</v>
      </c>
      <c r="B41" s="54">
        <f t="shared" si="0"/>
        <v>0</v>
      </c>
      <c r="C41" s="39" t="str">
        <f t="shared" si="1"/>
        <v>S09_PID</v>
      </c>
      <c r="J41" s="1">
        <v>1</v>
      </c>
      <c r="K41" s="1" t="s">
        <v>32</v>
      </c>
      <c r="L41" s="1">
        <v>1</v>
      </c>
      <c r="M41" s="1"/>
      <c r="N41" s="1">
        <v>0</v>
      </c>
      <c r="O41" s="2">
        <v>0</v>
      </c>
      <c r="P41" s="2">
        <v>0</v>
      </c>
      <c r="Q41" s="1"/>
      <c r="R41" s="1" t="str">
        <f t="shared" si="2"/>
        <v/>
      </c>
      <c r="S41" s="1" t="str">
        <f t="shared" si="3"/>
        <v/>
      </c>
    </row>
    <row r="42" s="1" customFormat="1" spans="1:19">
      <c r="A42" s="1">
        <v>9</v>
      </c>
      <c r="B42" s="54">
        <f t="shared" si="0"/>
        <v>0</v>
      </c>
      <c r="C42" s="39" t="str">
        <f t="shared" si="1"/>
        <v>S09_PID</v>
      </c>
      <c r="J42" s="1">
        <v>1</v>
      </c>
      <c r="K42" s="1" t="s">
        <v>32</v>
      </c>
      <c r="L42" s="1">
        <v>1</v>
      </c>
      <c r="M42" s="1"/>
      <c r="N42" s="1">
        <v>0</v>
      </c>
      <c r="O42" s="2">
        <v>0</v>
      </c>
      <c r="P42" s="2">
        <v>0</v>
      </c>
      <c r="Q42" s="1"/>
      <c r="R42" s="1" t="str">
        <f t="shared" si="2"/>
        <v/>
      </c>
      <c r="S42" s="1" t="str">
        <f t="shared" si="3"/>
        <v/>
      </c>
    </row>
    <row r="43" s="1" customFormat="1" spans="1:19">
      <c r="A43" s="1">
        <v>9</v>
      </c>
      <c r="B43" s="54">
        <f t="shared" si="0"/>
        <v>0</v>
      </c>
      <c r="C43" s="39" t="str">
        <f t="shared" si="1"/>
        <v>S09_PID</v>
      </c>
      <c r="J43" s="1">
        <v>1</v>
      </c>
      <c r="K43" s="1" t="s">
        <v>32</v>
      </c>
      <c r="L43" s="1">
        <v>1</v>
      </c>
      <c r="M43" s="1"/>
      <c r="N43" s="1">
        <v>0</v>
      </c>
      <c r="O43" s="2">
        <v>0</v>
      </c>
      <c r="P43" s="2">
        <v>0</v>
      </c>
      <c r="Q43" s="1"/>
      <c r="R43" s="1" t="str">
        <f t="shared" si="2"/>
        <v/>
      </c>
      <c r="S43" s="1" t="str">
        <f t="shared" si="3"/>
        <v/>
      </c>
    </row>
    <row r="44" s="1" customFormat="1" spans="1:19">
      <c r="A44" s="1">
        <v>9</v>
      </c>
      <c r="B44" s="54">
        <f t="shared" si="0"/>
        <v>0</v>
      </c>
      <c r="C44" s="39" t="str">
        <f t="shared" si="1"/>
        <v>S09_PID</v>
      </c>
      <c r="J44" s="1">
        <v>1</v>
      </c>
      <c r="K44" s="1" t="s">
        <v>32</v>
      </c>
      <c r="L44" s="1">
        <v>1</v>
      </c>
      <c r="M44" s="1"/>
      <c r="N44" s="1">
        <v>0</v>
      </c>
      <c r="O44" s="2">
        <v>0</v>
      </c>
      <c r="P44" s="2">
        <v>0</v>
      </c>
      <c r="Q44" s="1"/>
      <c r="R44" s="1" t="str">
        <f t="shared" si="2"/>
        <v/>
      </c>
      <c r="S44" s="1" t="str">
        <f t="shared" si="3"/>
        <v/>
      </c>
    </row>
    <row r="45" s="1" customFormat="1" spans="1:19">
      <c r="A45" s="1">
        <v>9</v>
      </c>
      <c r="B45" s="54">
        <f t="shared" si="0"/>
        <v>0</v>
      </c>
      <c r="C45" s="39" t="str">
        <f t="shared" si="1"/>
        <v>S09_PID</v>
      </c>
      <c r="J45" s="1">
        <v>1</v>
      </c>
      <c r="K45" s="1" t="s">
        <v>32</v>
      </c>
      <c r="L45" s="1">
        <v>1</v>
      </c>
      <c r="M45" s="1"/>
      <c r="N45" s="1">
        <v>0</v>
      </c>
      <c r="O45" s="2">
        <v>0</v>
      </c>
      <c r="P45" s="2">
        <v>0</v>
      </c>
      <c r="Q45" s="1"/>
      <c r="R45" s="1" t="str">
        <f t="shared" si="2"/>
        <v/>
      </c>
      <c r="S45" s="1" t="str">
        <f t="shared" si="3"/>
        <v/>
      </c>
    </row>
    <row r="46" s="1" customFormat="1" spans="1:19">
      <c r="A46" s="1">
        <v>9</v>
      </c>
      <c r="B46" s="54">
        <f t="shared" si="0"/>
        <v>0</v>
      </c>
      <c r="C46" s="39" t="str">
        <f t="shared" si="1"/>
        <v>S09_PID</v>
      </c>
      <c r="J46" s="1">
        <v>1</v>
      </c>
      <c r="K46" s="1" t="s">
        <v>32</v>
      </c>
      <c r="L46" s="1">
        <v>1</v>
      </c>
      <c r="M46" s="1"/>
      <c r="N46" s="1">
        <v>0</v>
      </c>
      <c r="O46" s="2">
        <v>0</v>
      </c>
      <c r="P46" s="2">
        <v>0</v>
      </c>
      <c r="Q46" s="1"/>
      <c r="R46" s="1" t="str">
        <f t="shared" si="2"/>
        <v/>
      </c>
      <c r="S46" s="1" t="str">
        <f t="shared" si="3"/>
        <v/>
      </c>
    </row>
    <row r="47" s="1" customFormat="1" spans="1:19">
      <c r="A47" s="1">
        <v>9</v>
      </c>
      <c r="B47" s="54">
        <f t="shared" si="0"/>
        <v>0</v>
      </c>
      <c r="C47" s="39" t="str">
        <f t="shared" si="1"/>
        <v>S09_PID</v>
      </c>
      <c r="J47" s="1">
        <v>1</v>
      </c>
      <c r="K47" s="1" t="s">
        <v>32</v>
      </c>
      <c r="L47" s="1">
        <v>1</v>
      </c>
      <c r="M47" s="1"/>
      <c r="N47" s="1">
        <v>0</v>
      </c>
      <c r="O47" s="2">
        <v>0</v>
      </c>
      <c r="P47" s="2">
        <v>0</v>
      </c>
      <c r="Q47" s="1"/>
      <c r="R47" s="1" t="str">
        <f t="shared" si="2"/>
        <v/>
      </c>
      <c r="S47" s="1" t="str">
        <f t="shared" si="3"/>
        <v/>
      </c>
    </row>
    <row r="48" s="1" customFormat="1" spans="1:19">
      <c r="A48" s="1">
        <v>9</v>
      </c>
      <c r="B48" s="54">
        <f t="shared" si="0"/>
        <v>0</v>
      </c>
      <c r="C48" s="39" t="str">
        <f t="shared" si="1"/>
        <v>S09_PID</v>
      </c>
      <c r="J48" s="1">
        <v>1</v>
      </c>
      <c r="K48" s="1" t="s">
        <v>32</v>
      </c>
      <c r="L48" s="1">
        <v>1</v>
      </c>
      <c r="M48" s="1"/>
      <c r="N48" s="1">
        <v>0</v>
      </c>
      <c r="O48" s="2">
        <v>0</v>
      </c>
      <c r="P48" s="2">
        <v>0</v>
      </c>
      <c r="Q48" s="1"/>
      <c r="R48" s="1" t="str">
        <f t="shared" si="2"/>
        <v/>
      </c>
      <c r="S48" s="1" t="str">
        <f t="shared" si="3"/>
        <v/>
      </c>
    </row>
    <row r="49" s="1" customFormat="1" spans="1:19">
      <c r="A49" s="1">
        <v>9</v>
      </c>
      <c r="B49" s="54">
        <f t="shared" si="0"/>
        <v>0</v>
      </c>
      <c r="C49" s="39" t="str">
        <f t="shared" si="1"/>
        <v>S09_PID</v>
      </c>
      <c r="J49" s="1">
        <v>1</v>
      </c>
      <c r="K49" s="1" t="s">
        <v>32</v>
      </c>
      <c r="L49" s="1">
        <v>1</v>
      </c>
      <c r="M49" s="1"/>
      <c r="N49" s="1">
        <v>0</v>
      </c>
      <c r="O49" s="2">
        <v>0</v>
      </c>
      <c r="P49" s="2">
        <v>0</v>
      </c>
      <c r="Q49" s="1"/>
      <c r="R49" s="1" t="str">
        <f t="shared" si="2"/>
        <v/>
      </c>
      <c r="S49" s="1" t="str">
        <f t="shared" si="3"/>
        <v/>
      </c>
    </row>
    <row r="50" s="1" customFormat="1" spans="1:19">
      <c r="A50" s="1">
        <v>9</v>
      </c>
      <c r="B50" s="54">
        <f t="shared" si="0"/>
        <v>0</v>
      </c>
      <c r="C50" s="39" t="str">
        <f t="shared" si="1"/>
        <v>S09_PID</v>
      </c>
      <c r="J50" s="1">
        <v>1</v>
      </c>
      <c r="K50" s="1" t="s">
        <v>32</v>
      </c>
      <c r="L50" s="1">
        <v>1</v>
      </c>
      <c r="M50" s="1"/>
      <c r="N50" s="1">
        <v>0</v>
      </c>
      <c r="O50" s="2">
        <v>0</v>
      </c>
      <c r="P50" s="2">
        <v>0</v>
      </c>
      <c r="Q50" s="1"/>
      <c r="R50" s="1" t="str">
        <f t="shared" si="2"/>
        <v/>
      </c>
      <c r="S50" s="1" t="str">
        <f t="shared" si="3"/>
        <v/>
      </c>
    </row>
    <row r="51" s="1" customFormat="1" spans="1:19">
      <c r="A51" s="1">
        <v>9</v>
      </c>
      <c r="B51" s="54">
        <f t="shared" si="0"/>
        <v>0</v>
      </c>
      <c r="C51" s="39" t="str">
        <f t="shared" si="1"/>
        <v>S09_PID</v>
      </c>
      <c r="J51" s="1">
        <v>1</v>
      </c>
      <c r="K51" s="1" t="s">
        <v>32</v>
      </c>
      <c r="L51" s="1">
        <v>1</v>
      </c>
      <c r="M51" s="1"/>
      <c r="N51" s="1">
        <v>0</v>
      </c>
      <c r="O51" s="2">
        <v>0</v>
      </c>
      <c r="P51" s="2">
        <v>0</v>
      </c>
      <c r="Q51" s="1"/>
      <c r="R51" s="1" t="str">
        <f t="shared" si="2"/>
        <v/>
      </c>
      <c r="S51" s="1" t="str">
        <f t="shared" si="3"/>
        <v/>
      </c>
    </row>
    <row r="52" s="1" customFormat="1" spans="1:19">
      <c r="A52" s="1">
        <v>9</v>
      </c>
      <c r="B52" s="54">
        <f t="shared" si="0"/>
        <v>0</v>
      </c>
      <c r="C52" s="39" t="str">
        <f t="shared" si="1"/>
        <v>S09_PID</v>
      </c>
      <c r="J52" s="1">
        <v>1</v>
      </c>
      <c r="K52" s="1" t="s">
        <v>32</v>
      </c>
      <c r="L52" s="1">
        <v>1</v>
      </c>
      <c r="M52" s="1"/>
      <c r="N52" s="1">
        <v>0</v>
      </c>
      <c r="O52" s="2">
        <v>0</v>
      </c>
      <c r="P52" s="2">
        <v>0</v>
      </c>
      <c r="Q52" s="1"/>
      <c r="R52" s="1" t="str">
        <f t="shared" si="2"/>
        <v/>
      </c>
      <c r="S52" s="1" t="str">
        <f t="shared" si="3"/>
        <v/>
      </c>
    </row>
    <row r="53" s="1" customFormat="1" spans="1:19">
      <c r="A53" s="1">
        <v>9</v>
      </c>
      <c r="B53" s="54">
        <f t="shared" si="0"/>
        <v>0</v>
      </c>
      <c r="C53" s="39" t="str">
        <f t="shared" si="1"/>
        <v>S09_PID</v>
      </c>
      <c r="J53" s="1">
        <v>1</v>
      </c>
      <c r="K53" s="1" t="s">
        <v>32</v>
      </c>
      <c r="L53" s="1">
        <v>1</v>
      </c>
      <c r="M53" s="1"/>
      <c r="N53" s="1">
        <v>0</v>
      </c>
      <c r="O53" s="2">
        <v>0</v>
      </c>
      <c r="P53" s="2">
        <v>0</v>
      </c>
      <c r="Q53" s="1"/>
      <c r="R53" s="1" t="str">
        <f t="shared" si="2"/>
        <v/>
      </c>
      <c r="S53" s="1" t="str">
        <f t="shared" si="3"/>
        <v/>
      </c>
    </row>
    <row r="54" s="1" customFormat="1" spans="1:19">
      <c r="A54" s="1">
        <v>9</v>
      </c>
      <c r="B54" s="54">
        <f t="shared" si="0"/>
        <v>0</v>
      </c>
      <c r="C54" s="39" t="str">
        <f t="shared" si="1"/>
        <v>S09_PID</v>
      </c>
      <c r="J54" s="1">
        <v>1</v>
      </c>
      <c r="K54" s="1" t="s">
        <v>32</v>
      </c>
      <c r="L54" s="1">
        <v>1</v>
      </c>
      <c r="M54" s="1"/>
      <c r="N54" s="1">
        <v>0</v>
      </c>
      <c r="O54" s="2">
        <v>0</v>
      </c>
      <c r="P54" s="2">
        <v>0</v>
      </c>
      <c r="Q54" s="1"/>
      <c r="R54" s="1" t="str">
        <f t="shared" si="2"/>
        <v/>
      </c>
      <c r="S54" s="1" t="str">
        <f t="shared" si="3"/>
        <v/>
      </c>
    </row>
    <row r="55" s="1" customFormat="1" spans="1:19">
      <c r="A55" s="1">
        <v>9</v>
      </c>
      <c r="B55" s="54">
        <f t="shared" si="0"/>
        <v>0</v>
      </c>
      <c r="C55" s="39" t="str">
        <f t="shared" si="1"/>
        <v>S09_PID</v>
      </c>
      <c r="J55" s="1">
        <v>1</v>
      </c>
      <c r="K55" s="1" t="s">
        <v>32</v>
      </c>
      <c r="L55" s="1">
        <v>1</v>
      </c>
      <c r="M55" s="1"/>
      <c r="N55" s="1">
        <v>0</v>
      </c>
      <c r="O55" s="2">
        <v>0</v>
      </c>
      <c r="P55" s="2">
        <v>0</v>
      </c>
      <c r="Q55" s="1"/>
      <c r="R55" s="1" t="str">
        <f t="shared" si="2"/>
        <v/>
      </c>
      <c r="S55" s="1" t="str">
        <f t="shared" si="3"/>
        <v/>
      </c>
    </row>
    <row r="56" s="1" customFormat="1" spans="1:19">
      <c r="A56" s="1">
        <v>9</v>
      </c>
      <c r="B56" s="54">
        <f t="shared" si="0"/>
        <v>0</v>
      </c>
      <c r="C56" s="39" t="str">
        <f t="shared" si="1"/>
        <v>S09_PID</v>
      </c>
      <c r="J56" s="1">
        <v>1</v>
      </c>
      <c r="K56" s="1" t="s">
        <v>32</v>
      </c>
      <c r="L56" s="1">
        <v>1</v>
      </c>
      <c r="M56" s="1"/>
      <c r="N56" s="1">
        <v>0</v>
      </c>
      <c r="O56" s="2">
        <v>0</v>
      </c>
      <c r="P56" s="2">
        <v>0</v>
      </c>
      <c r="Q56" s="1"/>
      <c r="R56" s="1" t="str">
        <f t="shared" si="2"/>
        <v/>
      </c>
      <c r="S56" s="1" t="str">
        <f t="shared" si="3"/>
        <v/>
      </c>
    </row>
    <row r="57" s="1" customFormat="1" spans="1:19">
      <c r="A57" s="1">
        <v>9</v>
      </c>
      <c r="B57" s="54">
        <f t="shared" si="0"/>
        <v>0</v>
      </c>
      <c r="C57" s="39" t="str">
        <f t="shared" si="1"/>
        <v>S09_PID</v>
      </c>
      <c r="J57" s="1">
        <v>1</v>
      </c>
      <c r="K57" s="1" t="s">
        <v>32</v>
      </c>
      <c r="L57" s="1">
        <v>1</v>
      </c>
      <c r="M57" s="1"/>
      <c r="N57" s="1">
        <v>0</v>
      </c>
      <c r="O57" s="2">
        <v>0</v>
      </c>
      <c r="P57" s="2">
        <v>0</v>
      </c>
      <c r="Q57" s="1"/>
      <c r="R57" s="1" t="str">
        <f t="shared" si="2"/>
        <v/>
      </c>
      <c r="S57" s="1" t="str">
        <f t="shared" si="3"/>
        <v/>
      </c>
    </row>
    <row r="58" s="1" customFormat="1" spans="1:19">
      <c r="A58" s="1">
        <v>9</v>
      </c>
      <c r="B58" s="54">
        <f t="shared" si="0"/>
        <v>0</v>
      </c>
      <c r="C58" s="39" t="str">
        <f t="shared" si="1"/>
        <v>S09_PID</v>
      </c>
      <c r="J58" s="1">
        <v>1</v>
      </c>
      <c r="K58" s="1" t="s">
        <v>32</v>
      </c>
      <c r="L58" s="1">
        <v>1</v>
      </c>
      <c r="M58" s="1"/>
      <c r="N58" s="1">
        <v>0</v>
      </c>
      <c r="O58" s="2">
        <v>0</v>
      </c>
      <c r="P58" s="2">
        <v>0</v>
      </c>
      <c r="Q58" s="1"/>
      <c r="R58" s="1" t="str">
        <f t="shared" si="2"/>
        <v/>
      </c>
      <c r="S58" s="1" t="str">
        <f t="shared" si="3"/>
        <v/>
      </c>
    </row>
    <row r="59" s="1" customFormat="1" spans="1:19">
      <c r="A59" s="1">
        <v>9</v>
      </c>
      <c r="B59" s="54">
        <f t="shared" si="0"/>
        <v>0</v>
      </c>
      <c r="C59" s="39" t="str">
        <f t="shared" si="1"/>
        <v>S09_PID</v>
      </c>
      <c r="J59" s="1">
        <v>1</v>
      </c>
      <c r="K59" s="1" t="s">
        <v>32</v>
      </c>
      <c r="L59" s="1">
        <v>1</v>
      </c>
      <c r="M59" s="1"/>
      <c r="N59" s="1">
        <v>0</v>
      </c>
      <c r="O59" s="2">
        <v>0</v>
      </c>
      <c r="P59" s="2">
        <v>0</v>
      </c>
      <c r="Q59" s="1"/>
      <c r="R59" s="1" t="str">
        <f t="shared" si="2"/>
        <v/>
      </c>
      <c r="S59" s="1" t="str">
        <f t="shared" si="3"/>
        <v/>
      </c>
    </row>
    <row r="60" s="1" customFormat="1" spans="1:19">
      <c r="A60" s="1">
        <v>9</v>
      </c>
      <c r="B60" s="54">
        <f t="shared" si="0"/>
        <v>0</v>
      </c>
      <c r="C60" s="39" t="str">
        <f t="shared" si="1"/>
        <v>S09_PID</v>
      </c>
      <c r="J60" s="1">
        <v>1</v>
      </c>
      <c r="K60" s="1" t="s">
        <v>32</v>
      </c>
      <c r="L60" s="1">
        <v>1</v>
      </c>
      <c r="M60" s="1"/>
      <c r="N60" s="1">
        <v>0</v>
      </c>
      <c r="O60" s="2">
        <v>0</v>
      </c>
      <c r="P60" s="2">
        <v>0</v>
      </c>
      <c r="Q60" s="1"/>
      <c r="R60" s="1" t="str">
        <f t="shared" si="2"/>
        <v/>
      </c>
      <c r="S60" s="1" t="str">
        <f t="shared" si="3"/>
        <v/>
      </c>
    </row>
    <row r="61" s="1" customFormat="1" spans="1:19">
      <c r="A61" s="1">
        <v>9</v>
      </c>
      <c r="B61" s="54">
        <f t="shared" si="0"/>
        <v>0</v>
      </c>
      <c r="C61" s="39" t="str">
        <f t="shared" si="1"/>
        <v>S09_PID</v>
      </c>
      <c r="J61" s="1">
        <v>1</v>
      </c>
      <c r="K61" s="1" t="s">
        <v>32</v>
      </c>
      <c r="L61" s="1">
        <v>1</v>
      </c>
      <c r="M61" s="1"/>
      <c r="N61" s="1">
        <v>0</v>
      </c>
      <c r="O61" s="2">
        <v>0</v>
      </c>
      <c r="P61" s="2">
        <v>0</v>
      </c>
      <c r="Q61" s="1"/>
      <c r="R61" s="1" t="str">
        <f t="shared" si="2"/>
        <v/>
      </c>
      <c r="S61" s="1" t="str">
        <f t="shared" si="3"/>
        <v/>
      </c>
    </row>
    <row r="62" s="1" customFormat="1" spans="1:19">
      <c r="A62" s="1">
        <v>9</v>
      </c>
      <c r="B62" s="54">
        <f t="shared" si="0"/>
        <v>0</v>
      </c>
      <c r="C62" s="39" t="str">
        <f t="shared" si="1"/>
        <v>S09_PID</v>
      </c>
      <c r="J62" s="1">
        <v>1</v>
      </c>
      <c r="K62" s="1" t="s">
        <v>32</v>
      </c>
      <c r="L62" s="1">
        <v>1</v>
      </c>
      <c r="M62" s="1"/>
      <c r="N62" s="1">
        <v>0</v>
      </c>
      <c r="O62" s="2">
        <v>0</v>
      </c>
      <c r="P62" s="2">
        <v>0</v>
      </c>
      <c r="Q62" s="1"/>
      <c r="R62" s="1" t="str">
        <f t="shared" si="2"/>
        <v/>
      </c>
      <c r="S62" s="1" t="str">
        <f t="shared" si="3"/>
        <v/>
      </c>
    </row>
    <row r="63" s="1" customFormat="1" spans="1:19">
      <c r="A63" s="1">
        <v>9</v>
      </c>
      <c r="B63" s="54">
        <f t="shared" si="0"/>
        <v>0</v>
      </c>
      <c r="C63" s="39" t="str">
        <f t="shared" si="1"/>
        <v>S09_PID</v>
      </c>
      <c r="J63" s="1">
        <v>1</v>
      </c>
      <c r="K63" s="1" t="s">
        <v>32</v>
      </c>
      <c r="L63" s="1">
        <v>1</v>
      </c>
      <c r="M63" s="1"/>
      <c r="N63" s="1">
        <v>0</v>
      </c>
      <c r="O63" s="2">
        <v>0</v>
      </c>
      <c r="P63" s="2">
        <v>0</v>
      </c>
      <c r="Q63" s="1"/>
      <c r="R63" s="1" t="str">
        <f t="shared" si="2"/>
        <v/>
      </c>
      <c r="S63" s="1" t="str">
        <f t="shared" si="3"/>
        <v/>
      </c>
    </row>
    <row r="64" s="1" customFormat="1" spans="1:19">
      <c r="A64" s="1">
        <v>9</v>
      </c>
      <c r="B64" s="54">
        <f t="shared" si="0"/>
        <v>0</v>
      </c>
      <c r="C64" s="39" t="str">
        <f t="shared" si="1"/>
        <v>S09_PID</v>
      </c>
      <c r="J64" s="1">
        <v>1</v>
      </c>
      <c r="K64" s="1" t="s">
        <v>32</v>
      </c>
      <c r="L64" s="1">
        <v>1</v>
      </c>
      <c r="M64" s="1"/>
      <c r="N64" s="1">
        <v>0</v>
      </c>
      <c r="O64" s="2">
        <v>0</v>
      </c>
      <c r="P64" s="2">
        <v>0</v>
      </c>
      <c r="Q64" s="1"/>
      <c r="R64" s="1" t="str">
        <f t="shared" si="2"/>
        <v/>
      </c>
      <c r="S64" s="1" t="str">
        <f t="shared" si="3"/>
        <v/>
      </c>
    </row>
    <row r="65" s="1" customFormat="1" spans="1:19">
      <c r="A65" s="1">
        <v>9</v>
      </c>
      <c r="B65" s="54">
        <f t="shared" si="0"/>
        <v>0</v>
      </c>
      <c r="C65" s="39" t="str">
        <f t="shared" si="1"/>
        <v>S09_PID</v>
      </c>
      <c r="J65" s="1">
        <v>1</v>
      </c>
      <c r="K65" s="1" t="s">
        <v>32</v>
      </c>
      <c r="L65" s="1">
        <v>1</v>
      </c>
      <c r="M65" s="1"/>
      <c r="N65" s="1">
        <v>0</v>
      </c>
      <c r="O65" s="2">
        <v>0</v>
      </c>
      <c r="P65" s="2">
        <v>0</v>
      </c>
      <c r="Q65" s="1"/>
      <c r="R65" s="1" t="str">
        <f t="shared" si="2"/>
        <v/>
      </c>
      <c r="S65" s="1" t="str">
        <f t="shared" si="3"/>
        <v/>
      </c>
    </row>
    <row r="66" s="1" customFormat="1" spans="1:19">
      <c r="A66" s="1">
        <v>9</v>
      </c>
      <c r="B66" s="54">
        <f t="shared" si="0"/>
        <v>0</v>
      </c>
      <c r="C66" s="39" t="str">
        <f t="shared" ref="C66:C101" si="5">"S"&amp;DEC2HEX(A66,2)&amp;"_PID"</f>
        <v>S09_PID</v>
      </c>
      <c r="J66" s="1">
        <v>1</v>
      </c>
      <c r="K66" s="1" t="s">
        <v>32</v>
      </c>
      <c r="L66" s="1">
        <v>1</v>
      </c>
      <c r="M66" s="1"/>
      <c r="N66" s="1">
        <v>0</v>
      </c>
      <c r="O66" s="2">
        <v>0</v>
      </c>
      <c r="P66" s="2">
        <v>0</v>
      </c>
      <c r="Q66" s="1"/>
      <c r="R66" s="1" t="str">
        <f t="shared" ref="R66:R101" si="6">IF(F66="",""," SG_ "&amp;F66&amp;" m"&amp;B66&amp;" : "&amp;H66&amp;"|"&amp;I66&amp;"@"&amp;J66&amp;K66&amp;" ("&amp;L66&amp;","&amp;N66&amp;") ["&amp;O66&amp;"|"&amp;P66&amp;"] """&amp;M66&amp;""" TOOL")</f>
        <v/>
      </c>
      <c r="S66" s="1" t="str">
        <f t="shared" ref="S66:S101" si="7">IF(F66="","","SG_MUL_VAL_ 2024 "&amp;F66&amp;" "&amp;C66&amp;" "&amp;SUBSTITUTE(B66,"M","")&amp;"-"&amp;SUBSTITUTE(B66,"M","")&amp;";")</f>
        <v/>
      </c>
    </row>
    <row r="67" s="1" customFormat="1" spans="1:19">
      <c r="A67" s="1">
        <v>9</v>
      </c>
      <c r="B67" s="54">
        <f t="shared" ref="B67:B101" si="8">HEX2DEC(SUBSTITUTE(D67,"0x",""))</f>
        <v>0</v>
      </c>
      <c r="C67" s="39" t="str">
        <f t="shared" si="5"/>
        <v>S09_PID</v>
      </c>
      <c r="J67" s="1">
        <v>1</v>
      </c>
      <c r="K67" s="1" t="s">
        <v>32</v>
      </c>
      <c r="L67" s="1">
        <v>1</v>
      </c>
      <c r="M67" s="1"/>
      <c r="N67" s="1">
        <v>0</v>
      </c>
      <c r="O67" s="2">
        <v>0</v>
      </c>
      <c r="P67" s="2">
        <v>0</v>
      </c>
      <c r="Q67" s="1"/>
      <c r="R67" s="1" t="str">
        <f t="shared" si="6"/>
        <v/>
      </c>
      <c r="S67" s="1" t="str">
        <f t="shared" si="7"/>
        <v/>
      </c>
    </row>
    <row r="68" s="1" customFormat="1" spans="1:19">
      <c r="A68" s="1">
        <v>9</v>
      </c>
      <c r="B68" s="54">
        <f t="shared" si="8"/>
        <v>0</v>
      </c>
      <c r="C68" s="39" t="str">
        <f t="shared" si="5"/>
        <v>S09_PID</v>
      </c>
      <c r="J68" s="1">
        <v>1</v>
      </c>
      <c r="K68" s="1" t="s">
        <v>32</v>
      </c>
      <c r="L68" s="1">
        <v>1</v>
      </c>
      <c r="M68" s="1"/>
      <c r="N68" s="1">
        <v>0</v>
      </c>
      <c r="O68" s="2">
        <v>0</v>
      </c>
      <c r="P68" s="2">
        <v>0</v>
      </c>
      <c r="Q68" s="1"/>
      <c r="R68" s="1" t="str">
        <f t="shared" si="6"/>
        <v/>
      </c>
      <c r="S68" s="1" t="str">
        <f t="shared" si="7"/>
        <v/>
      </c>
    </row>
    <row r="69" s="1" customFormat="1" spans="1:19">
      <c r="A69" s="1">
        <v>9</v>
      </c>
      <c r="B69" s="54">
        <f t="shared" si="8"/>
        <v>0</v>
      </c>
      <c r="C69" s="39" t="str">
        <f t="shared" si="5"/>
        <v>S09_PID</v>
      </c>
      <c r="J69" s="1">
        <v>1</v>
      </c>
      <c r="K69" s="1" t="s">
        <v>32</v>
      </c>
      <c r="L69" s="1">
        <v>1</v>
      </c>
      <c r="M69" s="1"/>
      <c r="N69" s="1">
        <v>0</v>
      </c>
      <c r="O69" s="2">
        <v>0</v>
      </c>
      <c r="P69" s="2">
        <v>0</v>
      </c>
      <c r="Q69" s="1"/>
      <c r="R69" s="1" t="str">
        <f t="shared" si="6"/>
        <v/>
      </c>
      <c r="S69" s="1" t="str">
        <f t="shared" si="7"/>
        <v/>
      </c>
    </row>
    <row r="70" s="1" customFormat="1" spans="1:19">
      <c r="A70" s="1">
        <v>9</v>
      </c>
      <c r="B70" s="54">
        <f t="shared" si="8"/>
        <v>0</v>
      </c>
      <c r="C70" s="39" t="str">
        <f t="shared" si="5"/>
        <v>S09_PID</v>
      </c>
      <c r="J70" s="1">
        <v>1</v>
      </c>
      <c r="K70" s="1" t="s">
        <v>32</v>
      </c>
      <c r="L70" s="1">
        <v>1</v>
      </c>
      <c r="M70" s="1"/>
      <c r="N70" s="1">
        <v>0</v>
      </c>
      <c r="O70" s="2">
        <v>0</v>
      </c>
      <c r="P70" s="2">
        <v>0</v>
      </c>
      <c r="Q70" s="1"/>
      <c r="R70" s="1" t="str">
        <f t="shared" si="6"/>
        <v/>
      </c>
      <c r="S70" s="1" t="str">
        <f t="shared" si="7"/>
        <v/>
      </c>
    </row>
    <row r="71" s="1" customFormat="1" spans="1:19">
      <c r="A71" s="1">
        <v>9</v>
      </c>
      <c r="B71" s="54">
        <f t="shared" si="8"/>
        <v>0</v>
      </c>
      <c r="C71" s="39" t="str">
        <f t="shared" si="5"/>
        <v>S09_PID</v>
      </c>
      <c r="J71" s="1">
        <v>1</v>
      </c>
      <c r="K71" s="1" t="s">
        <v>32</v>
      </c>
      <c r="L71" s="1">
        <v>1</v>
      </c>
      <c r="M71" s="1"/>
      <c r="N71" s="1">
        <v>0</v>
      </c>
      <c r="O71" s="2">
        <v>0</v>
      </c>
      <c r="P71" s="2">
        <v>0</v>
      </c>
      <c r="Q71" s="1"/>
      <c r="R71" s="1" t="str">
        <f t="shared" si="6"/>
        <v/>
      </c>
      <c r="S71" s="1" t="str">
        <f t="shared" si="7"/>
        <v/>
      </c>
    </row>
    <row r="72" s="1" customFormat="1" spans="1:19">
      <c r="A72" s="1">
        <v>9</v>
      </c>
      <c r="B72" s="54">
        <f t="shared" si="8"/>
        <v>0</v>
      </c>
      <c r="C72" s="39" t="str">
        <f t="shared" si="5"/>
        <v>S09_PID</v>
      </c>
      <c r="J72" s="1">
        <v>1</v>
      </c>
      <c r="K72" s="1" t="s">
        <v>32</v>
      </c>
      <c r="L72" s="1">
        <v>1</v>
      </c>
      <c r="M72" s="1"/>
      <c r="N72" s="1">
        <v>0</v>
      </c>
      <c r="O72" s="2">
        <v>0</v>
      </c>
      <c r="P72" s="2">
        <v>0</v>
      </c>
      <c r="Q72" s="1"/>
      <c r="R72" s="1" t="str">
        <f t="shared" si="6"/>
        <v/>
      </c>
      <c r="S72" s="1" t="str">
        <f t="shared" si="7"/>
        <v/>
      </c>
    </row>
    <row r="73" s="1" customFormat="1" spans="1:19">
      <c r="A73" s="1">
        <v>9</v>
      </c>
      <c r="B73" s="54">
        <f t="shared" si="8"/>
        <v>0</v>
      </c>
      <c r="C73" s="39" t="str">
        <f t="shared" si="5"/>
        <v>S09_PID</v>
      </c>
      <c r="J73" s="1">
        <v>1</v>
      </c>
      <c r="K73" s="1" t="s">
        <v>32</v>
      </c>
      <c r="L73" s="1">
        <v>1</v>
      </c>
      <c r="M73" s="1"/>
      <c r="N73" s="1">
        <v>0</v>
      </c>
      <c r="O73" s="2">
        <v>0</v>
      </c>
      <c r="P73" s="2">
        <v>0</v>
      </c>
      <c r="Q73" s="1"/>
      <c r="R73" s="1" t="str">
        <f t="shared" si="6"/>
        <v/>
      </c>
      <c r="S73" s="1" t="str">
        <f t="shared" si="7"/>
        <v/>
      </c>
    </row>
    <row r="74" s="1" customFormat="1" spans="1:19">
      <c r="A74" s="1">
        <v>9</v>
      </c>
      <c r="B74" s="54">
        <f t="shared" si="8"/>
        <v>0</v>
      </c>
      <c r="C74" s="39" t="str">
        <f t="shared" si="5"/>
        <v>S09_PID</v>
      </c>
      <c r="J74" s="1">
        <v>1</v>
      </c>
      <c r="K74" s="1" t="s">
        <v>32</v>
      </c>
      <c r="L74" s="1">
        <v>1</v>
      </c>
      <c r="M74" s="1"/>
      <c r="N74" s="1">
        <v>0</v>
      </c>
      <c r="O74" s="2">
        <v>0</v>
      </c>
      <c r="P74" s="2">
        <v>0</v>
      </c>
      <c r="Q74" s="1"/>
      <c r="R74" s="1" t="str">
        <f t="shared" si="6"/>
        <v/>
      </c>
      <c r="S74" s="1" t="str">
        <f t="shared" si="7"/>
        <v/>
      </c>
    </row>
    <row r="75" s="1" customFormat="1" spans="1:19">
      <c r="A75" s="1">
        <v>9</v>
      </c>
      <c r="B75" s="54">
        <f t="shared" si="8"/>
        <v>0</v>
      </c>
      <c r="C75" s="39" t="str">
        <f t="shared" si="5"/>
        <v>S09_PID</v>
      </c>
      <c r="J75" s="1">
        <v>1</v>
      </c>
      <c r="K75" s="1" t="s">
        <v>32</v>
      </c>
      <c r="L75" s="1">
        <v>1</v>
      </c>
      <c r="M75" s="1"/>
      <c r="N75" s="1">
        <v>0</v>
      </c>
      <c r="O75" s="2">
        <v>0</v>
      </c>
      <c r="P75" s="2">
        <v>0</v>
      </c>
      <c r="Q75" s="1"/>
      <c r="R75" s="1" t="str">
        <f t="shared" si="6"/>
        <v/>
      </c>
      <c r="S75" s="1" t="str">
        <f t="shared" si="7"/>
        <v/>
      </c>
    </row>
    <row r="76" s="1" customFormat="1" spans="1:19">
      <c r="A76" s="1">
        <v>9</v>
      </c>
      <c r="B76" s="54">
        <f t="shared" si="8"/>
        <v>0</v>
      </c>
      <c r="C76" s="39" t="str">
        <f t="shared" si="5"/>
        <v>S09_PID</v>
      </c>
      <c r="J76" s="1">
        <v>1</v>
      </c>
      <c r="K76" s="1" t="s">
        <v>32</v>
      </c>
      <c r="L76" s="1">
        <v>1</v>
      </c>
      <c r="M76" s="1"/>
      <c r="N76" s="1">
        <v>0</v>
      </c>
      <c r="O76" s="2">
        <v>0</v>
      </c>
      <c r="P76" s="2">
        <v>0</v>
      </c>
      <c r="Q76" s="1"/>
      <c r="R76" s="1" t="str">
        <f t="shared" si="6"/>
        <v/>
      </c>
      <c r="S76" s="1" t="str">
        <f t="shared" si="7"/>
        <v/>
      </c>
    </row>
    <row r="77" s="1" customFormat="1" spans="1:19">
      <c r="A77" s="1">
        <v>9</v>
      </c>
      <c r="B77" s="54">
        <f t="shared" si="8"/>
        <v>0</v>
      </c>
      <c r="C77" s="39" t="str">
        <f t="shared" si="5"/>
        <v>S09_PID</v>
      </c>
      <c r="J77" s="1">
        <v>1</v>
      </c>
      <c r="K77" s="1" t="s">
        <v>32</v>
      </c>
      <c r="L77" s="1">
        <v>1</v>
      </c>
      <c r="M77" s="1"/>
      <c r="N77" s="1">
        <v>0</v>
      </c>
      <c r="O77" s="2">
        <v>0</v>
      </c>
      <c r="P77" s="2">
        <v>0</v>
      </c>
      <c r="Q77" s="1"/>
      <c r="R77" s="1" t="str">
        <f t="shared" si="6"/>
        <v/>
      </c>
      <c r="S77" s="1" t="str">
        <f t="shared" si="7"/>
        <v/>
      </c>
    </row>
    <row r="78" s="1" customFormat="1" spans="1:19">
      <c r="A78" s="1">
        <v>9</v>
      </c>
      <c r="B78" s="54">
        <f t="shared" si="8"/>
        <v>0</v>
      </c>
      <c r="C78" s="39" t="str">
        <f t="shared" si="5"/>
        <v>S09_PID</v>
      </c>
      <c r="J78" s="1">
        <v>1</v>
      </c>
      <c r="K78" s="1" t="s">
        <v>32</v>
      </c>
      <c r="L78" s="1">
        <v>1</v>
      </c>
      <c r="M78" s="1"/>
      <c r="N78" s="1">
        <v>0</v>
      </c>
      <c r="O78" s="2">
        <v>0</v>
      </c>
      <c r="P78" s="2">
        <v>0</v>
      </c>
      <c r="Q78" s="1"/>
      <c r="R78" s="1" t="str">
        <f t="shared" si="6"/>
        <v/>
      </c>
      <c r="S78" s="1" t="str">
        <f t="shared" si="7"/>
        <v/>
      </c>
    </row>
    <row r="79" s="1" customFormat="1" spans="1:19">
      <c r="A79" s="1">
        <v>9</v>
      </c>
      <c r="B79" s="54">
        <f t="shared" si="8"/>
        <v>0</v>
      </c>
      <c r="C79" s="39" t="str">
        <f t="shared" si="5"/>
        <v>S09_PID</v>
      </c>
      <c r="J79" s="1">
        <v>1</v>
      </c>
      <c r="K79" s="1" t="s">
        <v>32</v>
      </c>
      <c r="L79" s="1">
        <v>1</v>
      </c>
      <c r="M79" s="1"/>
      <c r="N79" s="1">
        <v>0</v>
      </c>
      <c r="O79" s="2">
        <v>0</v>
      </c>
      <c r="P79" s="2">
        <v>0</v>
      </c>
      <c r="Q79" s="1"/>
      <c r="R79" s="1" t="str">
        <f t="shared" si="6"/>
        <v/>
      </c>
      <c r="S79" s="1" t="str">
        <f t="shared" si="7"/>
        <v/>
      </c>
    </row>
    <row r="80" s="1" customFormat="1" spans="1:19">
      <c r="A80" s="1">
        <v>9</v>
      </c>
      <c r="B80" s="54">
        <f t="shared" si="8"/>
        <v>0</v>
      </c>
      <c r="C80" s="39" t="str">
        <f t="shared" si="5"/>
        <v>S09_PID</v>
      </c>
      <c r="J80" s="1">
        <v>1</v>
      </c>
      <c r="K80" s="1" t="s">
        <v>32</v>
      </c>
      <c r="L80" s="1">
        <v>1</v>
      </c>
      <c r="M80" s="1"/>
      <c r="N80" s="1">
        <v>0</v>
      </c>
      <c r="O80" s="2">
        <v>0</v>
      </c>
      <c r="P80" s="2">
        <v>0</v>
      </c>
      <c r="Q80" s="1"/>
      <c r="R80" s="1" t="str">
        <f t="shared" si="6"/>
        <v/>
      </c>
      <c r="S80" s="1" t="str">
        <f t="shared" si="7"/>
        <v/>
      </c>
    </row>
    <row r="81" s="1" customFormat="1" spans="1:19">
      <c r="A81" s="1">
        <v>9</v>
      </c>
      <c r="B81" s="54">
        <f t="shared" si="8"/>
        <v>0</v>
      </c>
      <c r="C81" s="39" t="str">
        <f t="shared" si="5"/>
        <v>S09_PID</v>
      </c>
      <c r="J81" s="1">
        <v>1</v>
      </c>
      <c r="K81" s="1" t="s">
        <v>32</v>
      </c>
      <c r="L81" s="1">
        <v>1</v>
      </c>
      <c r="M81" s="1"/>
      <c r="N81" s="1">
        <v>0</v>
      </c>
      <c r="O81" s="2">
        <v>0</v>
      </c>
      <c r="P81" s="2">
        <v>0</v>
      </c>
      <c r="Q81" s="1"/>
      <c r="R81" s="1" t="str">
        <f t="shared" si="6"/>
        <v/>
      </c>
      <c r="S81" s="1" t="str">
        <f t="shared" si="7"/>
        <v/>
      </c>
    </row>
    <row r="82" s="1" customFormat="1" spans="1:19">
      <c r="A82" s="1">
        <v>9</v>
      </c>
      <c r="B82" s="54">
        <f t="shared" si="8"/>
        <v>0</v>
      </c>
      <c r="C82" s="39" t="str">
        <f t="shared" si="5"/>
        <v>S09_PID</v>
      </c>
      <c r="J82" s="1">
        <v>1</v>
      </c>
      <c r="K82" s="1" t="s">
        <v>32</v>
      </c>
      <c r="L82" s="1">
        <v>1</v>
      </c>
      <c r="M82" s="1"/>
      <c r="N82" s="1">
        <v>0</v>
      </c>
      <c r="O82" s="2">
        <v>0</v>
      </c>
      <c r="P82" s="2">
        <v>0</v>
      </c>
      <c r="Q82" s="1"/>
      <c r="R82" s="1" t="str">
        <f t="shared" si="6"/>
        <v/>
      </c>
      <c r="S82" s="1" t="str">
        <f t="shared" si="7"/>
        <v/>
      </c>
    </row>
    <row r="83" s="1" customFormat="1" spans="1:19">
      <c r="A83" s="1">
        <v>9</v>
      </c>
      <c r="B83" s="54">
        <f t="shared" si="8"/>
        <v>0</v>
      </c>
      <c r="C83" s="39" t="str">
        <f t="shared" si="5"/>
        <v>S09_PID</v>
      </c>
      <c r="J83" s="1">
        <v>1</v>
      </c>
      <c r="K83" s="1" t="s">
        <v>32</v>
      </c>
      <c r="L83" s="1">
        <v>1</v>
      </c>
      <c r="M83" s="1"/>
      <c r="N83" s="1">
        <v>0</v>
      </c>
      <c r="O83" s="2">
        <v>0</v>
      </c>
      <c r="P83" s="2">
        <v>0</v>
      </c>
      <c r="Q83" s="1"/>
      <c r="R83" s="1" t="str">
        <f t="shared" si="6"/>
        <v/>
      </c>
      <c r="S83" s="1" t="str">
        <f t="shared" si="7"/>
        <v/>
      </c>
    </row>
    <row r="84" s="1" customFormat="1" spans="1:19">
      <c r="A84" s="1">
        <v>9</v>
      </c>
      <c r="B84" s="54">
        <f t="shared" si="8"/>
        <v>0</v>
      </c>
      <c r="C84" s="39" t="str">
        <f t="shared" si="5"/>
        <v>S09_PID</v>
      </c>
      <c r="J84" s="1">
        <v>1</v>
      </c>
      <c r="K84" s="1" t="s">
        <v>32</v>
      </c>
      <c r="L84" s="1">
        <v>1</v>
      </c>
      <c r="M84" s="1"/>
      <c r="N84" s="1">
        <v>0</v>
      </c>
      <c r="O84" s="2">
        <v>0</v>
      </c>
      <c r="P84" s="2">
        <v>0</v>
      </c>
      <c r="Q84" s="1"/>
      <c r="R84" s="1" t="str">
        <f t="shared" si="6"/>
        <v/>
      </c>
      <c r="S84" s="1" t="str">
        <f t="shared" si="7"/>
        <v/>
      </c>
    </row>
    <row r="85" s="1" customFormat="1" spans="1:19">
      <c r="A85" s="1">
        <v>9</v>
      </c>
      <c r="B85" s="54">
        <f t="shared" si="8"/>
        <v>0</v>
      </c>
      <c r="C85" s="39" t="str">
        <f t="shared" si="5"/>
        <v>S09_PID</v>
      </c>
      <c r="J85" s="1">
        <v>1</v>
      </c>
      <c r="K85" s="1" t="s">
        <v>32</v>
      </c>
      <c r="L85" s="1">
        <v>1</v>
      </c>
      <c r="M85" s="1"/>
      <c r="N85" s="1">
        <v>0</v>
      </c>
      <c r="O85" s="2">
        <v>0</v>
      </c>
      <c r="P85" s="2">
        <v>0</v>
      </c>
      <c r="Q85" s="1"/>
      <c r="R85" s="1" t="str">
        <f t="shared" si="6"/>
        <v/>
      </c>
      <c r="S85" s="1" t="str">
        <f t="shared" si="7"/>
        <v/>
      </c>
    </row>
    <row r="86" s="1" customFormat="1" spans="1:19">
      <c r="A86" s="1">
        <v>9</v>
      </c>
      <c r="B86" s="54">
        <f t="shared" si="8"/>
        <v>0</v>
      </c>
      <c r="C86" s="39" t="str">
        <f t="shared" si="5"/>
        <v>S09_PID</v>
      </c>
      <c r="J86" s="1">
        <v>1</v>
      </c>
      <c r="K86" s="1" t="s">
        <v>32</v>
      </c>
      <c r="L86" s="1">
        <v>1</v>
      </c>
      <c r="M86" s="1"/>
      <c r="N86" s="1">
        <v>0</v>
      </c>
      <c r="O86" s="2">
        <v>0</v>
      </c>
      <c r="P86" s="2">
        <v>0</v>
      </c>
      <c r="Q86" s="1"/>
      <c r="R86" s="1" t="str">
        <f t="shared" si="6"/>
        <v/>
      </c>
      <c r="S86" s="1" t="str">
        <f t="shared" si="7"/>
        <v/>
      </c>
    </row>
    <row r="87" s="1" customFormat="1" spans="1:19">
      <c r="A87" s="1">
        <v>9</v>
      </c>
      <c r="B87" s="54">
        <f t="shared" si="8"/>
        <v>0</v>
      </c>
      <c r="C87" s="39" t="str">
        <f t="shared" si="5"/>
        <v>S09_PID</v>
      </c>
      <c r="J87" s="1">
        <v>1</v>
      </c>
      <c r="K87" s="1" t="s">
        <v>32</v>
      </c>
      <c r="L87" s="1">
        <v>1</v>
      </c>
      <c r="M87" s="1"/>
      <c r="N87" s="1">
        <v>0</v>
      </c>
      <c r="O87" s="2">
        <v>0</v>
      </c>
      <c r="P87" s="2">
        <v>0</v>
      </c>
      <c r="Q87" s="1"/>
      <c r="R87" s="1" t="str">
        <f t="shared" si="6"/>
        <v/>
      </c>
      <c r="S87" s="1" t="str">
        <f t="shared" si="7"/>
        <v/>
      </c>
    </row>
    <row r="88" s="1" customFormat="1" spans="1:19">
      <c r="A88" s="1">
        <v>9</v>
      </c>
      <c r="B88" s="54">
        <f t="shared" si="8"/>
        <v>0</v>
      </c>
      <c r="C88" s="39" t="str">
        <f t="shared" si="5"/>
        <v>S09_PID</v>
      </c>
      <c r="J88" s="1">
        <v>1</v>
      </c>
      <c r="K88" s="1" t="s">
        <v>32</v>
      </c>
      <c r="L88" s="1">
        <v>1</v>
      </c>
      <c r="M88" s="1"/>
      <c r="N88" s="1">
        <v>0</v>
      </c>
      <c r="O88" s="2">
        <v>0</v>
      </c>
      <c r="P88" s="2">
        <v>0</v>
      </c>
      <c r="Q88" s="1"/>
      <c r="R88" s="1" t="str">
        <f t="shared" si="6"/>
        <v/>
      </c>
      <c r="S88" s="1" t="str">
        <f t="shared" si="7"/>
        <v/>
      </c>
    </row>
    <row r="89" s="1" customFormat="1" spans="1:19">
      <c r="A89" s="1">
        <v>9</v>
      </c>
      <c r="B89" s="54">
        <f t="shared" si="8"/>
        <v>0</v>
      </c>
      <c r="C89" s="39" t="str">
        <f t="shared" si="5"/>
        <v>S09_PID</v>
      </c>
      <c r="J89" s="1">
        <v>1</v>
      </c>
      <c r="K89" s="1" t="s">
        <v>32</v>
      </c>
      <c r="L89" s="1">
        <v>1</v>
      </c>
      <c r="M89" s="1"/>
      <c r="N89" s="1">
        <v>0</v>
      </c>
      <c r="O89" s="2">
        <v>0</v>
      </c>
      <c r="P89" s="2">
        <v>0</v>
      </c>
      <c r="Q89" s="1"/>
      <c r="R89" s="1" t="str">
        <f t="shared" si="6"/>
        <v/>
      </c>
      <c r="S89" s="1" t="str">
        <f t="shared" si="7"/>
        <v/>
      </c>
    </row>
    <row r="90" s="1" customFormat="1" spans="1:19">
      <c r="A90" s="1">
        <v>9</v>
      </c>
      <c r="B90" s="54">
        <f t="shared" si="8"/>
        <v>0</v>
      </c>
      <c r="C90" s="39" t="str">
        <f t="shared" si="5"/>
        <v>S09_PID</v>
      </c>
      <c r="J90" s="1">
        <v>1</v>
      </c>
      <c r="K90" s="1" t="s">
        <v>32</v>
      </c>
      <c r="L90" s="1">
        <v>1</v>
      </c>
      <c r="M90" s="1"/>
      <c r="N90" s="1">
        <v>0</v>
      </c>
      <c r="O90" s="2">
        <v>0</v>
      </c>
      <c r="P90" s="2">
        <v>0</v>
      </c>
      <c r="Q90" s="1"/>
      <c r="R90" s="1" t="str">
        <f t="shared" si="6"/>
        <v/>
      </c>
      <c r="S90" s="1" t="str">
        <f t="shared" si="7"/>
        <v/>
      </c>
    </row>
    <row r="91" s="1" customFormat="1" spans="1:19">
      <c r="A91" s="1">
        <v>9</v>
      </c>
      <c r="B91" s="54">
        <f t="shared" si="8"/>
        <v>0</v>
      </c>
      <c r="C91" s="39" t="str">
        <f t="shared" si="5"/>
        <v>S09_PID</v>
      </c>
      <c r="J91" s="1">
        <v>1</v>
      </c>
      <c r="K91" s="1" t="s">
        <v>32</v>
      </c>
      <c r="L91" s="1">
        <v>1</v>
      </c>
      <c r="M91" s="1"/>
      <c r="N91" s="1">
        <v>0</v>
      </c>
      <c r="O91" s="2">
        <v>0</v>
      </c>
      <c r="P91" s="2">
        <v>0</v>
      </c>
      <c r="Q91" s="1"/>
      <c r="R91" s="1" t="str">
        <f t="shared" si="6"/>
        <v/>
      </c>
      <c r="S91" s="1" t="str">
        <f t="shared" si="7"/>
        <v/>
      </c>
    </row>
    <row r="92" s="1" customFormat="1" spans="1:19">
      <c r="A92" s="1">
        <v>9</v>
      </c>
      <c r="B92" s="54">
        <f t="shared" si="8"/>
        <v>0</v>
      </c>
      <c r="C92" s="39" t="str">
        <f t="shared" si="5"/>
        <v>S09_PID</v>
      </c>
      <c r="J92" s="1">
        <v>1</v>
      </c>
      <c r="K92" s="1" t="s">
        <v>32</v>
      </c>
      <c r="L92" s="1">
        <v>1</v>
      </c>
      <c r="M92" s="1"/>
      <c r="N92" s="1">
        <v>0</v>
      </c>
      <c r="O92" s="2">
        <v>0</v>
      </c>
      <c r="P92" s="2">
        <v>0</v>
      </c>
      <c r="Q92" s="1"/>
      <c r="R92" s="1" t="str">
        <f t="shared" si="6"/>
        <v/>
      </c>
      <c r="S92" s="1" t="str">
        <f t="shared" si="7"/>
        <v/>
      </c>
    </row>
    <row r="93" s="1" customFormat="1" spans="1:19">
      <c r="A93" s="1">
        <v>9</v>
      </c>
      <c r="B93" s="54">
        <f t="shared" si="8"/>
        <v>0</v>
      </c>
      <c r="C93" s="39" t="str">
        <f t="shared" si="5"/>
        <v>S09_PID</v>
      </c>
      <c r="J93" s="1">
        <v>1</v>
      </c>
      <c r="K93" s="1" t="s">
        <v>32</v>
      </c>
      <c r="L93" s="1">
        <v>1</v>
      </c>
      <c r="M93" s="1"/>
      <c r="N93" s="1">
        <v>0</v>
      </c>
      <c r="O93" s="2">
        <v>0</v>
      </c>
      <c r="P93" s="2">
        <v>0</v>
      </c>
      <c r="Q93" s="1"/>
      <c r="R93" s="1" t="str">
        <f t="shared" si="6"/>
        <v/>
      </c>
      <c r="S93" s="1" t="str">
        <f t="shared" si="7"/>
        <v/>
      </c>
    </row>
    <row r="94" s="1" customFormat="1" spans="1:19">
      <c r="A94" s="1">
        <v>9</v>
      </c>
      <c r="B94" s="54">
        <f t="shared" si="8"/>
        <v>0</v>
      </c>
      <c r="C94" s="39" t="str">
        <f t="shared" si="5"/>
        <v>S09_PID</v>
      </c>
      <c r="J94" s="1">
        <v>1</v>
      </c>
      <c r="K94" s="1" t="s">
        <v>32</v>
      </c>
      <c r="L94" s="1">
        <v>1</v>
      </c>
      <c r="M94" s="1"/>
      <c r="N94" s="1">
        <v>0</v>
      </c>
      <c r="O94" s="2">
        <v>0</v>
      </c>
      <c r="P94" s="2">
        <v>0</v>
      </c>
      <c r="Q94" s="1"/>
      <c r="R94" s="1" t="str">
        <f t="shared" si="6"/>
        <v/>
      </c>
      <c r="S94" s="1" t="str">
        <f t="shared" si="7"/>
        <v/>
      </c>
    </row>
    <row r="95" s="1" customFormat="1" spans="1:19">
      <c r="A95" s="1">
        <v>9</v>
      </c>
      <c r="B95" s="54">
        <f t="shared" si="8"/>
        <v>0</v>
      </c>
      <c r="C95" s="39" t="str">
        <f t="shared" si="5"/>
        <v>S09_PID</v>
      </c>
      <c r="J95" s="1">
        <v>1</v>
      </c>
      <c r="K95" s="1" t="s">
        <v>32</v>
      </c>
      <c r="L95" s="1">
        <v>1</v>
      </c>
      <c r="M95" s="1"/>
      <c r="N95" s="1">
        <v>0</v>
      </c>
      <c r="O95" s="2">
        <v>0</v>
      </c>
      <c r="P95" s="2">
        <v>0</v>
      </c>
      <c r="Q95" s="1"/>
      <c r="R95" s="1" t="str">
        <f t="shared" si="6"/>
        <v/>
      </c>
      <c r="S95" s="1" t="str">
        <f t="shared" si="7"/>
        <v/>
      </c>
    </row>
    <row r="96" s="1" customFormat="1" spans="1:19">
      <c r="A96" s="1">
        <v>9</v>
      </c>
      <c r="B96" s="54">
        <f t="shared" si="8"/>
        <v>0</v>
      </c>
      <c r="C96" s="39" t="str">
        <f t="shared" si="5"/>
        <v>S09_PID</v>
      </c>
      <c r="J96" s="1">
        <v>1</v>
      </c>
      <c r="K96" s="1" t="s">
        <v>32</v>
      </c>
      <c r="L96" s="1">
        <v>1</v>
      </c>
      <c r="M96" s="1"/>
      <c r="N96" s="1">
        <v>0</v>
      </c>
      <c r="O96" s="2">
        <v>0</v>
      </c>
      <c r="P96" s="2">
        <v>0</v>
      </c>
      <c r="Q96" s="1"/>
      <c r="R96" s="1" t="str">
        <f t="shared" si="6"/>
        <v/>
      </c>
      <c r="S96" s="1" t="str">
        <f t="shared" si="7"/>
        <v/>
      </c>
    </row>
    <row r="97" s="1" customFormat="1" spans="1:19">
      <c r="A97" s="1">
        <v>9</v>
      </c>
      <c r="B97" s="54">
        <f t="shared" si="8"/>
        <v>0</v>
      </c>
      <c r="C97" s="39" t="str">
        <f t="shared" si="5"/>
        <v>S09_PID</v>
      </c>
      <c r="J97" s="1">
        <v>1</v>
      </c>
      <c r="K97" s="1" t="s">
        <v>32</v>
      </c>
      <c r="L97" s="1">
        <v>1</v>
      </c>
      <c r="M97" s="1"/>
      <c r="N97" s="1">
        <v>0</v>
      </c>
      <c r="O97" s="2">
        <v>0</v>
      </c>
      <c r="P97" s="2">
        <v>0</v>
      </c>
      <c r="Q97" s="1"/>
      <c r="R97" s="1" t="str">
        <f t="shared" si="6"/>
        <v/>
      </c>
      <c r="S97" s="1" t="str">
        <f t="shared" si="7"/>
        <v/>
      </c>
    </row>
    <row r="98" s="1" customFormat="1" spans="1:19">
      <c r="A98" s="1">
        <v>9</v>
      </c>
      <c r="B98" s="54">
        <f t="shared" si="8"/>
        <v>0</v>
      </c>
      <c r="C98" s="39" t="str">
        <f t="shared" si="5"/>
        <v>S09_PID</v>
      </c>
      <c r="J98" s="1">
        <v>1</v>
      </c>
      <c r="K98" s="1" t="s">
        <v>32</v>
      </c>
      <c r="L98" s="1">
        <v>1</v>
      </c>
      <c r="M98" s="1"/>
      <c r="N98" s="1">
        <v>0</v>
      </c>
      <c r="O98" s="2">
        <v>0</v>
      </c>
      <c r="P98" s="2">
        <v>0</v>
      </c>
      <c r="Q98" s="1"/>
      <c r="R98" s="1" t="str">
        <f t="shared" si="6"/>
        <v/>
      </c>
      <c r="S98" s="1" t="str">
        <f t="shared" si="7"/>
        <v/>
      </c>
    </row>
    <row r="99" s="1" customFormat="1" spans="1:19">
      <c r="A99" s="1">
        <v>9</v>
      </c>
      <c r="B99" s="54">
        <f t="shared" si="8"/>
        <v>0</v>
      </c>
      <c r="C99" s="39" t="str">
        <f t="shared" si="5"/>
        <v>S09_PID</v>
      </c>
      <c r="J99" s="1">
        <v>1</v>
      </c>
      <c r="K99" s="1" t="s">
        <v>32</v>
      </c>
      <c r="L99" s="1">
        <v>1</v>
      </c>
      <c r="M99" s="1"/>
      <c r="N99" s="1">
        <v>0</v>
      </c>
      <c r="O99" s="2">
        <v>0</v>
      </c>
      <c r="P99" s="2">
        <v>0</v>
      </c>
      <c r="Q99" s="1"/>
      <c r="R99" s="1" t="str">
        <f t="shared" si="6"/>
        <v/>
      </c>
      <c r="S99" s="1" t="str">
        <f t="shared" si="7"/>
        <v/>
      </c>
    </row>
    <row r="100" s="1" customFormat="1" spans="1:19">
      <c r="A100" s="1">
        <v>9</v>
      </c>
      <c r="B100" s="54">
        <f t="shared" si="8"/>
        <v>0</v>
      </c>
      <c r="C100" s="39" t="str">
        <f t="shared" si="5"/>
        <v>S09_PID</v>
      </c>
      <c r="J100" s="1">
        <v>1</v>
      </c>
      <c r="K100" s="1" t="s">
        <v>32</v>
      </c>
      <c r="L100" s="1">
        <v>1</v>
      </c>
      <c r="M100" s="1"/>
      <c r="N100" s="1">
        <v>0</v>
      </c>
      <c r="O100" s="2">
        <v>0</v>
      </c>
      <c r="P100" s="2">
        <v>0</v>
      </c>
      <c r="Q100" s="1"/>
      <c r="R100" s="1" t="str">
        <f t="shared" si="6"/>
        <v/>
      </c>
      <c r="S100" s="1" t="str">
        <f t="shared" si="7"/>
        <v/>
      </c>
    </row>
    <row r="101" s="1" customFormat="1" spans="1:19">
      <c r="A101" s="1">
        <v>3</v>
      </c>
      <c r="B101" s="54">
        <f t="shared" si="8"/>
        <v>0</v>
      </c>
      <c r="C101" s="39" t="str">
        <f t="shared" si="5"/>
        <v>S03_PID</v>
      </c>
      <c r="J101" s="1">
        <v>1</v>
      </c>
      <c r="K101" s="1" t="s">
        <v>32</v>
      </c>
      <c r="L101" s="1">
        <v>1</v>
      </c>
      <c r="M101" s="1"/>
      <c r="N101" s="1">
        <v>0</v>
      </c>
      <c r="O101" s="2">
        <v>0</v>
      </c>
      <c r="P101" s="2">
        <v>0</v>
      </c>
      <c r="Q101" s="1"/>
      <c r="R101" s="1" t="str">
        <f t="shared" si="6"/>
        <v/>
      </c>
      <c r="S101" s="1" t="str">
        <f t="shared" si="7"/>
        <v/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3"/>
  <sheetViews>
    <sheetView workbookViewId="0">
      <selection activeCell="O10" sqref="O10"/>
    </sheetView>
  </sheetViews>
  <sheetFormatPr defaultColWidth="8.8" defaultRowHeight="15.75"/>
  <cols>
    <col min="1" max="1" width="35.6" style="1" customWidth="1"/>
    <col min="2" max="2" width="2.9" style="1" customWidth="1"/>
    <col min="3" max="3" width="4.2" style="1" customWidth="1"/>
    <col min="4" max="4" width="21" style="1" customWidth="1"/>
    <col min="5" max="5" width="29.6" style="1" customWidth="1"/>
    <col min="6" max="9" width="8.8" style="1"/>
    <col min="10" max="10" width="4" style="1" customWidth="1"/>
    <col min="11" max="11" width="19" style="1" customWidth="1"/>
    <col min="12" max="12" width="63.1" style="1" customWidth="1"/>
    <col min="13" max="13" width="8.8" style="1"/>
    <col min="14" max="14" width="14.8" style="1" customWidth="1"/>
    <col min="15" max="16384" width="8.8" style="1"/>
  </cols>
  <sheetData>
    <row r="1" spans="1:1">
      <c r="A1" s="1" t="s">
        <v>2545</v>
      </c>
    </row>
    <row r="2" spans="1:15">
      <c r="A2" s="1" t="str">
        <f>"VAL_ 2024 OBDSUP "&amp;_xlfn.CONCAT(E:E)</f>
        <v>VAL_ 2024 OBDSUP 1 "OBD II" 2 "OBD" 3 "OBD and OBD II" 4 "OBD I" 5 "NO OBD" 6 "EOBD" 7 "EOBD and OBD II" 8 "EOBD and OBD" 9 "EOBD, OBD and OBD II" 10 "JOBD " 11 "JOBD and OBD II" 12 "JOBD and EOBD" 13 "JOBD, EOBD, and OBD II" 14 "OBD, EOBD and KOBD" 15 "OBD, OBD II, EOBD and KOBD" 16 "SAE/ISO reserved" 17 "EMD" 18 "EMD+" 19 "HD OBD-C" 20 "HD OBD" 21 "WWH OBD" 22 "SAE/ISO reserved" 23 "HD EOBD-I" 24 "HD EOBD-I N" 25 "HD EOBD-II" 26 "HD EOBD-II N" 27 "HD-ZEV" 28 "OBDBr-1" 29 "OBDBr-2" 30 "KOBD" 31 "IOBD-I-BS4" 32 "IOBD-II-BS4" 33 "HD EOBD-VI" 34 "OBD, OBD II and HD OBD" 35 "OBDBr-3" 36 "MC EOBD-I" 37 "MC EOBD-II" 38 "MC COBD-I" 39 "MC TOBD-I" 40 "MC JOBD-I" 41 "CN-OBD-6" 42 "OBDBr-P7" 43 "CN-HDOBD-VI" 44 "IOBD-I-BS6" 45 "IOBD-II-BS6" 46 "IHDOBD-BSVI" 47 "OBDBr-P8" 48 "HD-JOBD-II" 49 "HD-KOBD-II" 50 "CN-OROBD-IV" 51 "ZEV Placeholder" 52 "MC JOBD-II" </v>
      </c>
      <c r="B2" s="38">
        <v>1</v>
      </c>
      <c r="C2" s="39">
        <f>HEX2DEC(B2)</f>
        <v>1</v>
      </c>
      <c r="D2" s="40" t="s">
        <v>2546</v>
      </c>
      <c r="E2" s="39" t="str">
        <f>C2&amp;" """&amp;D2&amp;""" "</f>
        <v>1 "OBD II" </v>
      </c>
      <c r="F2" s="96" t="s">
        <v>2547</v>
      </c>
      <c r="G2" s="46" t="s">
        <v>2548</v>
      </c>
      <c r="H2" s="47" t="s">
        <v>5</v>
      </c>
      <c r="I2" s="51"/>
      <c r="J2" s="52">
        <f>HEX2DEC(SUBSTITUTE(F2,"$",""))</f>
        <v>0</v>
      </c>
      <c r="K2" s="48" t="s">
        <v>2549</v>
      </c>
      <c r="L2" s="52" t="str">
        <f>J2&amp;" """&amp;K2&amp;""" "</f>
        <v>0 "Not available" </v>
      </c>
      <c r="M2" s="1" t="s">
        <v>2550</v>
      </c>
      <c r="N2" s="1" t="s">
        <v>2551</v>
      </c>
      <c r="O2" s="1" t="s">
        <v>2552</v>
      </c>
    </row>
    <row r="3" spans="1:14">
      <c r="A3" s="1" t="str">
        <f>"VAL_ 2024 FUEL_TYP "&amp;_xlfn.CONCAT(L:L)</f>
        <v>VAL_ 2024 FUEL_TYP 0 "Not available" 1 "Gasoline/petrol" 2 "Methanol" 3 "Ethanol" 4 "Diesel" 5 "Liquefied Petroleum Gas (LPG)" 6 "Compressed Natural Gas (CNG)" 7 "Propane" 8 "Battery/electric" 9 "Bi-fuel vehicle using gasoline" 10 "Bi-fuel vehicle using methanol" 11 "Bi-fuel vehicle using ethanol" 12 "Bi-fuel vehicle using LPG" 13 "Bi-fuel vehicle using CNG" 14 "Bi-fuel vehicle using propane" 15 "Bi-fuel vehicle using battery [Not to be used]" 16 "Bi-fuel vehicle using battery and combustion engine [Not to be used]" 17 "Hybrid vehicle using gasoline engine [Not to be used]" 18 "Hybrid vehicle using gasoline engine on ethanol [Not to be used]" 19 "Hybrid vehicle using diesel engine [Not to be used]" 20 "Hybrid vehicle using battery [Not to be used]" 21 "Hybrid vehicle using battery and combustion engine [Not to be used]" 22 "Hybrid vehicle in regeneration mode [Not to be used]" 23 "Bi-fuel vehicle using diesel (as defined in J1979) [Not to be used]" 23 "Natural Gas (as defined in SAE J1939) [Not to be used]" 24 "Bi-fuel vehicle using Natural Gas" 25 "Bi-fuel vehicle using diesel" 26 "Natural Gas (Compressed or Liquefied Natural Gas)" 27 "Dual Fuel – Diesel and CNG" 28 "Dual Fuel – Diesel and LNG" 29 "Fuel cell utilizing hydrogen" 30 "Hydrogen Internal Combustion Engine" 31 "Kerosene" 32 "Heavy Fuel Oil" </v>
      </c>
      <c r="B3" s="38">
        <v>2</v>
      </c>
      <c r="C3" s="39">
        <f t="shared" ref="C3:C34" si="0">HEX2DEC(B3)</f>
        <v>2</v>
      </c>
      <c r="D3" s="40" t="s">
        <v>2553</v>
      </c>
      <c r="E3" s="39" t="str">
        <f t="shared" ref="E3:E34" si="1">C3&amp;" """&amp;D3&amp;""" "</f>
        <v>2 "OBD" </v>
      </c>
      <c r="F3" s="97" t="s">
        <v>2554</v>
      </c>
      <c r="G3" s="46" t="s">
        <v>2555</v>
      </c>
      <c r="H3" s="47" t="s">
        <v>5</v>
      </c>
      <c r="I3" s="51"/>
      <c r="J3" s="52">
        <f t="shared" ref="J3:J35" si="2">HEX2DEC(SUBSTITUTE(F3,"$",""))</f>
        <v>1</v>
      </c>
      <c r="K3" s="48" t="s">
        <v>2556</v>
      </c>
      <c r="L3" s="52" t="str">
        <f t="shared" ref="L3:L35" si="3">J3&amp;" """&amp;K3&amp;""" "</f>
        <v>1 "Gasoline/petrol" </v>
      </c>
      <c r="M3" s="1" t="s">
        <v>2557</v>
      </c>
      <c r="N3" s="98" t="s">
        <v>2558</v>
      </c>
    </row>
    <row r="4" spans="2:15">
      <c r="B4" s="38">
        <v>3</v>
      </c>
      <c r="C4" s="39">
        <f t="shared" si="0"/>
        <v>3</v>
      </c>
      <c r="D4" s="40" t="s">
        <v>2559</v>
      </c>
      <c r="E4" s="39" t="str">
        <f t="shared" si="1"/>
        <v>3 "OBD and OBD II" </v>
      </c>
      <c r="F4" s="97" t="s">
        <v>2560</v>
      </c>
      <c r="G4" s="49" t="s">
        <v>2561</v>
      </c>
      <c r="H4" s="47" t="s">
        <v>5</v>
      </c>
      <c r="I4" s="51"/>
      <c r="J4" s="52">
        <f t="shared" si="2"/>
        <v>2</v>
      </c>
      <c r="K4" s="48" t="s">
        <v>2562</v>
      </c>
      <c r="L4" s="52" t="str">
        <f t="shared" si="3"/>
        <v>2 "Methanol" </v>
      </c>
      <c r="M4" s="1" t="s">
        <v>2563</v>
      </c>
      <c r="N4" s="1" t="s">
        <v>2564</v>
      </c>
      <c r="O4" s="98" t="s">
        <v>2565</v>
      </c>
    </row>
    <row r="5" spans="2:15">
      <c r="B5" s="38">
        <v>4</v>
      </c>
      <c r="C5" s="39">
        <f t="shared" si="0"/>
        <v>4</v>
      </c>
      <c r="D5" s="40" t="s">
        <v>2566</v>
      </c>
      <c r="E5" s="39" t="str">
        <f t="shared" si="1"/>
        <v>4 "OBD I" </v>
      </c>
      <c r="F5" s="97" t="s">
        <v>2567</v>
      </c>
      <c r="G5" s="49" t="s">
        <v>2568</v>
      </c>
      <c r="H5" s="47" t="s">
        <v>5</v>
      </c>
      <c r="I5" s="51"/>
      <c r="J5" s="52">
        <f t="shared" si="2"/>
        <v>3</v>
      </c>
      <c r="K5" s="48" t="s">
        <v>2569</v>
      </c>
      <c r="L5" s="52" t="str">
        <f t="shared" si="3"/>
        <v>3 "Ethanol" </v>
      </c>
      <c r="M5" s="1" t="s">
        <v>2570</v>
      </c>
      <c r="N5" s="1" t="s">
        <v>2571</v>
      </c>
      <c r="O5" s="98" t="s">
        <v>2572</v>
      </c>
    </row>
    <row r="6" spans="2:15">
      <c r="B6" s="38">
        <v>5</v>
      </c>
      <c r="C6" s="39">
        <f t="shared" si="0"/>
        <v>5</v>
      </c>
      <c r="D6" s="40" t="s">
        <v>2573</v>
      </c>
      <c r="E6" s="39" t="str">
        <f t="shared" si="1"/>
        <v>5 "NO OBD" </v>
      </c>
      <c r="F6" s="97" t="s">
        <v>2574</v>
      </c>
      <c r="G6" s="49" t="s">
        <v>2575</v>
      </c>
      <c r="H6" s="47" t="s">
        <v>5</v>
      </c>
      <c r="I6" s="51"/>
      <c r="J6" s="52">
        <f t="shared" si="2"/>
        <v>4</v>
      </c>
      <c r="K6" s="48" t="s">
        <v>2576</v>
      </c>
      <c r="L6" s="52" t="str">
        <f t="shared" si="3"/>
        <v>4 "Diesel" </v>
      </c>
      <c r="M6" s="1">
        <v>10</v>
      </c>
      <c r="N6" s="1" t="s">
        <v>2577</v>
      </c>
      <c r="O6" s="98" t="s">
        <v>2578</v>
      </c>
    </row>
    <row r="7" spans="2:15">
      <c r="B7" s="38">
        <v>6</v>
      </c>
      <c r="C7" s="39">
        <f t="shared" si="0"/>
        <v>6</v>
      </c>
      <c r="D7" s="40" t="s">
        <v>2579</v>
      </c>
      <c r="E7" s="39" t="str">
        <f t="shared" si="1"/>
        <v>6 "EOBD" </v>
      </c>
      <c r="F7" s="97" t="s">
        <v>2580</v>
      </c>
      <c r="G7" s="49" t="s">
        <v>2581</v>
      </c>
      <c r="H7" s="47" t="s">
        <v>5</v>
      </c>
      <c r="I7" s="51"/>
      <c r="J7" s="52">
        <f t="shared" si="2"/>
        <v>5</v>
      </c>
      <c r="K7" s="48" t="s">
        <v>2582</v>
      </c>
      <c r="L7" s="52" t="str">
        <f t="shared" si="3"/>
        <v>5 "Liquefied Petroleum Gas (LPG)" </v>
      </c>
      <c r="M7" s="1">
        <v>11</v>
      </c>
      <c r="N7" s="1" t="s">
        <v>2583</v>
      </c>
      <c r="O7" s="1" t="s">
        <v>2584</v>
      </c>
    </row>
    <row r="8" spans="2:14">
      <c r="B8" s="38">
        <v>7</v>
      </c>
      <c r="C8" s="39">
        <f t="shared" si="0"/>
        <v>7</v>
      </c>
      <c r="D8" s="40" t="s">
        <v>2585</v>
      </c>
      <c r="E8" s="39" t="str">
        <f t="shared" si="1"/>
        <v>7 "EOBD and OBD II" </v>
      </c>
      <c r="F8" s="97" t="s">
        <v>2586</v>
      </c>
      <c r="G8" s="49" t="s">
        <v>2587</v>
      </c>
      <c r="H8" s="47" t="s">
        <v>5</v>
      </c>
      <c r="I8" s="51"/>
      <c r="J8" s="52">
        <f t="shared" si="2"/>
        <v>6</v>
      </c>
      <c r="K8" s="48" t="s">
        <v>2588</v>
      </c>
      <c r="L8" s="52" t="str">
        <f t="shared" si="3"/>
        <v>6 "Compressed Natural Gas (CNG)" </v>
      </c>
      <c r="M8" s="1" t="s">
        <v>2589</v>
      </c>
      <c r="N8" s="98" t="s">
        <v>2558</v>
      </c>
    </row>
    <row r="9" spans="2:12">
      <c r="B9" s="38">
        <v>8</v>
      </c>
      <c r="C9" s="39">
        <f t="shared" si="0"/>
        <v>8</v>
      </c>
      <c r="D9" s="40" t="s">
        <v>2590</v>
      </c>
      <c r="E9" s="39" t="str">
        <f t="shared" si="1"/>
        <v>8 "EOBD and OBD" </v>
      </c>
      <c r="F9" s="97" t="s">
        <v>2591</v>
      </c>
      <c r="G9" s="49" t="s">
        <v>2592</v>
      </c>
      <c r="H9" s="47" t="s">
        <v>5</v>
      </c>
      <c r="I9" s="51"/>
      <c r="J9" s="52">
        <f t="shared" si="2"/>
        <v>7</v>
      </c>
      <c r="K9" s="48" t="s">
        <v>2593</v>
      </c>
      <c r="L9" s="52" t="str">
        <f t="shared" si="3"/>
        <v>7 "Propane" </v>
      </c>
    </row>
    <row r="10" spans="2:12">
      <c r="B10" s="38">
        <v>9</v>
      </c>
      <c r="C10" s="39">
        <f t="shared" si="0"/>
        <v>9</v>
      </c>
      <c r="D10" s="40" t="s">
        <v>2594</v>
      </c>
      <c r="E10" s="39" t="str">
        <f t="shared" si="1"/>
        <v>9 "EOBD, OBD and OBD II" </v>
      </c>
      <c r="F10" s="97" t="s">
        <v>2595</v>
      </c>
      <c r="G10" s="49" t="s">
        <v>2596</v>
      </c>
      <c r="H10" s="47" t="s">
        <v>5</v>
      </c>
      <c r="I10" s="51"/>
      <c r="J10" s="52">
        <f t="shared" si="2"/>
        <v>8</v>
      </c>
      <c r="K10" s="48" t="s">
        <v>2597</v>
      </c>
      <c r="L10" s="52" t="str">
        <f t="shared" si="3"/>
        <v>8 "Battery/electric" </v>
      </c>
    </row>
    <row r="11" spans="2:12">
      <c r="B11" s="38" t="s">
        <v>2598</v>
      </c>
      <c r="C11" s="39">
        <f t="shared" si="0"/>
        <v>10</v>
      </c>
      <c r="D11" s="40" t="s">
        <v>2599</v>
      </c>
      <c r="E11" s="39" t="str">
        <f t="shared" si="1"/>
        <v>10 "JOBD " </v>
      </c>
      <c r="F11" s="97" t="s">
        <v>2600</v>
      </c>
      <c r="G11" s="49" t="s">
        <v>2601</v>
      </c>
      <c r="H11" s="47" t="s">
        <v>5</v>
      </c>
      <c r="I11" s="51"/>
      <c r="J11" s="52">
        <f t="shared" si="2"/>
        <v>9</v>
      </c>
      <c r="K11" s="48" t="s">
        <v>2602</v>
      </c>
      <c r="L11" s="52" t="str">
        <f t="shared" si="3"/>
        <v>9 "Bi-fuel vehicle using gasoline" </v>
      </c>
    </row>
    <row r="12" spans="2:12">
      <c r="B12" s="38" t="s">
        <v>2603</v>
      </c>
      <c r="C12" s="39">
        <f t="shared" si="0"/>
        <v>11</v>
      </c>
      <c r="D12" s="40" t="s">
        <v>2604</v>
      </c>
      <c r="E12" s="39" t="str">
        <f t="shared" si="1"/>
        <v>11 "JOBD and OBD II" </v>
      </c>
      <c r="F12" s="97" t="s">
        <v>2605</v>
      </c>
      <c r="G12" s="49" t="s">
        <v>2606</v>
      </c>
      <c r="H12" s="47" t="s">
        <v>5</v>
      </c>
      <c r="I12" s="51"/>
      <c r="J12" s="52">
        <f t="shared" si="2"/>
        <v>10</v>
      </c>
      <c r="K12" s="48" t="s">
        <v>2607</v>
      </c>
      <c r="L12" s="52" t="str">
        <f t="shared" si="3"/>
        <v>10 "Bi-fuel vehicle using methanol" </v>
      </c>
    </row>
    <row r="13" spans="2:12">
      <c r="B13" s="38" t="s">
        <v>2608</v>
      </c>
      <c r="C13" s="39">
        <f t="shared" si="0"/>
        <v>12</v>
      </c>
      <c r="D13" s="40" t="s">
        <v>2609</v>
      </c>
      <c r="E13" s="39" t="str">
        <f t="shared" si="1"/>
        <v>12 "JOBD and EOBD" </v>
      </c>
      <c r="F13" s="97" t="s">
        <v>2610</v>
      </c>
      <c r="G13" s="49" t="s">
        <v>2611</v>
      </c>
      <c r="H13" s="47" t="s">
        <v>5</v>
      </c>
      <c r="I13" s="51"/>
      <c r="J13" s="52">
        <f t="shared" si="2"/>
        <v>11</v>
      </c>
      <c r="K13" s="48" t="s">
        <v>2612</v>
      </c>
      <c r="L13" s="52" t="str">
        <f t="shared" si="3"/>
        <v>11 "Bi-fuel vehicle using ethanol" </v>
      </c>
    </row>
    <row r="14" spans="2:12">
      <c r="B14" s="38" t="s">
        <v>2613</v>
      </c>
      <c r="C14" s="39">
        <f t="shared" si="0"/>
        <v>13</v>
      </c>
      <c r="D14" s="40" t="s">
        <v>2614</v>
      </c>
      <c r="E14" s="39" t="str">
        <f t="shared" si="1"/>
        <v>13 "JOBD, EOBD, and OBD II" </v>
      </c>
      <c r="F14" s="97" t="s">
        <v>2615</v>
      </c>
      <c r="G14" s="49" t="s">
        <v>2616</v>
      </c>
      <c r="H14" s="47" t="s">
        <v>5</v>
      </c>
      <c r="I14" s="51"/>
      <c r="J14" s="52">
        <f t="shared" si="2"/>
        <v>12</v>
      </c>
      <c r="K14" s="48" t="s">
        <v>2617</v>
      </c>
      <c r="L14" s="52" t="str">
        <f t="shared" si="3"/>
        <v>12 "Bi-fuel vehicle using LPG" </v>
      </c>
    </row>
    <row r="15" spans="2:12">
      <c r="B15" s="38" t="s">
        <v>2563</v>
      </c>
      <c r="C15" s="39">
        <f t="shared" si="0"/>
        <v>14</v>
      </c>
      <c r="D15" s="38" t="s">
        <v>2618</v>
      </c>
      <c r="E15" s="39" t="str">
        <f t="shared" si="1"/>
        <v>14 "OBD, EOBD and KOBD" </v>
      </c>
      <c r="F15" s="97" t="s">
        <v>2619</v>
      </c>
      <c r="G15" s="49" t="s">
        <v>2620</v>
      </c>
      <c r="H15" s="47" t="s">
        <v>5</v>
      </c>
      <c r="I15" s="51"/>
      <c r="J15" s="52">
        <f t="shared" si="2"/>
        <v>13</v>
      </c>
      <c r="K15" s="48" t="s">
        <v>2621</v>
      </c>
      <c r="L15" s="52" t="str">
        <f t="shared" si="3"/>
        <v>13 "Bi-fuel vehicle using CNG" </v>
      </c>
    </row>
    <row r="16" spans="2:12">
      <c r="B16" s="38" t="s">
        <v>2570</v>
      </c>
      <c r="C16" s="39">
        <f t="shared" si="0"/>
        <v>15</v>
      </c>
      <c r="D16" s="38" t="s">
        <v>2622</v>
      </c>
      <c r="E16" s="39" t="str">
        <f t="shared" si="1"/>
        <v>15 "OBD, OBD II, EOBD and KOBD" </v>
      </c>
      <c r="F16" s="97" t="s">
        <v>2623</v>
      </c>
      <c r="G16" s="49" t="s">
        <v>2624</v>
      </c>
      <c r="H16" s="47" t="s">
        <v>5</v>
      </c>
      <c r="I16" s="51"/>
      <c r="J16" s="52">
        <f t="shared" si="2"/>
        <v>14</v>
      </c>
      <c r="K16" s="48" t="s">
        <v>2625</v>
      </c>
      <c r="L16" s="52" t="str">
        <f t="shared" si="3"/>
        <v>14 "Bi-fuel vehicle using propane" </v>
      </c>
    </row>
    <row r="17" spans="2:12">
      <c r="B17" s="38">
        <v>10</v>
      </c>
      <c r="C17" s="39">
        <f t="shared" si="0"/>
        <v>16</v>
      </c>
      <c r="D17" s="38" t="s">
        <v>2626</v>
      </c>
      <c r="E17" s="39" t="str">
        <f t="shared" si="1"/>
        <v>16 "SAE/ISO reserved" </v>
      </c>
      <c r="F17" s="97" t="s">
        <v>2627</v>
      </c>
      <c r="G17" s="49" t="s">
        <v>2628</v>
      </c>
      <c r="H17" s="47" t="s">
        <v>5</v>
      </c>
      <c r="I17" s="51"/>
      <c r="J17" s="52">
        <f t="shared" si="2"/>
        <v>15</v>
      </c>
      <c r="K17" s="48" t="s">
        <v>2629</v>
      </c>
      <c r="L17" s="52" t="str">
        <f t="shared" si="3"/>
        <v>15 "Bi-fuel vehicle using battery [Not to be used]" </v>
      </c>
    </row>
    <row r="18" spans="2:12">
      <c r="B18" s="38">
        <v>11</v>
      </c>
      <c r="C18" s="39">
        <f t="shared" si="0"/>
        <v>17</v>
      </c>
      <c r="D18" s="40" t="s">
        <v>2630</v>
      </c>
      <c r="E18" s="39" t="str">
        <f t="shared" si="1"/>
        <v>17 "EMD" </v>
      </c>
      <c r="F18" s="97" t="s">
        <v>2631</v>
      </c>
      <c r="G18" s="49" t="s">
        <v>2632</v>
      </c>
      <c r="H18" s="47" t="s">
        <v>5</v>
      </c>
      <c r="I18" s="51"/>
      <c r="J18" s="52">
        <f t="shared" si="2"/>
        <v>16</v>
      </c>
      <c r="K18" s="48" t="s">
        <v>2633</v>
      </c>
      <c r="L18" s="52" t="str">
        <f t="shared" si="3"/>
        <v>16 "Bi-fuel vehicle using battery and combustion engine [Not to be used]" </v>
      </c>
    </row>
    <row r="19" spans="2:12">
      <c r="B19" s="38">
        <v>12</v>
      </c>
      <c r="C19" s="39">
        <f t="shared" si="0"/>
        <v>18</v>
      </c>
      <c r="D19" s="40" t="s">
        <v>2634</v>
      </c>
      <c r="E19" s="39" t="str">
        <f t="shared" si="1"/>
        <v>18 "EMD+" </v>
      </c>
      <c r="F19" s="97" t="s">
        <v>2635</v>
      </c>
      <c r="G19" s="49" t="s">
        <v>2636</v>
      </c>
      <c r="H19" s="47" t="s">
        <v>5</v>
      </c>
      <c r="I19" s="51"/>
      <c r="J19" s="52">
        <f t="shared" si="2"/>
        <v>17</v>
      </c>
      <c r="K19" s="48" t="s">
        <v>2637</v>
      </c>
      <c r="L19" s="52" t="str">
        <f t="shared" si="3"/>
        <v>17 "Hybrid vehicle using gasoline engine [Not to be used]" </v>
      </c>
    </row>
    <row r="20" spans="2:12">
      <c r="B20" s="38">
        <v>13</v>
      </c>
      <c r="C20" s="39">
        <f t="shared" si="0"/>
        <v>19</v>
      </c>
      <c r="D20" s="40" t="s">
        <v>2638</v>
      </c>
      <c r="E20" s="39" t="str">
        <f t="shared" si="1"/>
        <v>19 "HD OBD-C" </v>
      </c>
      <c r="F20" s="97" t="s">
        <v>2639</v>
      </c>
      <c r="G20" s="49" t="s">
        <v>2640</v>
      </c>
      <c r="H20" s="47" t="s">
        <v>5</v>
      </c>
      <c r="I20" s="51"/>
      <c r="J20" s="52">
        <f t="shared" si="2"/>
        <v>18</v>
      </c>
      <c r="K20" s="48" t="s">
        <v>2641</v>
      </c>
      <c r="L20" s="52" t="str">
        <f t="shared" si="3"/>
        <v>18 "Hybrid vehicle using gasoline engine on ethanol [Not to be used]" </v>
      </c>
    </row>
    <row r="21" spans="2:12">
      <c r="B21" s="38">
        <v>14</v>
      </c>
      <c r="C21" s="39">
        <f t="shared" si="0"/>
        <v>20</v>
      </c>
      <c r="D21" s="40" t="s">
        <v>2642</v>
      </c>
      <c r="E21" s="39" t="str">
        <f t="shared" si="1"/>
        <v>20 "HD OBD" </v>
      </c>
      <c r="F21" s="97" t="s">
        <v>2643</v>
      </c>
      <c r="G21" s="49" t="s">
        <v>2644</v>
      </c>
      <c r="H21" s="47" t="s">
        <v>5</v>
      </c>
      <c r="I21" s="51"/>
      <c r="J21" s="52">
        <f t="shared" si="2"/>
        <v>19</v>
      </c>
      <c r="K21" s="48" t="s">
        <v>2645</v>
      </c>
      <c r="L21" s="52" t="str">
        <f t="shared" si="3"/>
        <v>19 "Hybrid vehicle using diesel engine [Not to be used]" </v>
      </c>
    </row>
    <row r="22" spans="2:12">
      <c r="B22" s="38">
        <v>15</v>
      </c>
      <c r="C22" s="39">
        <f t="shared" si="0"/>
        <v>21</v>
      </c>
      <c r="D22" s="40" t="s">
        <v>2646</v>
      </c>
      <c r="E22" s="39" t="str">
        <f t="shared" si="1"/>
        <v>21 "WWH OBD" </v>
      </c>
      <c r="F22" s="97" t="s">
        <v>2647</v>
      </c>
      <c r="G22" s="49" t="s">
        <v>2648</v>
      </c>
      <c r="H22" s="47" t="s">
        <v>5</v>
      </c>
      <c r="I22" s="51"/>
      <c r="J22" s="52">
        <f t="shared" si="2"/>
        <v>20</v>
      </c>
      <c r="K22" s="48" t="s">
        <v>2649</v>
      </c>
      <c r="L22" s="52" t="str">
        <f t="shared" si="3"/>
        <v>20 "Hybrid vehicle using battery [Not to be used]" </v>
      </c>
    </row>
    <row r="23" spans="2:12">
      <c r="B23" s="38">
        <v>16</v>
      </c>
      <c r="C23" s="39">
        <f t="shared" si="0"/>
        <v>22</v>
      </c>
      <c r="D23" s="38" t="s">
        <v>2626</v>
      </c>
      <c r="E23" s="39" t="str">
        <f t="shared" si="1"/>
        <v>22 "SAE/ISO reserved" </v>
      </c>
      <c r="F23" s="97" t="s">
        <v>2650</v>
      </c>
      <c r="G23" s="49" t="s">
        <v>2651</v>
      </c>
      <c r="H23" s="47" t="s">
        <v>5</v>
      </c>
      <c r="I23" s="51"/>
      <c r="J23" s="52">
        <f t="shared" si="2"/>
        <v>21</v>
      </c>
      <c r="K23" s="48" t="s">
        <v>2652</v>
      </c>
      <c r="L23" s="52" t="str">
        <f t="shared" si="3"/>
        <v>21 "Hybrid vehicle using battery and combustion engine [Not to be used]" </v>
      </c>
    </row>
    <row r="24" spans="2:12">
      <c r="B24" s="38">
        <v>17</v>
      </c>
      <c r="C24" s="39">
        <f t="shared" si="0"/>
        <v>23</v>
      </c>
      <c r="D24" s="40" t="s">
        <v>2653</v>
      </c>
      <c r="E24" s="39" t="str">
        <f t="shared" si="1"/>
        <v>23 "HD EOBD-I" </v>
      </c>
      <c r="F24" s="97" t="s">
        <v>2654</v>
      </c>
      <c r="G24" s="49" t="s">
        <v>2655</v>
      </c>
      <c r="H24" s="47" t="s">
        <v>5</v>
      </c>
      <c r="I24" s="51"/>
      <c r="J24" s="52">
        <f t="shared" si="2"/>
        <v>22</v>
      </c>
      <c r="K24" s="48" t="s">
        <v>2656</v>
      </c>
      <c r="L24" s="52" t="str">
        <f t="shared" si="3"/>
        <v>22 "Hybrid vehicle in regeneration mode [Not to be used]" </v>
      </c>
    </row>
    <row r="25" spans="2:12">
      <c r="B25" s="38">
        <v>18</v>
      </c>
      <c r="C25" s="39">
        <f t="shared" si="0"/>
        <v>24</v>
      </c>
      <c r="D25" s="40" t="s">
        <v>2657</v>
      </c>
      <c r="E25" s="39" t="str">
        <f t="shared" si="1"/>
        <v>24 "HD EOBD-I N" </v>
      </c>
      <c r="F25" s="97" t="s">
        <v>2658</v>
      </c>
      <c r="G25" s="49" t="s">
        <v>2659</v>
      </c>
      <c r="H25" s="47" t="s">
        <v>5</v>
      </c>
      <c r="I25" s="51"/>
      <c r="J25" s="52">
        <f t="shared" si="2"/>
        <v>23</v>
      </c>
      <c r="K25" s="48" t="s">
        <v>2660</v>
      </c>
      <c r="L25" s="52" t="str">
        <f t="shared" si="3"/>
        <v>23 "Bi-fuel vehicle using diesel (as defined in J1979) [Not to be used]" </v>
      </c>
    </row>
    <row r="26" spans="2:12">
      <c r="B26" s="38">
        <v>19</v>
      </c>
      <c r="C26" s="39">
        <f t="shared" si="0"/>
        <v>25</v>
      </c>
      <c r="D26" s="40" t="s">
        <v>2661</v>
      </c>
      <c r="E26" s="39" t="str">
        <f t="shared" si="1"/>
        <v>25 "HD EOBD-II" </v>
      </c>
      <c r="F26" s="97" t="s">
        <v>2658</v>
      </c>
      <c r="G26" s="49" t="s">
        <v>2662</v>
      </c>
      <c r="H26" s="47" t="s">
        <v>5</v>
      </c>
      <c r="I26" s="51"/>
      <c r="J26" s="52">
        <f t="shared" si="2"/>
        <v>23</v>
      </c>
      <c r="K26" s="48" t="s">
        <v>2663</v>
      </c>
      <c r="L26" s="52" t="str">
        <f t="shared" si="3"/>
        <v>23 "Natural Gas (as defined in SAE J1939) [Not to be used]" </v>
      </c>
    </row>
    <row r="27" spans="2:12">
      <c r="B27" s="38" t="s">
        <v>2664</v>
      </c>
      <c r="C27" s="39">
        <f t="shared" si="0"/>
        <v>26</v>
      </c>
      <c r="D27" s="40" t="s">
        <v>2665</v>
      </c>
      <c r="E27" s="39" t="str">
        <f t="shared" si="1"/>
        <v>26 "HD EOBD-II N" </v>
      </c>
      <c r="F27" s="97" t="s">
        <v>2666</v>
      </c>
      <c r="G27" s="49" t="s">
        <v>2667</v>
      </c>
      <c r="H27" s="47" t="s">
        <v>5</v>
      </c>
      <c r="I27" s="51"/>
      <c r="J27" s="52">
        <f t="shared" si="2"/>
        <v>24</v>
      </c>
      <c r="K27" s="48" t="s">
        <v>2668</v>
      </c>
      <c r="L27" s="52" t="str">
        <f t="shared" si="3"/>
        <v>24 "Bi-fuel vehicle using Natural Gas" </v>
      </c>
    </row>
    <row r="28" spans="2:12">
      <c r="B28" s="38" t="s">
        <v>2669</v>
      </c>
      <c r="C28" s="39">
        <f t="shared" si="0"/>
        <v>27</v>
      </c>
      <c r="D28" s="38" t="s">
        <v>2670</v>
      </c>
      <c r="E28" s="39" t="str">
        <f t="shared" si="1"/>
        <v>27 "HD-ZEV" </v>
      </c>
      <c r="F28" s="97" t="s">
        <v>2671</v>
      </c>
      <c r="G28" s="49" t="s">
        <v>2659</v>
      </c>
      <c r="H28" s="47" t="s">
        <v>5</v>
      </c>
      <c r="I28" s="51"/>
      <c r="J28" s="52">
        <f t="shared" si="2"/>
        <v>25</v>
      </c>
      <c r="K28" s="48" t="s">
        <v>2672</v>
      </c>
      <c r="L28" s="52" t="str">
        <f t="shared" si="3"/>
        <v>25 "Bi-fuel vehicle using diesel" </v>
      </c>
    </row>
    <row r="29" spans="2:12">
      <c r="B29" s="38" t="s">
        <v>2673</v>
      </c>
      <c r="C29" s="39">
        <f t="shared" si="0"/>
        <v>28</v>
      </c>
      <c r="D29" s="40" t="s">
        <v>2674</v>
      </c>
      <c r="E29" s="39" t="str">
        <f t="shared" si="1"/>
        <v>28 "OBDBr-1" </v>
      </c>
      <c r="F29" s="97" t="s">
        <v>2675</v>
      </c>
      <c r="G29" s="49" t="s">
        <v>2662</v>
      </c>
      <c r="H29" s="47" t="s">
        <v>5</v>
      </c>
      <c r="I29" s="51"/>
      <c r="J29" s="52">
        <f t="shared" si="2"/>
        <v>26</v>
      </c>
      <c r="K29" s="48" t="s">
        <v>2676</v>
      </c>
      <c r="L29" s="52" t="str">
        <f t="shared" si="3"/>
        <v>26 "Natural Gas (Compressed or Liquefied Natural Gas)" </v>
      </c>
    </row>
    <row r="30" spans="2:12">
      <c r="B30" s="38" t="s">
        <v>2677</v>
      </c>
      <c r="C30" s="39">
        <f t="shared" si="0"/>
        <v>29</v>
      </c>
      <c r="D30" s="40" t="s">
        <v>2678</v>
      </c>
      <c r="E30" s="39" t="str">
        <f t="shared" si="1"/>
        <v>29 "OBDBr-2" </v>
      </c>
      <c r="F30" s="97" t="s">
        <v>2679</v>
      </c>
      <c r="G30" s="49" t="s">
        <v>2680</v>
      </c>
      <c r="H30" s="47" t="s">
        <v>5</v>
      </c>
      <c r="I30" s="51"/>
      <c r="J30" s="52">
        <f t="shared" si="2"/>
        <v>27</v>
      </c>
      <c r="K30" s="48" t="s">
        <v>2681</v>
      </c>
      <c r="L30" s="52" t="str">
        <f t="shared" si="3"/>
        <v>27 "Dual Fuel – Diesel and CNG" </v>
      </c>
    </row>
    <row r="31" spans="2:12">
      <c r="B31" s="38" t="s">
        <v>2682</v>
      </c>
      <c r="C31" s="39">
        <f t="shared" si="0"/>
        <v>30</v>
      </c>
      <c r="D31" s="40" t="s">
        <v>2683</v>
      </c>
      <c r="E31" s="39" t="str">
        <f t="shared" si="1"/>
        <v>30 "KOBD" </v>
      </c>
      <c r="F31" s="97" t="s">
        <v>2684</v>
      </c>
      <c r="G31" s="49" t="s">
        <v>2685</v>
      </c>
      <c r="H31" s="47" t="s">
        <v>5</v>
      </c>
      <c r="I31" s="51"/>
      <c r="J31" s="52">
        <f t="shared" si="2"/>
        <v>28</v>
      </c>
      <c r="K31" s="48" t="s">
        <v>2686</v>
      </c>
      <c r="L31" s="52" t="str">
        <f t="shared" si="3"/>
        <v>28 "Dual Fuel – Diesel and LNG" </v>
      </c>
    </row>
    <row r="32" spans="2:12">
      <c r="B32" s="38" t="s">
        <v>2687</v>
      </c>
      <c r="C32" s="39">
        <f t="shared" si="0"/>
        <v>31</v>
      </c>
      <c r="D32" s="41" t="s">
        <v>2688</v>
      </c>
      <c r="E32" s="39" t="str">
        <f t="shared" si="1"/>
        <v>31 "IOBD-I-BS4" </v>
      </c>
      <c r="F32" s="97" t="s">
        <v>2689</v>
      </c>
      <c r="G32" s="49" t="s">
        <v>2690</v>
      </c>
      <c r="H32" s="47" t="s">
        <v>5</v>
      </c>
      <c r="I32" s="51"/>
      <c r="J32" s="52">
        <f t="shared" si="2"/>
        <v>29</v>
      </c>
      <c r="K32" s="48" t="s">
        <v>2691</v>
      </c>
      <c r="L32" s="52" t="str">
        <f t="shared" si="3"/>
        <v>29 "Fuel cell utilizing hydrogen" </v>
      </c>
    </row>
    <row r="33" spans="2:12">
      <c r="B33" s="38">
        <v>20</v>
      </c>
      <c r="C33" s="39">
        <f t="shared" si="0"/>
        <v>32</v>
      </c>
      <c r="D33" s="41" t="s">
        <v>2692</v>
      </c>
      <c r="E33" s="39" t="str">
        <f t="shared" si="1"/>
        <v>32 "IOBD-II-BS4" </v>
      </c>
      <c r="F33" s="97" t="s">
        <v>2693</v>
      </c>
      <c r="G33" s="49" t="s">
        <v>2694</v>
      </c>
      <c r="H33" s="47" t="s">
        <v>5</v>
      </c>
      <c r="I33" s="51"/>
      <c r="J33" s="52">
        <f t="shared" si="2"/>
        <v>30</v>
      </c>
      <c r="K33" s="48" t="s">
        <v>2695</v>
      </c>
      <c r="L33" s="52" t="str">
        <f t="shared" si="3"/>
        <v>30 "Hydrogen Internal Combustion Engine" </v>
      </c>
    </row>
    <row r="34" spans="2:12">
      <c r="B34" s="38">
        <v>21</v>
      </c>
      <c r="C34" s="39">
        <f t="shared" si="0"/>
        <v>33</v>
      </c>
      <c r="D34" s="40" t="s">
        <v>2696</v>
      </c>
      <c r="E34" s="39" t="str">
        <f t="shared" si="1"/>
        <v>33 "HD EOBD-VI" </v>
      </c>
      <c r="F34" s="97" t="s">
        <v>2697</v>
      </c>
      <c r="G34" s="49" t="s">
        <v>2698</v>
      </c>
      <c r="H34" s="47" t="s">
        <v>5</v>
      </c>
      <c r="I34" s="51"/>
      <c r="J34" s="52">
        <f t="shared" si="2"/>
        <v>31</v>
      </c>
      <c r="K34" s="48" t="s">
        <v>2699</v>
      </c>
      <c r="L34" s="52" t="str">
        <f t="shared" si="3"/>
        <v>31 "Kerosene" </v>
      </c>
    </row>
    <row r="35" spans="2:12">
      <c r="B35" s="38">
        <v>22</v>
      </c>
      <c r="C35" s="39">
        <f t="shared" ref="C35:C53" si="4">HEX2DEC(B35)</f>
        <v>34</v>
      </c>
      <c r="D35" s="40" t="s">
        <v>2700</v>
      </c>
      <c r="E35" s="39" t="str">
        <f t="shared" ref="E35:E53" si="5">C35&amp;" """&amp;D35&amp;""" "</f>
        <v>34 "OBD, OBD II and HD OBD" </v>
      </c>
      <c r="F35" s="97" t="s">
        <v>2701</v>
      </c>
      <c r="G35" s="49" t="s">
        <v>2702</v>
      </c>
      <c r="H35" s="47" t="s">
        <v>5</v>
      </c>
      <c r="I35" s="51"/>
      <c r="J35" s="52">
        <f t="shared" si="2"/>
        <v>32</v>
      </c>
      <c r="K35" s="48" t="s">
        <v>2703</v>
      </c>
      <c r="L35" s="52" t="str">
        <f t="shared" si="3"/>
        <v>32 "Heavy Fuel Oil" </v>
      </c>
    </row>
    <row r="36" spans="2:11">
      <c r="B36" s="38">
        <v>23</v>
      </c>
      <c r="C36" s="39">
        <f t="shared" si="4"/>
        <v>35</v>
      </c>
      <c r="D36" s="40" t="s">
        <v>2704</v>
      </c>
      <c r="E36" s="39" t="str">
        <f t="shared" si="5"/>
        <v>35 "OBDBr-3" </v>
      </c>
      <c r="F36" s="16"/>
      <c r="G36" s="50"/>
      <c r="H36" s="15"/>
      <c r="I36" s="53"/>
      <c r="J36" s="53"/>
      <c r="K36" s="16"/>
    </row>
    <row r="37" spans="2:5">
      <c r="B37" s="38">
        <v>24</v>
      </c>
      <c r="C37" s="39">
        <f t="shared" si="4"/>
        <v>36</v>
      </c>
      <c r="D37" s="40" t="s">
        <v>2705</v>
      </c>
      <c r="E37" s="39" t="str">
        <f t="shared" si="5"/>
        <v>36 "MC EOBD-I" </v>
      </c>
    </row>
    <row r="38" spans="2:5">
      <c r="B38" s="38">
        <v>25</v>
      </c>
      <c r="C38" s="39">
        <f t="shared" si="4"/>
        <v>37</v>
      </c>
      <c r="D38" s="40" t="s">
        <v>2706</v>
      </c>
      <c r="E38" s="39" t="str">
        <f t="shared" si="5"/>
        <v>37 "MC EOBD-II" </v>
      </c>
    </row>
    <row r="39" spans="2:5">
      <c r="B39" s="38">
        <v>26</v>
      </c>
      <c r="C39" s="39">
        <f t="shared" si="4"/>
        <v>38</v>
      </c>
      <c r="D39" s="40" t="s">
        <v>2707</v>
      </c>
      <c r="E39" s="39" t="str">
        <f t="shared" si="5"/>
        <v>38 "MC COBD-I" </v>
      </c>
    </row>
    <row r="40" spans="2:5">
      <c r="B40" s="38">
        <v>27</v>
      </c>
      <c r="C40" s="39">
        <f t="shared" si="4"/>
        <v>39</v>
      </c>
      <c r="D40" s="40" t="s">
        <v>2708</v>
      </c>
      <c r="E40" s="39" t="str">
        <f t="shared" si="5"/>
        <v>39 "MC TOBD-I" </v>
      </c>
    </row>
    <row r="41" spans="2:5">
      <c r="B41" s="38">
        <v>28</v>
      </c>
      <c r="C41" s="39">
        <f t="shared" si="4"/>
        <v>40</v>
      </c>
      <c r="D41" s="40" t="s">
        <v>2709</v>
      </c>
      <c r="E41" s="39" t="str">
        <f t="shared" si="5"/>
        <v>40 "MC JOBD-I" </v>
      </c>
    </row>
    <row r="42" spans="2:5">
      <c r="B42" s="38">
        <v>29</v>
      </c>
      <c r="C42" s="39">
        <f t="shared" si="4"/>
        <v>41</v>
      </c>
      <c r="D42" s="40" t="s">
        <v>2710</v>
      </c>
      <c r="E42" s="39" t="str">
        <f t="shared" si="5"/>
        <v>41 "CN-OBD-6" </v>
      </c>
    </row>
    <row r="43" spans="2:5">
      <c r="B43" s="38" t="s">
        <v>2711</v>
      </c>
      <c r="C43" s="39">
        <f t="shared" si="4"/>
        <v>42</v>
      </c>
      <c r="D43" s="40" t="s">
        <v>2712</v>
      </c>
      <c r="E43" s="39" t="str">
        <f t="shared" si="5"/>
        <v>42 "OBDBr-P7" </v>
      </c>
    </row>
    <row r="44" spans="2:5">
      <c r="B44" s="38" t="s">
        <v>2713</v>
      </c>
      <c r="C44" s="39">
        <f t="shared" si="4"/>
        <v>43</v>
      </c>
      <c r="D44" s="40" t="s">
        <v>2714</v>
      </c>
      <c r="E44" s="39" t="str">
        <f t="shared" si="5"/>
        <v>43 "CN-HDOBD-VI" </v>
      </c>
    </row>
    <row r="45" spans="2:5">
      <c r="B45" s="38" t="s">
        <v>2715</v>
      </c>
      <c r="C45" s="39">
        <f t="shared" si="4"/>
        <v>44</v>
      </c>
      <c r="D45" s="41" t="s">
        <v>2716</v>
      </c>
      <c r="E45" s="39" t="str">
        <f t="shared" si="5"/>
        <v>44 "IOBD-I-BS6" </v>
      </c>
    </row>
    <row r="46" spans="2:5">
      <c r="B46" s="38" t="s">
        <v>2717</v>
      </c>
      <c r="C46" s="39">
        <f t="shared" si="4"/>
        <v>45</v>
      </c>
      <c r="D46" s="41" t="s">
        <v>2718</v>
      </c>
      <c r="E46" s="39" t="str">
        <f t="shared" si="5"/>
        <v>45 "IOBD-II-BS6" </v>
      </c>
    </row>
    <row r="47" spans="2:5">
      <c r="B47" s="38" t="s">
        <v>2719</v>
      </c>
      <c r="C47" s="39">
        <f t="shared" si="4"/>
        <v>46</v>
      </c>
      <c r="D47" s="41" t="s">
        <v>2720</v>
      </c>
      <c r="E47" s="39" t="str">
        <f t="shared" si="5"/>
        <v>46 "IHDOBD-BSVI" </v>
      </c>
    </row>
    <row r="48" spans="2:5">
      <c r="B48" s="38" t="s">
        <v>2721</v>
      </c>
      <c r="C48" s="39">
        <f t="shared" si="4"/>
        <v>47</v>
      </c>
      <c r="D48" s="41" t="s">
        <v>2722</v>
      </c>
      <c r="E48" s="39" t="str">
        <f t="shared" si="5"/>
        <v>47 "OBDBr-P8" </v>
      </c>
    </row>
    <row r="49" spans="2:5">
      <c r="B49" s="38">
        <v>30</v>
      </c>
      <c r="C49" s="39">
        <f t="shared" si="4"/>
        <v>48</v>
      </c>
      <c r="D49" s="41" t="s">
        <v>2723</v>
      </c>
      <c r="E49" s="39" t="str">
        <f t="shared" si="5"/>
        <v>48 "HD-JOBD-II" </v>
      </c>
    </row>
    <row r="50" spans="2:5">
      <c r="B50" s="38">
        <v>31</v>
      </c>
      <c r="C50" s="39">
        <f t="shared" si="4"/>
        <v>49</v>
      </c>
      <c r="D50" s="41" t="s">
        <v>2724</v>
      </c>
      <c r="E50" s="39" t="str">
        <f t="shared" si="5"/>
        <v>49 "HD-KOBD-II" </v>
      </c>
    </row>
    <row r="51" spans="2:5">
      <c r="B51" s="42">
        <v>32</v>
      </c>
      <c r="C51" s="39">
        <f t="shared" si="4"/>
        <v>50</v>
      </c>
      <c r="D51" s="43" t="s">
        <v>2725</v>
      </c>
      <c r="E51" s="39" t="str">
        <f t="shared" si="5"/>
        <v>50 "CN-OROBD-IV" </v>
      </c>
    </row>
    <row r="52" spans="2:5">
      <c r="B52" s="42">
        <v>33</v>
      </c>
      <c r="C52" s="39">
        <f t="shared" si="4"/>
        <v>51</v>
      </c>
      <c r="D52" s="43" t="s">
        <v>2726</v>
      </c>
      <c r="E52" s="39" t="str">
        <f t="shared" si="5"/>
        <v>51 "ZEV Placeholder" </v>
      </c>
    </row>
    <row r="53" spans="2:5">
      <c r="B53" s="42">
        <v>34</v>
      </c>
      <c r="C53" s="39">
        <f t="shared" si="4"/>
        <v>52</v>
      </c>
      <c r="D53" s="44" t="s">
        <v>2727</v>
      </c>
      <c r="E53" s="39" t="str">
        <f t="shared" si="5"/>
        <v>52 "MC JOBD-II" 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77"/>
  <sheetViews>
    <sheetView zoomScale="160" zoomScaleNormal="160" topLeftCell="A49" workbookViewId="0">
      <selection activeCell="A57" sqref="A57:A60"/>
    </sheetView>
  </sheetViews>
  <sheetFormatPr defaultColWidth="8.8" defaultRowHeight="15.75" outlineLevelCol="7"/>
  <cols>
    <col min="1" max="1" width="25" customWidth="1"/>
    <col min="2" max="2" width="23" style="3" customWidth="1"/>
    <col min="3" max="3" width="40.1" customWidth="1"/>
    <col min="4" max="4" width="36.2" customWidth="1"/>
    <col min="5" max="5" width="20.3" customWidth="1"/>
    <col min="8" max="8" width="36.2" customWidth="1"/>
  </cols>
  <sheetData>
    <row r="1" spans="1:7">
      <c r="A1" s="4" t="s">
        <v>1103</v>
      </c>
      <c r="B1" s="5" t="s">
        <v>1104</v>
      </c>
      <c r="C1" s="6" t="s">
        <v>2728</v>
      </c>
      <c r="D1"/>
      <c r="E1" s="6"/>
      <c r="F1" s="10" t="s">
        <v>1105</v>
      </c>
      <c r="G1" s="11"/>
    </row>
    <row r="2" spans="1:8">
      <c r="A2" s="4" t="s">
        <v>1103</v>
      </c>
      <c r="B2" s="5" t="s">
        <v>1106</v>
      </c>
      <c r="C2" s="6" t="s">
        <v>2729</v>
      </c>
      <c r="D2" t="s">
        <v>1107</v>
      </c>
      <c r="E2" s="6"/>
      <c r="F2" s="10" t="s">
        <v>1027</v>
      </c>
      <c r="G2" s="11"/>
      <c r="H2" t="s">
        <v>1107</v>
      </c>
    </row>
    <row r="3" spans="1:8">
      <c r="A3" s="4" t="s">
        <v>1103</v>
      </c>
      <c r="B3" s="5" t="s">
        <v>1108</v>
      </c>
      <c r="C3" s="6" t="s">
        <v>2730</v>
      </c>
      <c r="D3" t="s">
        <v>1109</v>
      </c>
      <c r="E3" s="6"/>
      <c r="F3" s="10" t="s">
        <v>1030</v>
      </c>
      <c r="G3" s="11"/>
      <c r="H3" t="s">
        <v>1109</v>
      </c>
    </row>
    <row r="4" spans="1:8">
      <c r="A4" s="4" t="s">
        <v>1103</v>
      </c>
      <c r="B4" s="5" t="s">
        <v>1110</v>
      </c>
      <c r="C4" s="6" t="s">
        <v>2731</v>
      </c>
      <c r="D4" t="s">
        <v>1111</v>
      </c>
      <c r="E4" s="6"/>
      <c r="F4" s="10" t="s">
        <v>1033</v>
      </c>
      <c r="G4" s="11"/>
      <c r="H4" t="s">
        <v>1111</v>
      </c>
    </row>
    <row r="5" spans="1:8">
      <c r="A5" s="4" t="s">
        <v>1103</v>
      </c>
      <c r="B5" s="5" t="s">
        <v>1112</v>
      </c>
      <c r="C5" s="6" t="s">
        <v>2732</v>
      </c>
      <c r="D5" t="s">
        <v>1113</v>
      </c>
      <c r="E5" s="6"/>
      <c r="F5" s="10" t="s">
        <v>1036</v>
      </c>
      <c r="G5" s="11"/>
      <c r="H5" t="s">
        <v>1113</v>
      </c>
    </row>
    <row r="6" spans="1:7">
      <c r="A6" s="4" t="s">
        <v>1103</v>
      </c>
      <c r="B6" s="5" t="s">
        <v>1114</v>
      </c>
      <c r="C6" s="6"/>
      <c r="D6"/>
      <c r="E6" s="6"/>
      <c r="F6" s="10" t="s">
        <v>1115</v>
      </c>
      <c r="G6" s="11"/>
    </row>
    <row r="7" spans="1:8">
      <c r="A7" s="4" t="s">
        <v>1103</v>
      </c>
      <c r="B7" s="5" t="s">
        <v>1116</v>
      </c>
      <c r="C7" s="6" t="s">
        <v>2733</v>
      </c>
      <c r="D7" t="s">
        <v>1117</v>
      </c>
      <c r="E7" s="6"/>
      <c r="F7" s="10" t="s">
        <v>1048</v>
      </c>
      <c r="G7" s="11"/>
      <c r="H7" t="s">
        <v>1117</v>
      </c>
    </row>
    <row r="8" ht="22.5" spans="1:7">
      <c r="A8" s="4" t="s">
        <v>1103</v>
      </c>
      <c r="B8" s="5" t="s">
        <v>1118</v>
      </c>
      <c r="C8" s="6" t="s">
        <v>2734</v>
      </c>
      <c r="D8"/>
      <c r="E8" s="6"/>
      <c r="F8" s="10" t="s">
        <v>2735</v>
      </c>
      <c r="G8" s="11"/>
    </row>
    <row r="9" spans="1:8">
      <c r="A9" s="4" t="s">
        <v>1103</v>
      </c>
      <c r="B9" s="5"/>
      <c r="C9" s="6" t="s">
        <v>2736</v>
      </c>
      <c r="D9" t="s">
        <v>1119</v>
      </c>
      <c r="E9" s="6" t="s">
        <v>2729</v>
      </c>
      <c r="F9" s="10" t="s">
        <v>1120</v>
      </c>
      <c r="G9" s="11"/>
      <c r="H9" t="s">
        <v>1119</v>
      </c>
    </row>
    <row r="10" spans="1:8">
      <c r="A10" s="4" t="s">
        <v>1103</v>
      </c>
      <c r="B10" s="5"/>
      <c r="C10" s="6" t="s">
        <v>2737</v>
      </c>
      <c r="D10" t="s">
        <v>1121</v>
      </c>
      <c r="E10" s="6" t="s">
        <v>2730</v>
      </c>
      <c r="F10" s="10" t="s">
        <v>1122</v>
      </c>
      <c r="G10" s="11"/>
      <c r="H10" t="s">
        <v>1121</v>
      </c>
    </row>
    <row r="11" spans="1:8">
      <c r="A11" s="4" t="s">
        <v>1103</v>
      </c>
      <c r="B11" s="5"/>
      <c r="C11" s="6" t="s">
        <v>2738</v>
      </c>
      <c r="D11" t="s">
        <v>1123</v>
      </c>
      <c r="E11" s="6" t="s">
        <v>2731</v>
      </c>
      <c r="F11" s="10" t="s">
        <v>1124</v>
      </c>
      <c r="G11" s="11"/>
      <c r="H11" t="s">
        <v>1123</v>
      </c>
    </row>
    <row r="12" spans="1:8">
      <c r="A12" s="4" t="s">
        <v>1103</v>
      </c>
      <c r="B12" s="5"/>
      <c r="C12" s="6" t="s">
        <v>2739</v>
      </c>
      <c r="D12" t="s">
        <v>1125</v>
      </c>
      <c r="E12" s="6" t="s">
        <v>2732</v>
      </c>
      <c r="F12" s="10" t="s">
        <v>1126</v>
      </c>
      <c r="G12" s="11"/>
      <c r="H12" t="s">
        <v>1125</v>
      </c>
    </row>
    <row r="13" ht="22.5" spans="1:8">
      <c r="A13" s="4" t="s">
        <v>1103</v>
      </c>
      <c r="B13" s="5" t="s">
        <v>1127</v>
      </c>
      <c r="C13" s="6" t="s">
        <v>2740</v>
      </c>
      <c r="D13" t="s">
        <v>2741</v>
      </c>
      <c r="E13" s="6"/>
      <c r="F13" s="10" t="s">
        <v>2735</v>
      </c>
      <c r="G13" s="11"/>
      <c r="H13" t="s">
        <v>2741</v>
      </c>
    </row>
    <row r="14" spans="1:8">
      <c r="A14" s="4" t="s">
        <v>1103</v>
      </c>
      <c r="B14" s="5"/>
      <c r="C14" s="6" t="s">
        <v>2742</v>
      </c>
      <c r="D14" t="s">
        <v>1128</v>
      </c>
      <c r="E14" s="6" t="s">
        <v>2729</v>
      </c>
      <c r="F14" s="10" t="s">
        <v>1129</v>
      </c>
      <c r="G14" s="11"/>
      <c r="H14" t="s">
        <v>1128</v>
      </c>
    </row>
    <row r="15" spans="1:8">
      <c r="A15" s="4" t="s">
        <v>1103</v>
      </c>
      <c r="B15" s="5"/>
      <c r="C15" s="6" t="s">
        <v>2743</v>
      </c>
      <c r="D15" t="s">
        <v>1130</v>
      </c>
      <c r="E15" s="6" t="s">
        <v>2730</v>
      </c>
      <c r="F15" s="10" t="s">
        <v>1131</v>
      </c>
      <c r="G15" s="11"/>
      <c r="H15" t="s">
        <v>1130</v>
      </c>
    </row>
    <row r="16" spans="1:8">
      <c r="A16" s="4" t="s">
        <v>1103</v>
      </c>
      <c r="B16" s="5"/>
      <c r="C16" s="6" t="s">
        <v>2744</v>
      </c>
      <c r="D16" t="s">
        <v>1132</v>
      </c>
      <c r="E16" s="6" t="s">
        <v>2731</v>
      </c>
      <c r="F16" s="10" t="s">
        <v>1133</v>
      </c>
      <c r="G16" s="11"/>
      <c r="H16" t="s">
        <v>1132</v>
      </c>
    </row>
    <row r="17" spans="1:8">
      <c r="A17" s="4" t="s">
        <v>1103</v>
      </c>
      <c r="B17" s="5"/>
      <c r="C17" s="6" t="s">
        <v>2745</v>
      </c>
      <c r="D17" t="s">
        <v>1134</v>
      </c>
      <c r="E17" s="6" t="s">
        <v>2732</v>
      </c>
      <c r="F17" s="10" t="s">
        <v>1135</v>
      </c>
      <c r="G17" s="11"/>
      <c r="H17" t="s">
        <v>1134</v>
      </c>
    </row>
    <row r="18" ht="22.5" spans="1:8">
      <c r="A18" s="4" t="s">
        <v>1103</v>
      </c>
      <c r="B18" s="5" t="s">
        <v>1136</v>
      </c>
      <c r="C18" s="6" t="s">
        <v>2746</v>
      </c>
      <c r="D18" t="s">
        <v>2741</v>
      </c>
      <c r="E18" s="6"/>
      <c r="F18" s="10" t="s">
        <v>2747</v>
      </c>
      <c r="G18" s="11"/>
      <c r="H18" t="s">
        <v>2741</v>
      </c>
    </row>
    <row r="19" spans="1:8">
      <c r="A19" s="4" t="s">
        <v>1103</v>
      </c>
      <c r="B19" s="5"/>
      <c r="C19" s="6" t="s">
        <v>2748</v>
      </c>
      <c r="D19" t="s">
        <v>1137</v>
      </c>
      <c r="E19" s="6" t="s">
        <v>2729</v>
      </c>
      <c r="F19" s="10" t="s">
        <v>1138</v>
      </c>
      <c r="G19" s="11"/>
      <c r="H19" t="s">
        <v>1137</v>
      </c>
    </row>
    <row r="20" spans="1:8">
      <c r="A20" s="4" t="s">
        <v>1103</v>
      </c>
      <c r="B20" s="5"/>
      <c r="C20" s="6" t="s">
        <v>2749</v>
      </c>
      <c r="D20" t="s">
        <v>1139</v>
      </c>
      <c r="E20" s="6" t="s">
        <v>2730</v>
      </c>
      <c r="F20" s="10" t="s">
        <v>1140</v>
      </c>
      <c r="G20" s="11"/>
      <c r="H20" t="s">
        <v>1139</v>
      </c>
    </row>
    <row r="21" spans="1:8">
      <c r="A21" s="4" t="s">
        <v>1103</v>
      </c>
      <c r="B21" s="5"/>
      <c r="C21" s="6" t="s">
        <v>2750</v>
      </c>
      <c r="D21" t="s">
        <v>1141</v>
      </c>
      <c r="E21" s="6" t="s">
        <v>2731</v>
      </c>
      <c r="F21" s="10" t="s">
        <v>1142</v>
      </c>
      <c r="G21" s="11"/>
      <c r="H21" t="s">
        <v>1141</v>
      </c>
    </row>
    <row r="22" spans="1:8">
      <c r="A22" s="4" t="s">
        <v>1103</v>
      </c>
      <c r="B22" s="5"/>
      <c r="C22" s="6" t="s">
        <v>2751</v>
      </c>
      <c r="D22" t="s">
        <v>1143</v>
      </c>
      <c r="E22" s="6" t="s">
        <v>2732</v>
      </c>
      <c r="F22" s="10" t="s">
        <v>1144</v>
      </c>
      <c r="G22" s="11"/>
      <c r="H22" t="s">
        <v>1143</v>
      </c>
    </row>
    <row r="23" ht="22.5" spans="1:8">
      <c r="A23" s="4" t="s">
        <v>1103</v>
      </c>
      <c r="B23" s="5" t="s">
        <v>1145</v>
      </c>
      <c r="C23" s="6" t="s">
        <v>2752</v>
      </c>
      <c r="D23" t="s">
        <v>2741</v>
      </c>
      <c r="E23" s="6"/>
      <c r="F23" s="10" t="s">
        <v>2747</v>
      </c>
      <c r="G23" s="11"/>
      <c r="H23" t="s">
        <v>2741</v>
      </c>
    </row>
    <row r="24" spans="1:8">
      <c r="A24" s="4" t="s">
        <v>1103</v>
      </c>
      <c r="B24" s="5"/>
      <c r="C24" s="6" t="s">
        <v>2753</v>
      </c>
      <c r="D24" t="s">
        <v>1146</v>
      </c>
      <c r="E24" s="6" t="s">
        <v>2729</v>
      </c>
      <c r="F24" s="10" t="s">
        <v>1147</v>
      </c>
      <c r="G24" s="11"/>
      <c r="H24" t="s">
        <v>1146</v>
      </c>
    </row>
    <row r="25" spans="1:8">
      <c r="A25" s="4" t="s">
        <v>1103</v>
      </c>
      <c r="B25" s="5"/>
      <c r="C25" s="6" t="s">
        <v>2754</v>
      </c>
      <c r="D25" t="s">
        <v>1148</v>
      </c>
      <c r="E25" s="6" t="s">
        <v>2730</v>
      </c>
      <c r="F25" s="10" t="s">
        <v>1149</v>
      </c>
      <c r="G25" s="11"/>
      <c r="H25" t="s">
        <v>1148</v>
      </c>
    </row>
    <row r="26" spans="1:8">
      <c r="A26" s="4" t="s">
        <v>1103</v>
      </c>
      <c r="B26" s="5"/>
      <c r="C26" s="6" t="s">
        <v>2755</v>
      </c>
      <c r="D26" t="s">
        <v>1150</v>
      </c>
      <c r="E26" s="6" t="s">
        <v>2731</v>
      </c>
      <c r="F26" s="10" t="s">
        <v>1151</v>
      </c>
      <c r="G26" s="11"/>
      <c r="H26" t="s">
        <v>1150</v>
      </c>
    </row>
    <row r="27" spans="1:8">
      <c r="A27" s="4" t="s">
        <v>1103</v>
      </c>
      <c r="B27" s="5"/>
      <c r="C27" s="6" t="s">
        <v>2756</v>
      </c>
      <c r="D27" t="s">
        <v>1152</v>
      </c>
      <c r="E27" s="6" t="s">
        <v>2732</v>
      </c>
      <c r="F27" s="10" t="s">
        <v>1153</v>
      </c>
      <c r="G27" s="11"/>
      <c r="H27" t="s">
        <v>1152</v>
      </c>
    </row>
    <row r="28" ht="22.5" spans="1:7">
      <c r="A28" s="4" t="s">
        <v>1103</v>
      </c>
      <c r="B28" s="5" t="s">
        <v>1154</v>
      </c>
      <c r="C28" s="6" t="s">
        <v>1155</v>
      </c>
      <c r="D28"/>
      <c r="E28" s="6"/>
      <c r="F28" s="10" t="s">
        <v>1055</v>
      </c>
      <c r="G28" s="11"/>
    </row>
    <row r="29" ht="22.5" spans="1:7">
      <c r="A29" s="4" t="s">
        <v>1103</v>
      </c>
      <c r="B29" s="5" t="s">
        <v>1156</v>
      </c>
      <c r="C29" s="6" t="s">
        <v>1157</v>
      </c>
      <c r="D29"/>
      <c r="E29" s="6"/>
      <c r="F29" s="10" t="s">
        <v>1058</v>
      </c>
      <c r="G29" s="11"/>
    </row>
    <row r="30" ht="22.5" spans="1:7">
      <c r="A30" s="4" t="s">
        <v>1103</v>
      </c>
      <c r="B30" s="5" t="s">
        <v>1158</v>
      </c>
      <c r="C30" s="6" t="s">
        <v>1159</v>
      </c>
      <c r="D30"/>
      <c r="E30" s="6"/>
      <c r="F30" s="10" t="s">
        <v>1061</v>
      </c>
      <c r="G30" s="11"/>
    </row>
    <row r="31" ht="22.5" spans="1:7">
      <c r="A31" s="4" t="s">
        <v>1103</v>
      </c>
      <c r="B31" s="5" t="s">
        <v>1160</v>
      </c>
      <c r="C31" s="6" t="s">
        <v>1161</v>
      </c>
      <c r="D31"/>
      <c r="E31" s="6"/>
      <c r="F31" s="10" t="s">
        <v>1162</v>
      </c>
      <c r="G31" s="11"/>
    </row>
    <row r="32" ht="22.5" spans="1:7">
      <c r="A32" s="4" t="s">
        <v>1103</v>
      </c>
      <c r="B32" s="5" t="s">
        <v>1163</v>
      </c>
      <c r="C32" s="6" t="s">
        <v>1164</v>
      </c>
      <c r="D32"/>
      <c r="E32" s="6"/>
      <c r="F32" s="10" t="s">
        <v>1165</v>
      </c>
      <c r="G32" s="11"/>
    </row>
    <row r="33" spans="2:2">
      <c r="B33" s="7"/>
    </row>
    <row r="34" spans="2:2">
      <c r="B34" s="7"/>
    </row>
    <row r="35" spans="2:2">
      <c r="B35" s="7"/>
    </row>
    <row r="36" spans="2:2">
      <c r="B36" s="7"/>
    </row>
    <row r="37" spans="2:2">
      <c r="B37" s="7"/>
    </row>
    <row r="38" spans="2:2">
      <c r="B38" s="7"/>
    </row>
    <row r="39" spans="2:2">
      <c r="B39" s="7"/>
    </row>
    <row r="40" spans="2:2">
      <c r="B40" s="7"/>
    </row>
    <row r="41" spans="2:2">
      <c r="B41" s="7"/>
    </row>
    <row r="42" spans="2:2">
      <c r="B42" s="7"/>
    </row>
    <row r="43" spans="2:2">
      <c r="B43" s="7"/>
    </row>
    <row r="44" spans="2:2">
      <c r="B44" s="7"/>
    </row>
    <row r="45" spans="2:2">
      <c r="B45" s="7"/>
    </row>
    <row r="46" spans="2:2">
      <c r="B46" s="7"/>
    </row>
    <row r="47" spans="2:2">
      <c r="B47" s="7"/>
    </row>
    <row r="48" spans="2:2">
      <c r="B48" s="7"/>
    </row>
    <row r="49" spans="2:2">
      <c r="B49" s="7"/>
    </row>
    <row r="50" spans="2:2">
      <c r="B50" s="7"/>
    </row>
    <row r="51" spans="2:2">
      <c r="B51" s="7"/>
    </row>
    <row r="52" spans="2:2">
      <c r="B52" s="7"/>
    </row>
    <row r="53" spans="2:2">
      <c r="B53" s="7"/>
    </row>
    <row r="54" spans="2:2">
      <c r="B54" s="7"/>
    </row>
    <row r="55" spans="2:2">
      <c r="B55" s="7"/>
    </row>
    <row r="56" spans="2:2">
      <c r="B56" s="7"/>
    </row>
    <row r="57" spans="1:2">
      <c r="A57" s="8" t="s">
        <v>2353</v>
      </c>
      <c r="B57" s="7" t="str">
        <f t="shared" ref="B57:B60" si="0">A57&amp;"_LAMBDA"</f>
        <v>O2S15_PCT_LAMBDA</v>
      </c>
    </row>
    <row r="58" spans="1:2">
      <c r="A58" s="8" t="s">
        <v>2355</v>
      </c>
      <c r="B58" s="7" t="str">
        <f t="shared" si="0"/>
        <v>O2S16_PCT_LAMBDA</v>
      </c>
    </row>
    <row r="59" spans="1:2">
      <c r="A59" s="8" t="s">
        <v>2357</v>
      </c>
      <c r="B59" s="7" t="str">
        <f t="shared" si="0"/>
        <v>O2S25_PCT_LAMBDA</v>
      </c>
    </row>
    <row r="60" spans="1:2">
      <c r="A60" s="8" t="s">
        <v>2359</v>
      </c>
      <c r="B60" s="7" t="str">
        <f t="shared" si="0"/>
        <v>O2S26_PCT_LAMBDA</v>
      </c>
    </row>
    <row r="61" spans="1:2">
      <c r="A61" s="9" t="s">
        <v>2757</v>
      </c>
      <c r="B61" s="7"/>
    </row>
    <row r="62" spans="1:2">
      <c r="A62" s="9" t="s">
        <v>2758</v>
      </c>
      <c r="B62" s="7"/>
    </row>
    <row r="63" spans="1:2">
      <c r="A63" s="9" t="s">
        <v>2759</v>
      </c>
      <c r="B63" s="7"/>
    </row>
    <row r="64" spans="1:2">
      <c r="A64" s="9" t="s">
        <v>2760</v>
      </c>
      <c r="B64" s="7"/>
    </row>
    <row r="65" spans="1:2">
      <c r="A65" s="12" t="s">
        <v>1288</v>
      </c>
      <c r="B65" s="7" t="str">
        <f>A65&amp;"_LAMBDA"</f>
        <v>O2S11_PCT_LAMBDA</v>
      </c>
    </row>
    <row r="66" spans="1:2">
      <c r="A66" s="12" t="s">
        <v>1290</v>
      </c>
      <c r="B66" s="7" t="str">
        <f>A66&amp;"_LAMBDA"</f>
        <v>O2S12_PCT_LAMBDA</v>
      </c>
    </row>
    <row r="67" spans="1:2">
      <c r="A67" s="12" t="s">
        <v>1292</v>
      </c>
      <c r="B67" s="7" t="str">
        <f>A67&amp;"_LAMBDA"</f>
        <v>O2S21_PCT_LAMBDA</v>
      </c>
    </row>
    <row r="68" spans="1:2">
      <c r="A68" s="12" t="s">
        <v>1294</v>
      </c>
      <c r="B68" s="7" t="str">
        <f>A68&amp;"_LAMBDA"</f>
        <v>O2S22_PCT_LAMBDA</v>
      </c>
    </row>
    <row r="69" spans="2:2">
      <c r="B69" s="7"/>
    </row>
    <row r="70" spans="2:2">
      <c r="B70" s="7"/>
    </row>
    <row r="71" spans="2:2">
      <c r="B71" s="7"/>
    </row>
    <row r="72" spans="2:2">
      <c r="B72" s="7"/>
    </row>
    <row r="73" spans="2:2">
      <c r="B73" s="7"/>
    </row>
    <row r="74" spans="1:3">
      <c r="A74" s="13" t="s">
        <v>2761</v>
      </c>
      <c r="B74" s="14" t="s">
        <v>2762</v>
      </c>
      <c r="C74" s="15"/>
    </row>
    <row r="75" spans="1:3">
      <c r="A75" s="16" t="s">
        <v>2763</v>
      </c>
      <c r="B75" s="14"/>
      <c r="C75" s="15" t="s">
        <v>5</v>
      </c>
    </row>
    <row r="76" spans="1:3">
      <c r="A76" s="16" t="s">
        <v>1807</v>
      </c>
      <c r="B76" s="14"/>
      <c r="C76" s="15" t="s">
        <v>1027</v>
      </c>
    </row>
    <row r="77" spans="1:3">
      <c r="A77" s="16" t="s">
        <v>1809</v>
      </c>
      <c r="B77" s="14"/>
      <c r="C77" s="15" t="s">
        <v>1030</v>
      </c>
    </row>
    <row r="78" spans="1:3">
      <c r="A78" s="16" t="s">
        <v>1811</v>
      </c>
      <c r="B78" s="14"/>
      <c r="C78" s="15" t="s">
        <v>1033</v>
      </c>
    </row>
    <row r="79" spans="1:3">
      <c r="A79" s="16" t="s">
        <v>1813</v>
      </c>
      <c r="B79" s="14"/>
      <c r="C79" s="15" t="s">
        <v>1036</v>
      </c>
    </row>
    <row r="80" spans="1:3">
      <c r="A80" s="16" t="s">
        <v>1815</v>
      </c>
      <c r="B80" s="14"/>
      <c r="C80" s="15" t="s">
        <v>1039</v>
      </c>
    </row>
    <row r="81" spans="1:3">
      <c r="A81" s="16" t="s">
        <v>1817</v>
      </c>
      <c r="B81" s="14"/>
      <c r="C81" s="15" t="s">
        <v>1042</v>
      </c>
    </row>
    <row r="82" spans="1:3">
      <c r="A82" s="16"/>
      <c r="B82" s="14"/>
      <c r="C82" s="15" t="s">
        <v>1819</v>
      </c>
    </row>
    <row r="83" spans="1:3">
      <c r="A83" s="16" t="s">
        <v>1820</v>
      </c>
      <c r="B83" s="14" t="s">
        <v>2764</v>
      </c>
      <c r="C83" s="15" t="s">
        <v>4</v>
      </c>
    </row>
    <row r="84" spans="1:3">
      <c r="A84" s="16"/>
      <c r="B84" s="14" t="s">
        <v>1821</v>
      </c>
      <c r="C84" s="15" t="s">
        <v>1120</v>
      </c>
    </row>
    <row r="85" spans="1:3">
      <c r="A85" s="16"/>
      <c r="B85" s="14" t="s">
        <v>1822</v>
      </c>
      <c r="C85" s="15" t="s">
        <v>1122</v>
      </c>
    </row>
    <row r="86" spans="1:3">
      <c r="A86" s="16"/>
      <c r="B86" s="14" t="s">
        <v>1823</v>
      </c>
      <c r="C86" s="15" t="s">
        <v>1124</v>
      </c>
    </row>
    <row r="87" spans="1:3">
      <c r="A87" s="16"/>
      <c r="B87" s="14"/>
      <c r="C87" s="15" t="s">
        <v>1126</v>
      </c>
    </row>
    <row r="88" spans="1:3">
      <c r="A88" s="16" t="s">
        <v>1824</v>
      </c>
      <c r="B88" s="14" t="s">
        <v>2765</v>
      </c>
      <c r="C88" s="15"/>
    </row>
    <row r="89" spans="1:3">
      <c r="A89" s="17"/>
      <c r="B89" s="14" t="s">
        <v>1825</v>
      </c>
      <c r="C89" s="15" t="s">
        <v>1129</v>
      </c>
    </row>
    <row r="90" spans="1:3">
      <c r="A90" s="16"/>
      <c r="B90" s="14" t="s">
        <v>1826</v>
      </c>
      <c r="C90" s="15" t="s">
        <v>1131</v>
      </c>
    </row>
    <row r="91" spans="1:3">
      <c r="A91" s="16"/>
      <c r="B91" s="14" t="s">
        <v>1827</v>
      </c>
      <c r="C91" s="15" t="s">
        <v>1133</v>
      </c>
    </row>
    <row r="92" spans="1:3">
      <c r="A92" s="16"/>
      <c r="B92" s="14"/>
      <c r="C92" s="15" t="s">
        <v>1135</v>
      </c>
    </row>
    <row r="93" spans="1:3">
      <c r="A93" s="16" t="s">
        <v>1828</v>
      </c>
      <c r="B93" s="14" t="s">
        <v>1829</v>
      </c>
      <c r="C93" s="15" t="s">
        <v>3</v>
      </c>
    </row>
    <row r="94" spans="1:3">
      <c r="A94" s="16" t="s">
        <v>1830</v>
      </c>
      <c r="B94" s="14" t="s">
        <v>1831</v>
      </c>
      <c r="C94" s="15" t="s">
        <v>2</v>
      </c>
    </row>
    <row r="95" spans="1:3">
      <c r="A95" s="16" t="s">
        <v>1832</v>
      </c>
      <c r="B95" s="14" t="s">
        <v>2766</v>
      </c>
      <c r="C95" s="15" t="s">
        <v>1</v>
      </c>
    </row>
    <row r="96" spans="1:3">
      <c r="A96" s="16" t="s">
        <v>1834</v>
      </c>
      <c r="B96" s="14" t="s">
        <v>2767</v>
      </c>
      <c r="C96" s="15" t="s">
        <v>118</v>
      </c>
    </row>
    <row r="97" spans="2:2">
      <c r="B97" s="12"/>
    </row>
    <row r="98" spans="2:2">
      <c r="B98" s="12"/>
    </row>
    <row r="99" spans="2:2">
      <c r="B99" s="12"/>
    </row>
    <row r="100" spans="2:2">
      <c r="B100" s="12"/>
    </row>
    <row r="101" spans="2:2">
      <c r="B101" s="12"/>
    </row>
    <row r="102" spans="2:2">
      <c r="B102" s="12"/>
    </row>
    <row r="103" spans="2:2">
      <c r="B103" s="12"/>
    </row>
    <row r="104" spans="2:2">
      <c r="B104" s="12"/>
    </row>
    <row r="105" spans="2:2">
      <c r="B105" s="12"/>
    </row>
    <row r="106" spans="2:2">
      <c r="B106" s="7"/>
    </row>
    <row r="107" spans="2:2">
      <c r="B107" s="7"/>
    </row>
    <row r="108" spans="2:2">
      <c r="B108" s="7"/>
    </row>
    <row r="109" spans="2:2">
      <c r="B109" s="7"/>
    </row>
    <row r="110" spans="2:2">
      <c r="B110" s="7"/>
    </row>
    <row r="111" spans="2:2">
      <c r="B111" s="7"/>
    </row>
    <row r="112" spans="2:2">
      <c r="B112" s="12"/>
    </row>
    <row r="113" spans="2:2">
      <c r="B113" s="12"/>
    </row>
    <row r="114" spans="2:2">
      <c r="B114" s="12"/>
    </row>
    <row r="115" spans="2:2">
      <c r="B115" s="12"/>
    </row>
    <row r="116" spans="2:2">
      <c r="B116" s="12"/>
    </row>
    <row r="117" spans="2:2">
      <c r="B117" s="12"/>
    </row>
    <row r="118" spans="2:2">
      <c r="B118" s="12"/>
    </row>
    <row r="119" spans="2:2">
      <c r="B119" s="12"/>
    </row>
    <row r="120" spans="2:2">
      <c r="B120" s="12"/>
    </row>
    <row r="121" spans="2:2">
      <c r="B121" s="12"/>
    </row>
    <row r="122" spans="2:2">
      <c r="B122" s="7"/>
    </row>
    <row r="123" spans="2:2">
      <c r="B123" s="7"/>
    </row>
    <row r="124" spans="2:2">
      <c r="B124" s="12"/>
    </row>
    <row r="125" spans="2:2">
      <c r="B125" s="7"/>
    </row>
    <row r="126" spans="2:2">
      <c r="B126" s="7"/>
    </row>
    <row r="127" spans="2:2">
      <c r="B127" s="12"/>
    </row>
    <row r="128" spans="2:2">
      <c r="B128" s="7"/>
    </row>
    <row r="129" spans="2:2">
      <c r="B129" s="7"/>
    </row>
    <row r="130" spans="2:2">
      <c r="B130" s="12"/>
    </row>
    <row r="131" spans="2:2">
      <c r="B131" s="7"/>
    </row>
    <row r="132" spans="2:2">
      <c r="B132" s="7"/>
    </row>
    <row r="133" spans="2:2">
      <c r="B133" s="12"/>
    </row>
    <row r="134" spans="2:2">
      <c r="B134" s="7"/>
    </row>
    <row r="135" spans="2:2">
      <c r="B135" s="7"/>
    </row>
    <row r="136" spans="2:2">
      <c r="B136" s="12"/>
    </row>
    <row r="137" spans="2:2">
      <c r="B137" s="7"/>
    </row>
    <row r="138" spans="2:2">
      <c r="B138" s="7"/>
    </row>
    <row r="139" spans="2:2">
      <c r="B139" s="12"/>
    </row>
    <row r="140" spans="2:2">
      <c r="B140" s="7"/>
    </row>
    <row r="141" spans="2:2">
      <c r="B141" s="7"/>
    </row>
    <row r="142" spans="2:2">
      <c r="B142" s="12"/>
    </row>
    <row r="143" spans="2:2">
      <c r="B143" s="7"/>
    </row>
    <row r="144" spans="2:2">
      <c r="B144" s="7"/>
    </row>
    <row r="145" spans="2:2">
      <c r="B145" s="7"/>
    </row>
    <row r="146" spans="2:2">
      <c r="B146" s="7"/>
    </row>
    <row r="147" spans="2:2">
      <c r="B147" s="12"/>
    </row>
    <row r="148" spans="2:2">
      <c r="B148" s="12"/>
    </row>
    <row r="149" spans="2:2">
      <c r="B149" s="12"/>
    </row>
    <row r="150" spans="2:2">
      <c r="B150" s="12"/>
    </row>
    <row r="151" spans="2:2">
      <c r="B151" s="12"/>
    </row>
    <row r="152" spans="2:2">
      <c r="B152" s="12"/>
    </row>
    <row r="153" spans="2:2">
      <c r="B153" s="12"/>
    </row>
    <row r="154" spans="2:2">
      <c r="B154" s="12"/>
    </row>
    <row r="155" spans="2:2">
      <c r="B155" s="12"/>
    </row>
    <row r="156" spans="2:2">
      <c r="B156" s="12"/>
    </row>
    <row r="157" spans="2:2">
      <c r="B157" s="12"/>
    </row>
    <row r="158" spans="2:2">
      <c r="B158" s="12"/>
    </row>
    <row r="159" spans="2:2">
      <c r="B159" s="12"/>
    </row>
    <row r="160" spans="2:2">
      <c r="B160" s="18"/>
    </row>
    <row r="161" spans="2:2">
      <c r="B161" s="18"/>
    </row>
    <row r="162" spans="2:2">
      <c r="B162" s="18"/>
    </row>
    <row r="163" spans="2:2">
      <c r="B163" s="12"/>
    </row>
    <row r="164" spans="2:2">
      <c r="B164" s="12"/>
    </row>
    <row r="165" spans="2:2">
      <c r="B165" s="12"/>
    </row>
    <row r="166" spans="2:2">
      <c r="B166" s="12"/>
    </row>
    <row r="167" spans="2:2">
      <c r="B167" s="12"/>
    </row>
    <row r="168" spans="2:2">
      <c r="B168" s="18"/>
    </row>
    <row r="169" spans="2:2">
      <c r="B169" s="12"/>
    </row>
    <row r="170" spans="2:2">
      <c r="B170" s="12"/>
    </row>
    <row r="171" spans="2:2">
      <c r="B171" s="12"/>
    </row>
    <row r="172" spans="2:2">
      <c r="B172" s="12"/>
    </row>
    <row r="173" spans="2:2">
      <c r="B173" s="18"/>
    </row>
    <row r="174" spans="2:2">
      <c r="B174" s="12"/>
    </row>
    <row r="175" spans="2:2">
      <c r="B175" s="12"/>
    </row>
    <row r="176" spans="2:2">
      <c r="B176" s="12"/>
    </row>
    <row r="177" spans="2:2">
      <c r="B177" s="7"/>
    </row>
    <row r="178" spans="2:2">
      <c r="B178" s="7"/>
    </row>
    <row r="179" spans="2:2">
      <c r="B179" s="12"/>
    </row>
    <row r="180" spans="2:2">
      <c r="B180" s="12"/>
    </row>
    <row r="181" spans="2:2">
      <c r="B181" s="12"/>
    </row>
    <row r="182" spans="2:2">
      <c r="B182" s="12"/>
    </row>
    <row r="183" spans="2:2">
      <c r="B183" s="12"/>
    </row>
    <row r="184" spans="2:2">
      <c r="B184" s="12"/>
    </row>
    <row r="185" spans="2:2">
      <c r="B185" s="12"/>
    </row>
    <row r="186" spans="2:2">
      <c r="B186" s="12"/>
    </row>
    <row r="187" spans="2:2">
      <c r="B187" s="12"/>
    </row>
    <row r="188" spans="2:2">
      <c r="B188" s="12"/>
    </row>
    <row r="189" spans="2:2">
      <c r="B189" s="12"/>
    </row>
    <row r="190" spans="2:2">
      <c r="B190" s="7"/>
    </row>
    <row r="191" spans="2:2">
      <c r="B191" s="7"/>
    </row>
    <row r="192" spans="2:2">
      <c r="B192" s="7"/>
    </row>
    <row r="193" spans="2:2">
      <c r="B193" s="7"/>
    </row>
    <row r="194" spans="2:2">
      <c r="B194" s="7"/>
    </row>
    <row r="195" spans="2:2">
      <c r="B195" s="7"/>
    </row>
    <row r="196" spans="2:2">
      <c r="B196" s="9"/>
    </row>
    <row r="197" spans="2:2">
      <c r="B197" s="9"/>
    </row>
    <row r="198" spans="2:2">
      <c r="B198" s="8"/>
    </row>
    <row r="199" spans="2:2">
      <c r="B199" s="12"/>
    </row>
    <row r="200" spans="2:2">
      <c r="B200" s="8"/>
    </row>
    <row r="201" spans="2:2">
      <c r="B201" s="12"/>
    </row>
    <row r="202" spans="2:2">
      <c r="B202" s="7"/>
    </row>
    <row r="203" spans="2:2">
      <c r="B203" s="12"/>
    </row>
    <row r="204" spans="2:2">
      <c r="B204" s="12"/>
    </row>
    <row r="205" spans="2:2">
      <c r="B205" s="12"/>
    </row>
    <row r="206" spans="2:2">
      <c r="B206" s="12"/>
    </row>
    <row r="207" spans="2:2">
      <c r="B207" s="12"/>
    </row>
    <row r="208" spans="2:2">
      <c r="B208" s="12"/>
    </row>
    <row r="209" spans="2:2">
      <c r="B209" s="12"/>
    </row>
    <row r="210" spans="2:2">
      <c r="B210" s="12"/>
    </row>
    <row r="211" spans="2:2">
      <c r="B211" s="7"/>
    </row>
    <row r="212" spans="2:2">
      <c r="B212" s="7"/>
    </row>
    <row r="213" spans="2:2">
      <c r="B213" s="7"/>
    </row>
    <row r="214" spans="2:2">
      <c r="B214" s="7"/>
    </row>
    <row r="215" spans="2:2">
      <c r="B215" s="7"/>
    </row>
    <row r="216" spans="2:2">
      <c r="B216" s="7"/>
    </row>
    <row r="217" spans="2:2">
      <c r="B217" s="7"/>
    </row>
    <row r="218" spans="2:2">
      <c r="B218" s="12"/>
    </row>
    <row r="219" spans="2:2">
      <c r="B219" s="12"/>
    </row>
    <row r="220" spans="2:2">
      <c r="B220" s="7"/>
    </row>
    <row r="221" spans="2:2">
      <c r="B221" s="7"/>
    </row>
    <row r="222" spans="2:2">
      <c r="B222" s="18"/>
    </row>
    <row r="223" spans="2:2">
      <c r="B223" s="18"/>
    </row>
    <row r="224" spans="2:2">
      <c r="B224" s="18"/>
    </row>
    <row r="225" spans="2:2">
      <c r="B225" s="7"/>
    </row>
    <row r="226" spans="2:2">
      <c r="B226" s="7"/>
    </row>
    <row r="227" spans="2:2">
      <c r="B227" s="18"/>
    </row>
    <row r="228" spans="2:2">
      <c r="B228" s="7"/>
    </row>
    <row r="229" spans="2:2">
      <c r="B229" s="7"/>
    </row>
    <row r="230" spans="2:2">
      <c r="B230" s="18"/>
    </row>
    <row r="231" spans="2:2">
      <c r="B231" s="7"/>
    </row>
    <row r="232" spans="2:2">
      <c r="B232" s="7"/>
    </row>
    <row r="233" spans="2:2">
      <c r="B233" s="18"/>
    </row>
    <row r="234" spans="2:2">
      <c r="B234" s="7"/>
    </row>
    <row r="235" spans="2:2">
      <c r="B235" s="7"/>
    </row>
    <row r="236" spans="2:2">
      <c r="B236" s="18"/>
    </row>
    <row r="237" spans="2:2">
      <c r="B237" s="7"/>
    </row>
    <row r="238" spans="2:2">
      <c r="B238" s="7"/>
    </row>
    <row r="239" spans="2:2">
      <c r="B239" s="18"/>
    </row>
    <row r="240" spans="2:2">
      <c r="B240" s="7"/>
    </row>
    <row r="241" spans="2:2">
      <c r="B241" s="7"/>
    </row>
    <row r="242" spans="2:2">
      <c r="B242" s="18"/>
    </row>
    <row r="243" spans="2:2">
      <c r="B243" s="7"/>
    </row>
    <row r="244" spans="2:2">
      <c r="B244" s="7"/>
    </row>
    <row r="245" spans="2:2">
      <c r="B245" s="18"/>
    </row>
    <row r="246" spans="2:2">
      <c r="B246" s="7"/>
    </row>
    <row r="247" spans="2:2">
      <c r="B247" s="7"/>
    </row>
    <row r="248" spans="2:2">
      <c r="B248" s="7"/>
    </row>
    <row r="249" spans="2:2">
      <c r="B249" s="12"/>
    </row>
    <row r="250" spans="2:2">
      <c r="B250" s="12"/>
    </row>
    <row r="251" spans="2:2">
      <c r="B251" s="12"/>
    </row>
    <row r="252" spans="2:2">
      <c r="B252" s="12"/>
    </row>
    <row r="253" spans="2:2">
      <c r="B253" s="12"/>
    </row>
    <row r="254" spans="2:2">
      <c r="B254" s="12"/>
    </row>
    <row r="255" spans="2:2">
      <c r="B255" s="12"/>
    </row>
    <row r="256" spans="2:2">
      <c r="B256" s="12"/>
    </row>
    <row r="257" spans="2:2">
      <c r="B257" s="12"/>
    </row>
    <row r="258" spans="2:2">
      <c r="B258" s="12"/>
    </row>
    <row r="259" spans="2:2">
      <c r="B259" s="12"/>
    </row>
    <row r="260" spans="2:2">
      <c r="B260" s="12"/>
    </row>
    <row r="261" spans="2:2">
      <c r="B261" s="12"/>
    </row>
    <row r="262" spans="2:2">
      <c r="B262" s="12"/>
    </row>
    <row r="263" spans="2:2">
      <c r="B263" s="12"/>
    </row>
    <row r="264" spans="2:2">
      <c r="B264" s="18"/>
    </row>
    <row r="265" spans="2:2">
      <c r="B265" s="12"/>
    </row>
    <row r="266" spans="2:2">
      <c r="B266" s="12"/>
    </row>
    <row r="267" spans="2:2">
      <c r="B267" s="12"/>
    </row>
    <row r="268" spans="2:2">
      <c r="B268" s="18"/>
    </row>
    <row r="269" spans="2:2">
      <c r="B269" s="12"/>
    </row>
    <row r="270" spans="2:2">
      <c r="B270" s="12"/>
    </row>
    <row r="271" spans="2:5">
      <c r="B271" s="18"/>
      <c r="C271" s="19"/>
      <c r="D271"/>
      <c r="E271" s="19"/>
    </row>
    <row r="272" spans="2:2">
      <c r="B272" s="12"/>
    </row>
    <row r="273" spans="2:2">
      <c r="B273" s="12"/>
    </row>
    <row r="274" spans="2:2">
      <c r="B274" s="18"/>
    </row>
    <row r="275" spans="2:2">
      <c r="B275" s="12"/>
    </row>
    <row r="276" spans="2:2">
      <c r="B276" s="12"/>
    </row>
    <row r="277" spans="2:2">
      <c r="B277" s="18"/>
    </row>
    <row r="278" spans="2:2">
      <c r="B278" s="12"/>
    </row>
    <row r="279" spans="2:2">
      <c r="B279" s="12"/>
    </row>
    <row r="280" spans="2:2">
      <c r="B280" s="18"/>
    </row>
    <row r="281" spans="2:2">
      <c r="B281" s="12"/>
    </row>
    <row r="282" spans="2:2">
      <c r="B282" s="12"/>
    </row>
    <row r="283" spans="2:2">
      <c r="B283" s="18"/>
    </row>
    <row r="284" spans="2:2">
      <c r="B284" s="12"/>
    </row>
    <row r="285" spans="2:2">
      <c r="B285" s="12"/>
    </row>
    <row r="286" spans="2:2">
      <c r="B286" s="18"/>
    </row>
    <row r="287" spans="2:2">
      <c r="B287" s="12"/>
    </row>
    <row r="288" spans="2:2">
      <c r="B288" s="12"/>
    </row>
    <row r="289" spans="2:2">
      <c r="B289" s="12"/>
    </row>
    <row r="290" spans="2:2">
      <c r="B290" s="12"/>
    </row>
    <row r="291" spans="2:2">
      <c r="B291" s="12"/>
    </row>
    <row r="292" spans="2:2">
      <c r="B292" s="12"/>
    </row>
    <row r="293" spans="2:2">
      <c r="B293" s="12"/>
    </row>
    <row r="294" spans="2:2">
      <c r="B294" s="12"/>
    </row>
    <row r="295" spans="2:2">
      <c r="B295" s="12"/>
    </row>
    <row r="296" spans="2:2">
      <c r="B296" s="12"/>
    </row>
    <row r="297" spans="2:2">
      <c r="B297" s="12"/>
    </row>
    <row r="298" spans="2:2">
      <c r="B298" s="12"/>
    </row>
    <row r="299" spans="2:2">
      <c r="B299" s="12"/>
    </row>
    <row r="300" spans="2:2">
      <c r="B300" s="7"/>
    </row>
    <row r="301" spans="2:2">
      <c r="B301" s="7"/>
    </row>
    <row r="302" spans="2:2">
      <c r="B302" s="7"/>
    </row>
    <row r="303" spans="2:2">
      <c r="B303" s="12"/>
    </row>
    <row r="304" spans="2:2">
      <c r="B304" s="7"/>
    </row>
    <row r="305" spans="2:2">
      <c r="B305" s="7"/>
    </row>
    <row r="306" spans="2:2">
      <c r="B306" s="7"/>
    </row>
    <row r="307" spans="2:2">
      <c r="B307" s="7"/>
    </row>
    <row r="308" spans="2:2">
      <c r="B308" s="12"/>
    </row>
    <row r="309" spans="2:2">
      <c r="B309" s="7"/>
    </row>
    <row r="310" spans="2:2">
      <c r="B310" s="7"/>
    </row>
    <row r="311" spans="2:2">
      <c r="B311" s="7"/>
    </row>
    <row r="312" spans="2:2">
      <c r="B312" s="12"/>
    </row>
    <row r="313" spans="2:2">
      <c r="B313" s="12"/>
    </row>
    <row r="314" spans="2:2">
      <c r="B314" s="12"/>
    </row>
    <row r="315" spans="2:2">
      <c r="B315" s="12"/>
    </row>
    <row r="316" spans="2:2">
      <c r="B316" s="12"/>
    </row>
    <row r="317" spans="2:2">
      <c r="B317" s="12"/>
    </row>
    <row r="318" spans="2:2">
      <c r="B318" s="12"/>
    </row>
    <row r="319" spans="2:2">
      <c r="B319" s="12"/>
    </row>
    <row r="320" spans="2:2">
      <c r="B320" s="12"/>
    </row>
    <row r="321" spans="2:2">
      <c r="B321" s="12"/>
    </row>
    <row r="322" spans="2:2">
      <c r="B322" s="12"/>
    </row>
    <row r="323" spans="2:2">
      <c r="B323" s="12"/>
    </row>
    <row r="324" spans="2:2">
      <c r="B324" s="12"/>
    </row>
    <row r="325" spans="2:2">
      <c r="B325" s="12"/>
    </row>
    <row r="326" spans="2:2">
      <c r="B326" s="7"/>
    </row>
    <row r="327" spans="2:2">
      <c r="B327" s="7"/>
    </row>
    <row r="328" spans="2:2">
      <c r="B328" s="12"/>
    </row>
    <row r="329" spans="2:2">
      <c r="B329" s="12"/>
    </row>
    <row r="330" spans="2:2">
      <c r="B330" s="12"/>
    </row>
    <row r="331" spans="2:2">
      <c r="B331" s="12"/>
    </row>
    <row r="332" spans="2:2">
      <c r="B332" s="12"/>
    </row>
    <row r="333" spans="2:2">
      <c r="B333" s="12"/>
    </row>
    <row r="334" spans="2:2">
      <c r="B334" s="12"/>
    </row>
    <row r="335" spans="2:2">
      <c r="B335" s="12"/>
    </row>
    <row r="336" spans="2:2">
      <c r="B336" s="12"/>
    </row>
    <row r="337" spans="2:2">
      <c r="B337" s="12"/>
    </row>
    <row r="338" spans="2:2">
      <c r="B338" s="12"/>
    </row>
    <row r="339" spans="2:2">
      <c r="B339" s="12"/>
    </row>
    <row r="340" spans="2:2">
      <c r="B340" s="12"/>
    </row>
    <row r="341" spans="2:2">
      <c r="B341" s="12"/>
    </row>
    <row r="342" spans="2:2">
      <c r="B342" s="7"/>
    </row>
    <row r="343" spans="2:2">
      <c r="B343" s="7"/>
    </row>
    <row r="344" spans="2:2">
      <c r="B344" s="12"/>
    </row>
    <row r="345" spans="2:2">
      <c r="B345" s="12"/>
    </row>
    <row r="346" spans="2:2">
      <c r="B346" s="12"/>
    </row>
    <row r="347" spans="2:2">
      <c r="B347" s="12"/>
    </row>
    <row r="348" spans="2:5">
      <c r="B348" s="12"/>
      <c r="C348" s="19"/>
      <c r="D348"/>
      <c r="E348" s="19"/>
    </row>
    <row r="349" spans="2:2">
      <c r="B349" s="12"/>
    </row>
    <row r="350" spans="2:2">
      <c r="B350" s="12"/>
    </row>
    <row r="351" spans="2:2">
      <c r="B351" s="12"/>
    </row>
    <row r="352" spans="2:2">
      <c r="B352" s="12"/>
    </row>
    <row r="353" spans="2:2">
      <c r="B353" s="12"/>
    </row>
    <row r="354" spans="2:2">
      <c r="B354" s="12"/>
    </row>
    <row r="355" spans="2:2">
      <c r="B355" s="12"/>
    </row>
    <row r="356" spans="2:2">
      <c r="B356" s="12"/>
    </row>
    <row r="357" spans="2:2">
      <c r="B357" s="12"/>
    </row>
    <row r="358" spans="2:2">
      <c r="B358" s="12"/>
    </row>
    <row r="359" spans="2:2">
      <c r="B359" s="12"/>
    </row>
    <row r="360" spans="2:2">
      <c r="B360" s="7"/>
    </row>
    <row r="361" spans="2:2">
      <c r="B361" s="7"/>
    </row>
    <row r="362" spans="2:2">
      <c r="B362" s="7"/>
    </row>
    <row r="363" spans="2:2">
      <c r="B363" s="7"/>
    </row>
    <row r="364" spans="2:2">
      <c r="B364" s="12"/>
    </row>
    <row r="365" spans="2:2">
      <c r="B365" s="12"/>
    </row>
    <row r="366" spans="2:2">
      <c r="B366" s="12"/>
    </row>
    <row r="367" spans="2:2">
      <c r="B367" s="12"/>
    </row>
    <row r="368" spans="2:2">
      <c r="B368" s="12"/>
    </row>
    <row r="369" spans="2:2">
      <c r="B369" s="12"/>
    </row>
    <row r="370" spans="2:2">
      <c r="B370" s="12"/>
    </row>
    <row r="371" spans="2:2">
      <c r="B371" s="12"/>
    </row>
    <row r="372" spans="2:2">
      <c r="B372" s="12"/>
    </row>
    <row r="373" spans="2:2">
      <c r="B373" s="12"/>
    </row>
    <row r="374" spans="2:2">
      <c r="B374" s="12"/>
    </row>
    <row r="375" spans="2:2">
      <c r="B375" s="12"/>
    </row>
    <row r="376" spans="2:2">
      <c r="B376" s="12"/>
    </row>
    <row r="377" spans="2:2">
      <c r="B377" s="12"/>
    </row>
    <row r="378" spans="2:2">
      <c r="B378" s="12"/>
    </row>
    <row r="379" spans="2:2">
      <c r="B379" s="12"/>
    </row>
    <row r="380" spans="2:2">
      <c r="B380" s="12"/>
    </row>
    <row r="381" spans="2:2">
      <c r="B381" s="12"/>
    </row>
    <row r="382" spans="2:2">
      <c r="B382" s="7"/>
    </row>
    <row r="383" spans="2:2">
      <c r="B383" s="7"/>
    </row>
    <row r="384" spans="2:2">
      <c r="B384" s="7"/>
    </row>
    <row r="385" spans="2:2">
      <c r="B385" s="12"/>
    </row>
    <row r="386" spans="2:2">
      <c r="B386" s="12"/>
    </row>
    <row r="387" spans="2:2">
      <c r="B387" s="12"/>
    </row>
    <row r="388" spans="2:2">
      <c r="B388" s="12"/>
    </row>
    <row r="389" spans="2:2">
      <c r="B389" s="12"/>
    </row>
    <row r="390" spans="2:2">
      <c r="B390" s="12"/>
    </row>
    <row r="391" spans="2:2">
      <c r="B391" s="12"/>
    </row>
    <row r="392" spans="2:2">
      <c r="B392" s="12"/>
    </row>
    <row r="393" spans="2:2">
      <c r="B393" s="12"/>
    </row>
    <row r="394" spans="2:2">
      <c r="B394" s="12"/>
    </row>
    <row r="395" spans="2:2">
      <c r="B395" s="12"/>
    </row>
    <row r="396" spans="2:2">
      <c r="B396" s="12"/>
    </row>
    <row r="397" spans="2:2">
      <c r="B397" s="12"/>
    </row>
    <row r="398" spans="2:2">
      <c r="B398" s="12"/>
    </row>
    <row r="399" spans="2:2">
      <c r="B399" s="12"/>
    </row>
    <row r="400" spans="2:2">
      <c r="B400" s="12"/>
    </row>
    <row r="401" spans="2:2">
      <c r="B401" s="12"/>
    </row>
    <row r="402" spans="2:2">
      <c r="B402" s="12"/>
    </row>
    <row r="403" spans="2:2">
      <c r="B403" s="12"/>
    </row>
    <row r="404" spans="2:2">
      <c r="B404" s="12"/>
    </row>
    <row r="405" spans="2:2">
      <c r="B405" s="12"/>
    </row>
    <row r="406" spans="2:2">
      <c r="B406" s="12"/>
    </row>
    <row r="407" spans="2:2">
      <c r="B407" s="12"/>
    </row>
    <row r="408" spans="2:2">
      <c r="B408" s="12"/>
    </row>
    <row r="409" spans="2:2">
      <c r="B409" s="12"/>
    </row>
    <row r="410" spans="2:2">
      <c r="B410" s="12"/>
    </row>
    <row r="411" spans="2:2">
      <c r="B411" s="12"/>
    </row>
    <row r="412" spans="2:2">
      <c r="B412" s="12"/>
    </row>
    <row r="413" spans="2:2">
      <c r="B413" s="12"/>
    </row>
    <row r="414" spans="2:2">
      <c r="B414" s="12"/>
    </row>
    <row r="415" spans="2:2">
      <c r="B415" s="12"/>
    </row>
    <row r="416" spans="2:2">
      <c r="B416" s="12"/>
    </row>
    <row r="417" spans="2:2">
      <c r="B417" s="12"/>
    </row>
    <row r="418" spans="2:2">
      <c r="B418" s="12"/>
    </row>
    <row r="419" spans="2:2">
      <c r="B419" s="7"/>
    </row>
    <row r="420" spans="2:2">
      <c r="B420" s="7"/>
    </row>
    <row r="421" spans="2:2">
      <c r="B421" s="7"/>
    </row>
    <row r="422" spans="2:2">
      <c r="B422" s="7"/>
    </row>
    <row r="423" spans="2:2">
      <c r="B423" s="7"/>
    </row>
    <row r="424" spans="2:2">
      <c r="B424" s="7"/>
    </row>
    <row r="425" spans="2:2">
      <c r="B425" s="12"/>
    </row>
    <row r="426" spans="2:2">
      <c r="B426" s="7"/>
    </row>
    <row r="427" spans="2:2">
      <c r="B427" s="7"/>
    </row>
    <row r="428" spans="2:2">
      <c r="B428" s="12"/>
    </row>
    <row r="429" spans="2:2">
      <c r="B429" s="7"/>
    </row>
    <row r="430" spans="2:2">
      <c r="B430" s="7"/>
    </row>
    <row r="431" spans="2:2">
      <c r="B431" s="12"/>
    </row>
    <row r="432" spans="2:2">
      <c r="B432" s="7"/>
    </row>
    <row r="433" spans="2:2">
      <c r="B433" s="7"/>
    </row>
    <row r="434" spans="2:2">
      <c r="B434" s="12"/>
    </row>
    <row r="435" spans="2:2">
      <c r="B435" s="7"/>
    </row>
    <row r="436" spans="2:2">
      <c r="B436" s="7"/>
    </row>
    <row r="437" spans="2:2">
      <c r="B437" s="7"/>
    </row>
    <row r="438" spans="2:2">
      <c r="B438" s="7"/>
    </row>
    <row r="439" spans="2:2">
      <c r="B439" s="12"/>
    </row>
    <row r="440" spans="2:2">
      <c r="B440" s="12"/>
    </row>
    <row r="441" spans="2:2">
      <c r="B441" s="12"/>
    </row>
    <row r="442" spans="2:2">
      <c r="B442" s="12"/>
    </row>
    <row r="443" spans="2:2">
      <c r="B443" s="12"/>
    </row>
    <row r="444" spans="2:2">
      <c r="B444" s="12"/>
    </row>
    <row r="445" spans="2:2">
      <c r="B445" s="12"/>
    </row>
    <row r="446" spans="2:2">
      <c r="B446" s="12"/>
    </row>
    <row r="447" spans="2:2">
      <c r="B447" s="12"/>
    </row>
    <row r="448" spans="2:2">
      <c r="B448" s="12"/>
    </row>
    <row r="449" spans="2:2">
      <c r="B449" s="7"/>
    </row>
    <row r="450" spans="2:2">
      <c r="B450" s="18"/>
    </row>
    <row r="451" spans="2:2">
      <c r="B451" s="12"/>
    </row>
    <row r="452" spans="2:2">
      <c r="B452" s="12"/>
    </row>
    <row r="453" spans="2:2">
      <c r="B453" s="12"/>
    </row>
    <row r="454" spans="2:2">
      <c r="B454" s="12"/>
    </row>
    <row r="455" spans="2:2">
      <c r="B455" s="18"/>
    </row>
    <row r="456" spans="2:2">
      <c r="B456" s="12"/>
    </row>
    <row r="457" spans="2:2">
      <c r="B457" s="12"/>
    </row>
    <row r="458" spans="2:2">
      <c r="B458" s="12"/>
    </row>
    <row r="459" spans="2:2">
      <c r="B459" s="12"/>
    </row>
    <row r="460" spans="2:2">
      <c r="B460" s="12"/>
    </row>
    <row r="461" spans="2:2">
      <c r="B461" s="12"/>
    </row>
    <row r="462" spans="2:2">
      <c r="B462" s="12"/>
    </row>
    <row r="463" spans="2:2">
      <c r="B463" s="12"/>
    </row>
    <row r="464" spans="2:2">
      <c r="B464" s="12"/>
    </row>
    <row r="465" spans="2:2">
      <c r="B465" s="12"/>
    </row>
    <row r="466" spans="2:2">
      <c r="B466" s="12"/>
    </row>
    <row r="467" spans="2:2">
      <c r="B467" s="12"/>
    </row>
    <row r="468" spans="2:2">
      <c r="B468" s="12"/>
    </row>
    <row r="469" spans="2:2">
      <c r="B469" s="12"/>
    </row>
    <row r="470" spans="2:2">
      <c r="B470" s="12"/>
    </row>
    <row r="471" spans="2:2">
      <c r="B471" s="7"/>
    </row>
    <row r="472" spans="2:2">
      <c r="B472" s="12"/>
    </row>
    <row r="473" spans="2:2">
      <c r="B473" s="12"/>
    </row>
    <row r="474" spans="2:2">
      <c r="B474" s="12"/>
    </row>
    <row r="475" spans="2:2">
      <c r="B475" s="12"/>
    </row>
    <row r="476" spans="2:2">
      <c r="B476" s="12"/>
    </row>
    <row r="477" spans="2:2">
      <c r="B477" s="12"/>
    </row>
    <row r="478" spans="2:2">
      <c r="B478" s="12"/>
    </row>
    <row r="479" spans="2:2">
      <c r="B479" s="12"/>
    </row>
    <row r="480" spans="2:2">
      <c r="B480" s="7"/>
    </row>
    <row r="481" spans="2:2">
      <c r="B481" s="12"/>
    </row>
    <row r="482" spans="2:2">
      <c r="B482" s="12"/>
    </row>
    <row r="483" spans="2:2">
      <c r="B483" s="12"/>
    </row>
    <row r="484" spans="2:2">
      <c r="B484" s="12"/>
    </row>
    <row r="485" spans="2:2">
      <c r="B485" s="12"/>
    </row>
    <row r="486" spans="2:2">
      <c r="B486" s="12"/>
    </row>
    <row r="487" spans="2:2">
      <c r="B487" s="12"/>
    </row>
    <row r="488" spans="2:2">
      <c r="B488" s="12"/>
    </row>
    <row r="489" spans="2:2">
      <c r="B489" s="12"/>
    </row>
    <row r="490" spans="2:2">
      <c r="B490" s="12"/>
    </row>
    <row r="491" spans="2:2">
      <c r="B491" s="12"/>
    </row>
    <row r="492" spans="2:2">
      <c r="B492" s="12"/>
    </row>
    <row r="493" spans="2:2">
      <c r="B493" s="12"/>
    </row>
    <row r="494" spans="2:2">
      <c r="B494" s="12"/>
    </row>
    <row r="495" spans="2:2">
      <c r="B495" s="12"/>
    </row>
    <row r="496" spans="2:2">
      <c r="B496" s="12"/>
    </row>
    <row r="497" spans="2:2">
      <c r="B497" s="12"/>
    </row>
    <row r="498" spans="2:2">
      <c r="B498" s="12"/>
    </row>
    <row r="499" spans="2:2">
      <c r="B499" s="12"/>
    </row>
    <row r="500" spans="2:2">
      <c r="B500" s="12"/>
    </row>
    <row r="501" spans="2:2">
      <c r="B501" s="12"/>
    </row>
    <row r="502" spans="2:2">
      <c r="B502" s="12"/>
    </row>
    <row r="503" spans="2:2">
      <c r="B503" s="12"/>
    </row>
    <row r="504" spans="2:2">
      <c r="B504" s="12"/>
    </row>
    <row r="505" spans="2:2">
      <c r="B505" s="12"/>
    </row>
    <row r="506" spans="2:2">
      <c r="B506" s="12"/>
    </row>
    <row r="507" spans="2:2">
      <c r="B507" s="12"/>
    </row>
    <row r="508" spans="2:2">
      <c r="B508" s="12"/>
    </row>
    <row r="509" spans="2:2">
      <c r="B509" s="12"/>
    </row>
    <row r="510" spans="2:2">
      <c r="B510" s="12"/>
    </row>
    <row r="511" spans="2:2">
      <c r="B511" s="12"/>
    </row>
    <row r="512" spans="2:2">
      <c r="B512" s="12"/>
    </row>
    <row r="513" spans="2:2">
      <c r="B513" s="12"/>
    </row>
    <row r="514" spans="2:2">
      <c r="B514" s="12"/>
    </row>
    <row r="515" spans="2:2">
      <c r="B515" s="12"/>
    </row>
    <row r="516" spans="2:2">
      <c r="B516" s="12"/>
    </row>
    <row r="517" spans="2:2">
      <c r="B517" s="12"/>
    </row>
    <row r="518" spans="2:2">
      <c r="B518" s="12"/>
    </row>
    <row r="519" spans="2:2">
      <c r="B519" s="12"/>
    </row>
    <row r="520" spans="2:2">
      <c r="B520" s="12"/>
    </row>
    <row r="521" spans="2:2">
      <c r="B521" s="12"/>
    </row>
    <row r="522" spans="2:2">
      <c r="B522" s="12"/>
    </row>
    <row r="523" spans="2:2">
      <c r="B523" s="12"/>
    </row>
    <row r="524" spans="2:2">
      <c r="B524" s="12"/>
    </row>
    <row r="525" spans="2:2">
      <c r="B525" s="12"/>
    </row>
    <row r="526" spans="2:2">
      <c r="B526" s="12"/>
    </row>
    <row r="527" spans="2:2">
      <c r="B527" s="12"/>
    </row>
    <row r="528" spans="2:2">
      <c r="B528" s="12"/>
    </row>
    <row r="529" spans="2:2">
      <c r="B529" s="12"/>
    </row>
    <row r="530" spans="2:2">
      <c r="B530" s="12"/>
    </row>
    <row r="531" spans="2:2">
      <c r="B531" s="12"/>
    </row>
    <row r="532" spans="2:2">
      <c r="B532" s="12"/>
    </row>
    <row r="533" spans="2:2">
      <c r="B533" s="12"/>
    </row>
    <row r="534" spans="2:2">
      <c r="B534" s="12"/>
    </row>
    <row r="535" spans="2:2">
      <c r="B535" s="12"/>
    </row>
    <row r="536" spans="2:2">
      <c r="B536" s="12"/>
    </row>
    <row r="537" spans="2:2">
      <c r="B537" s="12"/>
    </row>
    <row r="538" spans="2:2">
      <c r="B538" s="12"/>
    </row>
    <row r="539" spans="2:2">
      <c r="B539" s="12"/>
    </row>
    <row r="540" spans="2:2">
      <c r="B540" s="12"/>
    </row>
    <row r="541" spans="2:2">
      <c r="B541" s="12"/>
    </row>
    <row r="542" spans="2:2">
      <c r="B542" s="12"/>
    </row>
    <row r="543" spans="2:2">
      <c r="B543" s="12"/>
    </row>
    <row r="544" spans="2:2">
      <c r="B544" s="12"/>
    </row>
    <row r="545" spans="2:2">
      <c r="B545" s="12"/>
    </row>
    <row r="546" spans="2:2">
      <c r="B546" s="12"/>
    </row>
    <row r="547" spans="2:2">
      <c r="B547" s="12"/>
    </row>
    <row r="548" spans="2:2">
      <c r="B548" s="12"/>
    </row>
    <row r="549" spans="2:2">
      <c r="B549" s="12"/>
    </row>
    <row r="550" spans="2:2">
      <c r="B550" s="12"/>
    </row>
    <row r="551" spans="2:2">
      <c r="B551" s="12"/>
    </row>
    <row r="552" spans="2:2">
      <c r="B552" s="12"/>
    </row>
    <row r="553" spans="2:2">
      <c r="B553" s="12"/>
    </row>
    <row r="554" spans="2:2">
      <c r="B554" s="12"/>
    </row>
    <row r="555" spans="2:2">
      <c r="B555" s="12"/>
    </row>
    <row r="556" spans="2:2">
      <c r="B556" s="12"/>
    </row>
    <row r="557" spans="2:2">
      <c r="B557" s="12"/>
    </row>
    <row r="558" spans="2:2">
      <c r="B558" s="12"/>
    </row>
    <row r="559" spans="2:2">
      <c r="B559" s="12"/>
    </row>
    <row r="560" spans="2:2">
      <c r="B560" s="12"/>
    </row>
    <row r="561" spans="2:2">
      <c r="B561" s="12"/>
    </row>
    <row r="562" spans="2:2">
      <c r="B562" s="12"/>
    </row>
    <row r="563" spans="2:2">
      <c r="B563" s="12"/>
    </row>
    <row r="564" spans="2:2">
      <c r="B564" s="12"/>
    </row>
    <row r="565" spans="2:2">
      <c r="B565" s="12"/>
    </row>
    <row r="566" spans="2:2">
      <c r="B566" s="12"/>
    </row>
    <row r="567" spans="2:2">
      <c r="B567" s="12"/>
    </row>
    <row r="568" spans="2:2">
      <c r="B568" s="12"/>
    </row>
    <row r="569" spans="2:2">
      <c r="B569" s="12"/>
    </row>
    <row r="570" spans="2:2">
      <c r="B570" s="12"/>
    </row>
    <row r="571" spans="2:2">
      <c r="B571" s="12"/>
    </row>
    <row r="572" spans="2:2">
      <c r="B572" s="12"/>
    </row>
    <row r="573" spans="2:2">
      <c r="B573" s="12"/>
    </row>
    <row r="574" spans="2:2">
      <c r="B574" s="18"/>
    </row>
    <row r="575" spans="2:2">
      <c r="B575" s="18"/>
    </row>
    <row r="576" spans="2:2">
      <c r="B576" s="12"/>
    </row>
    <row r="577" spans="2:2">
      <c r="B577" s="12"/>
    </row>
    <row r="578" spans="2:2">
      <c r="B578" s="12"/>
    </row>
    <row r="579" spans="2:2">
      <c r="B579" s="12"/>
    </row>
    <row r="580" spans="2:2">
      <c r="B580" s="18"/>
    </row>
    <row r="581" spans="2:2">
      <c r="B581" s="12"/>
    </row>
    <row r="582" spans="2:2">
      <c r="B582" s="12"/>
    </row>
    <row r="583" spans="2:2">
      <c r="B583" s="12"/>
    </row>
    <row r="584" spans="2:2">
      <c r="B584" s="12"/>
    </row>
    <row r="585" spans="2:2">
      <c r="B585" s="12"/>
    </row>
    <row r="586" spans="2:2">
      <c r="B586" s="12"/>
    </row>
    <row r="587" spans="2:2">
      <c r="B587" s="18"/>
    </row>
    <row r="588" spans="2:2">
      <c r="B588" s="18"/>
    </row>
    <row r="589" spans="2:2">
      <c r="B589" s="18"/>
    </row>
    <row r="590" spans="2:2">
      <c r="B590" s="18"/>
    </row>
    <row r="591" spans="2:2">
      <c r="B591" s="12"/>
    </row>
    <row r="592" spans="2:2">
      <c r="B592" s="12"/>
    </row>
    <row r="593" spans="2:2">
      <c r="B593" s="12"/>
    </row>
    <row r="594" spans="2:2">
      <c r="B594" s="12"/>
    </row>
    <row r="595" spans="2:2">
      <c r="B595" s="12"/>
    </row>
    <row r="596" spans="2:2">
      <c r="B596" s="12"/>
    </row>
    <row r="597" spans="2:2">
      <c r="B597" s="12"/>
    </row>
    <row r="598" spans="2:2">
      <c r="B598" s="7"/>
    </row>
    <row r="599" spans="2:2">
      <c r="B599" s="7"/>
    </row>
    <row r="600" spans="2:2">
      <c r="B600" s="12"/>
    </row>
    <row r="601" spans="2:2">
      <c r="B601" s="12"/>
    </row>
    <row r="602" spans="2:2">
      <c r="B602" s="12"/>
    </row>
    <row r="603" spans="2:2">
      <c r="B603" s="12"/>
    </row>
    <row r="604" spans="2:2">
      <c r="B604" s="12"/>
    </row>
    <row r="605" spans="2:2">
      <c r="B605" s="12"/>
    </row>
    <row r="606" spans="2:2">
      <c r="B606" s="12"/>
    </row>
    <row r="607" spans="2:2">
      <c r="B607" s="12"/>
    </row>
    <row r="608" spans="2:2">
      <c r="B608" s="12"/>
    </row>
    <row r="609" spans="2:2">
      <c r="B609" s="12"/>
    </row>
    <row r="610" spans="2:2">
      <c r="B610" s="12"/>
    </row>
    <row r="611" spans="2:2">
      <c r="B611" s="12"/>
    </row>
    <row r="612" spans="2:2">
      <c r="B612" s="12"/>
    </row>
    <row r="613" spans="2:2">
      <c r="B613" s="12"/>
    </row>
    <row r="614" spans="2:2">
      <c r="B614" s="12"/>
    </row>
    <row r="615" spans="2:2">
      <c r="B615" s="12"/>
    </row>
    <row r="616" spans="2:2">
      <c r="B616" s="12"/>
    </row>
    <row r="617" spans="2:2">
      <c r="B617" s="12"/>
    </row>
    <row r="618" spans="2:2">
      <c r="B618" s="12"/>
    </row>
    <row r="619" spans="2:2">
      <c r="B619" s="12"/>
    </row>
    <row r="620" spans="2:2">
      <c r="B620" s="12"/>
    </row>
    <row r="621" spans="2:2">
      <c r="B621" s="12"/>
    </row>
    <row r="622" spans="2:5">
      <c r="B622" s="12"/>
      <c r="C622" s="19"/>
      <c r="D622"/>
      <c r="E622" s="19"/>
    </row>
    <row r="623" spans="2:5">
      <c r="B623" s="12"/>
      <c r="C623" s="19"/>
      <c r="D623"/>
      <c r="E623" s="19"/>
    </row>
    <row r="624" spans="2:5">
      <c r="B624" s="12"/>
      <c r="C624" s="19"/>
      <c r="D624"/>
      <c r="E624" s="19"/>
    </row>
    <row r="625" spans="2:2">
      <c r="B625" s="12"/>
    </row>
    <row r="626" spans="2:2">
      <c r="B626" s="12"/>
    </row>
    <row r="627" spans="2:2">
      <c r="B627" s="12"/>
    </row>
    <row r="628" spans="2:2">
      <c r="B628" s="12"/>
    </row>
    <row r="629" spans="2:2">
      <c r="B629" s="12"/>
    </row>
    <row r="630" spans="2:2">
      <c r="B630" s="12"/>
    </row>
    <row r="631" spans="2:2">
      <c r="B631" s="12"/>
    </row>
    <row r="632" spans="2:5">
      <c r="B632" s="12"/>
      <c r="C632" s="19"/>
      <c r="D632"/>
      <c r="E632" s="19"/>
    </row>
    <row r="633" spans="2:5">
      <c r="B633" s="12"/>
      <c r="C633" s="19"/>
      <c r="D633"/>
      <c r="E633" s="19"/>
    </row>
    <row r="634" spans="2:5">
      <c r="B634" s="12"/>
      <c r="C634" s="19"/>
      <c r="D634"/>
      <c r="E634" s="19"/>
    </row>
    <row r="635" spans="2:5">
      <c r="B635" s="12"/>
      <c r="C635" s="19"/>
      <c r="D635"/>
      <c r="E635" s="19"/>
    </row>
    <row r="636" spans="2:5">
      <c r="B636" s="12"/>
      <c r="C636" s="19"/>
      <c r="D636"/>
      <c r="E636" s="19"/>
    </row>
    <row r="637" spans="2:5">
      <c r="B637" s="12"/>
      <c r="C637" s="19"/>
      <c r="D637"/>
      <c r="E637" s="19"/>
    </row>
    <row r="638" spans="2:5">
      <c r="B638" s="12"/>
      <c r="C638" s="19"/>
      <c r="D638"/>
      <c r="E638" s="19"/>
    </row>
    <row r="639" spans="2:5">
      <c r="B639" s="12"/>
      <c r="C639" s="19"/>
      <c r="D639"/>
      <c r="E639" s="19"/>
    </row>
    <row r="640" spans="2:5">
      <c r="B640" s="12"/>
      <c r="C640" s="19"/>
      <c r="D640"/>
      <c r="E640" s="19"/>
    </row>
    <row r="641" spans="2:5">
      <c r="B641" s="12"/>
      <c r="C641" s="19"/>
      <c r="D641"/>
      <c r="E641" s="19"/>
    </row>
    <row r="642" spans="2:2">
      <c r="B642" s="12"/>
    </row>
    <row r="643" spans="2:2">
      <c r="B643" s="12"/>
    </row>
    <row r="644" spans="2:2">
      <c r="B644" s="12"/>
    </row>
    <row r="645" spans="2:2">
      <c r="B645" s="12"/>
    </row>
    <row r="646" spans="2:2">
      <c r="B646" s="12"/>
    </row>
    <row r="647" spans="2:2">
      <c r="B647" s="12"/>
    </row>
    <row r="648" spans="2:2">
      <c r="B648" s="12"/>
    </row>
    <row r="649" spans="2:5">
      <c r="B649" s="12"/>
      <c r="C649" s="19"/>
      <c r="D649"/>
      <c r="E649" s="19"/>
    </row>
    <row r="650" spans="2:5">
      <c r="B650" s="12"/>
      <c r="C650" s="19"/>
      <c r="D650"/>
      <c r="E650" s="19"/>
    </row>
    <row r="651" spans="2:5">
      <c r="B651" s="12"/>
      <c r="C651" s="19"/>
      <c r="D651"/>
      <c r="E651" s="19"/>
    </row>
    <row r="652" spans="2:5">
      <c r="B652" s="12"/>
      <c r="C652" s="19"/>
      <c r="D652"/>
      <c r="E652" s="19"/>
    </row>
    <row r="653" spans="2:5">
      <c r="B653" s="12"/>
      <c r="C653" s="19"/>
      <c r="D653"/>
      <c r="E653" s="19"/>
    </row>
    <row r="654" spans="2:5">
      <c r="B654" s="12"/>
      <c r="C654" s="19"/>
      <c r="D654"/>
      <c r="E654" s="19"/>
    </row>
    <row r="655" spans="2:5">
      <c r="B655" s="7"/>
      <c r="C655" s="19"/>
      <c r="D655"/>
      <c r="E655" s="19"/>
    </row>
    <row r="656" spans="2:5">
      <c r="B656" s="7"/>
      <c r="C656" s="19"/>
      <c r="D656"/>
      <c r="E656" s="19"/>
    </row>
    <row r="657" spans="2:5">
      <c r="B657" s="12"/>
      <c r="C657" s="19"/>
      <c r="D657"/>
      <c r="E657" s="19"/>
    </row>
    <row r="658" spans="2:5">
      <c r="B658" s="12"/>
      <c r="C658" s="19"/>
      <c r="D658"/>
      <c r="E658" s="19"/>
    </row>
    <row r="659" spans="2:2">
      <c r="B659" s="12"/>
    </row>
    <row r="660" spans="2:2">
      <c r="B660" s="12"/>
    </row>
    <row r="661" spans="2:2">
      <c r="B661" s="12"/>
    </row>
    <row r="662" spans="2:2">
      <c r="B662" s="12"/>
    </row>
    <row r="663" spans="2:2">
      <c r="B663" s="12"/>
    </row>
    <row r="664" spans="2:2">
      <c r="B664" s="12"/>
    </row>
    <row r="665" spans="2:2">
      <c r="B665" s="12"/>
    </row>
    <row r="666" spans="2:2">
      <c r="B666" s="12"/>
    </row>
    <row r="667" spans="2:2">
      <c r="B667" s="12"/>
    </row>
    <row r="668" spans="2:2">
      <c r="B668" s="12"/>
    </row>
    <row r="669" spans="2:2">
      <c r="B669" s="12"/>
    </row>
    <row r="670" spans="2:2">
      <c r="B670" s="12"/>
    </row>
    <row r="671" spans="2:2">
      <c r="B671" s="12"/>
    </row>
    <row r="672" spans="2:2">
      <c r="B672" s="12"/>
    </row>
    <row r="673" spans="2:2">
      <c r="B673" s="12"/>
    </row>
    <row r="674" spans="2:2">
      <c r="B674" s="12"/>
    </row>
    <row r="675" spans="2:2">
      <c r="B675" s="12"/>
    </row>
    <row r="676" spans="2:2">
      <c r="B676" s="12"/>
    </row>
    <row r="677" spans="2:2">
      <c r="B677" s="12"/>
    </row>
    <row r="678" spans="2:2">
      <c r="B678" s="12"/>
    </row>
    <row r="679" spans="2:2">
      <c r="B679" s="12"/>
    </row>
    <row r="680" spans="2:2">
      <c r="B680" s="12"/>
    </row>
    <row r="681" spans="2:2">
      <c r="B681" s="12"/>
    </row>
    <row r="682" spans="2:5">
      <c r="B682" s="12"/>
      <c r="C682" s="19"/>
      <c r="D682"/>
      <c r="E682" s="19"/>
    </row>
    <row r="683" spans="2:2">
      <c r="B683" s="12"/>
    </row>
    <row r="684" spans="2:2">
      <c r="B684" s="12"/>
    </row>
    <row r="685" spans="2:2">
      <c r="B685" s="12"/>
    </row>
    <row r="686" spans="2:2">
      <c r="B686" s="12"/>
    </row>
    <row r="687" spans="2:2">
      <c r="B687" s="12"/>
    </row>
    <row r="688" spans="2:2">
      <c r="B688" s="12"/>
    </row>
    <row r="689" spans="2:2">
      <c r="B689" s="12"/>
    </row>
    <row r="690" spans="2:2">
      <c r="B690" s="12"/>
    </row>
    <row r="691" spans="2:2">
      <c r="B691" s="12"/>
    </row>
    <row r="692" spans="2:2">
      <c r="B692" s="12"/>
    </row>
    <row r="693" spans="2:2">
      <c r="B693" s="12"/>
    </row>
    <row r="694" spans="2:2">
      <c r="B694" s="12"/>
    </row>
    <row r="695" spans="2:2">
      <c r="B695" s="12"/>
    </row>
    <row r="696" spans="2:2">
      <c r="B696" s="12"/>
    </row>
    <row r="697" spans="2:2">
      <c r="B697" s="12"/>
    </row>
    <row r="698" spans="2:2">
      <c r="B698" s="12"/>
    </row>
    <row r="699" spans="2:2">
      <c r="B699" s="12"/>
    </row>
    <row r="700" spans="2:2">
      <c r="B700" s="12"/>
    </row>
    <row r="701" spans="2:2">
      <c r="B701" s="12"/>
    </row>
    <row r="702" spans="2:2">
      <c r="B702" s="12"/>
    </row>
    <row r="703" spans="2:2">
      <c r="B703" s="12"/>
    </row>
    <row r="704" spans="2:2">
      <c r="B704" s="12"/>
    </row>
    <row r="705" spans="2:2">
      <c r="B705" s="12"/>
    </row>
    <row r="706" spans="2:2">
      <c r="B706" s="12"/>
    </row>
    <row r="707" spans="2:2">
      <c r="B707" s="12"/>
    </row>
    <row r="708" spans="2:2">
      <c r="B708" s="12"/>
    </row>
    <row r="709" spans="2:2">
      <c r="B709" s="12"/>
    </row>
    <row r="710" spans="2:2">
      <c r="B710" s="12"/>
    </row>
    <row r="711" spans="2:2">
      <c r="B711" s="12"/>
    </row>
    <row r="712" spans="2:2">
      <c r="B712" s="12"/>
    </row>
    <row r="713" spans="2:2">
      <c r="B713" s="12"/>
    </row>
    <row r="714" spans="2:2">
      <c r="B714" s="12"/>
    </row>
    <row r="715" spans="2:2">
      <c r="B715" s="12"/>
    </row>
    <row r="716" spans="2:2">
      <c r="B716" s="12"/>
    </row>
    <row r="717" spans="2:2">
      <c r="B717" s="12"/>
    </row>
    <row r="718" spans="2:2">
      <c r="B718" s="12"/>
    </row>
    <row r="719" spans="2:2">
      <c r="B719" s="12"/>
    </row>
    <row r="720" spans="2:2">
      <c r="B720" s="12"/>
    </row>
    <row r="721" spans="2:2">
      <c r="B721" s="12"/>
    </row>
    <row r="722" spans="2:2">
      <c r="B722" s="12"/>
    </row>
    <row r="723" spans="2:2">
      <c r="B723" s="12"/>
    </row>
    <row r="724" spans="2:2">
      <c r="B724" s="12"/>
    </row>
    <row r="725" spans="2:2">
      <c r="B725" s="12"/>
    </row>
    <row r="726" spans="2:2">
      <c r="B726" s="12"/>
    </row>
    <row r="727" spans="2:2">
      <c r="B727" s="12"/>
    </row>
    <row r="728" spans="2:2">
      <c r="B728" s="12"/>
    </row>
    <row r="729" spans="2:2">
      <c r="B729" s="12"/>
    </row>
    <row r="730" spans="2:2">
      <c r="B730" s="12"/>
    </row>
    <row r="731" spans="2:2">
      <c r="B731" s="12"/>
    </row>
    <row r="732" spans="2:2">
      <c r="B732" s="12"/>
    </row>
    <row r="733" spans="2:2">
      <c r="B733" s="12"/>
    </row>
    <row r="734" spans="2:2">
      <c r="B734" s="12"/>
    </row>
    <row r="735" spans="2:5">
      <c r="B735" s="12"/>
      <c r="C735" s="19"/>
      <c r="D735"/>
      <c r="E735" s="19"/>
    </row>
    <row r="736" spans="2:5">
      <c r="B736" s="12"/>
      <c r="C736" s="19"/>
      <c r="D736"/>
      <c r="E736" s="19"/>
    </row>
    <row r="737" spans="2:5">
      <c r="B737" s="12"/>
      <c r="C737" s="19"/>
      <c r="D737"/>
      <c r="E737" s="19"/>
    </row>
    <row r="738" spans="2:5">
      <c r="B738" s="12"/>
      <c r="C738" s="19"/>
      <c r="D738"/>
      <c r="E738" s="19"/>
    </row>
    <row r="739" spans="2:5">
      <c r="B739" s="12"/>
      <c r="C739" s="19"/>
      <c r="D739"/>
      <c r="E739" s="19"/>
    </row>
    <row r="740" spans="2:5">
      <c r="B740" s="12"/>
      <c r="C740" s="19"/>
      <c r="D740"/>
      <c r="E740" s="19"/>
    </row>
    <row r="741" spans="2:5">
      <c r="B741" s="12"/>
      <c r="C741" s="19"/>
      <c r="D741"/>
      <c r="E741" s="19"/>
    </row>
    <row r="742" spans="2:5">
      <c r="B742" s="12"/>
      <c r="C742" s="19"/>
      <c r="D742"/>
      <c r="E742" s="19"/>
    </row>
    <row r="743" spans="2:5">
      <c r="B743" s="12"/>
      <c r="C743" s="19"/>
      <c r="D743"/>
      <c r="E743" s="19"/>
    </row>
    <row r="744" spans="2:5">
      <c r="B744" s="12"/>
      <c r="C744" s="19"/>
      <c r="D744"/>
      <c r="E744" s="19"/>
    </row>
    <row r="745" spans="2:2">
      <c r="B745" s="12"/>
    </row>
    <row r="746" spans="2:2">
      <c r="B746" s="12"/>
    </row>
    <row r="747" spans="2:2">
      <c r="B747" s="12"/>
    </row>
    <row r="748" spans="2:2">
      <c r="B748" s="12"/>
    </row>
    <row r="749" spans="2:2">
      <c r="B749" s="12"/>
    </row>
    <row r="750" spans="2:2">
      <c r="B750" s="12"/>
    </row>
    <row r="751" spans="2:2">
      <c r="B751" s="12"/>
    </row>
    <row r="752" spans="2:5">
      <c r="B752" s="12"/>
      <c r="C752" s="19"/>
      <c r="D752"/>
      <c r="E752" s="19"/>
    </row>
    <row r="753" spans="2:5">
      <c r="B753" s="12"/>
      <c r="C753" s="19"/>
      <c r="D753"/>
      <c r="E753" s="19"/>
    </row>
    <row r="754" spans="2:5">
      <c r="B754" s="12"/>
      <c r="C754" s="19"/>
      <c r="D754"/>
      <c r="E754" s="19"/>
    </row>
    <row r="755" spans="2:5">
      <c r="B755" s="12"/>
      <c r="C755" s="19"/>
      <c r="D755"/>
      <c r="E755" s="19"/>
    </row>
    <row r="756" spans="2:5">
      <c r="B756" s="12"/>
      <c r="C756" s="19"/>
      <c r="D756"/>
      <c r="E756" s="19"/>
    </row>
    <row r="757" spans="2:5">
      <c r="B757" s="12"/>
      <c r="C757" s="19"/>
      <c r="D757"/>
      <c r="E757" s="19"/>
    </row>
    <row r="758" spans="2:5">
      <c r="B758" s="12"/>
      <c r="C758" s="19"/>
      <c r="D758"/>
      <c r="E758" s="19"/>
    </row>
    <row r="759" spans="2:5">
      <c r="B759" s="12"/>
      <c r="C759" s="19"/>
      <c r="D759"/>
      <c r="E759" s="19"/>
    </row>
    <row r="760" spans="2:5">
      <c r="B760" s="12"/>
      <c r="C760" s="19"/>
      <c r="D760"/>
      <c r="E760" s="19"/>
    </row>
    <row r="761" spans="2:5">
      <c r="B761" s="12"/>
      <c r="C761" s="19"/>
      <c r="D761"/>
      <c r="E761" s="19"/>
    </row>
    <row r="762" spans="2:2">
      <c r="B762" s="12"/>
    </row>
    <row r="763" spans="2:2">
      <c r="B763" s="12"/>
    </row>
    <row r="764" spans="2:2">
      <c r="B764" s="12"/>
    </row>
    <row r="765" spans="2:2">
      <c r="B765" s="12"/>
    </row>
    <row r="766" spans="2:2">
      <c r="B766" s="12"/>
    </row>
    <row r="767" spans="2:2">
      <c r="B767" s="12"/>
    </row>
    <row r="768" spans="2:2">
      <c r="B768" s="12"/>
    </row>
    <row r="769" spans="2:2">
      <c r="B769" s="12"/>
    </row>
    <row r="770" spans="2:2">
      <c r="B770" s="12"/>
    </row>
    <row r="771" spans="2:2">
      <c r="B771" s="12"/>
    </row>
    <row r="772" spans="2:2">
      <c r="B772" s="12"/>
    </row>
    <row r="773" spans="2:5">
      <c r="B773" s="12"/>
      <c r="C773" s="19"/>
      <c r="D773"/>
      <c r="E773" s="19"/>
    </row>
    <row r="774" spans="2:5">
      <c r="B774" s="12"/>
      <c r="C774" s="19"/>
      <c r="D774"/>
      <c r="E774" s="19"/>
    </row>
    <row r="775" spans="2:5">
      <c r="B775" s="12"/>
      <c r="C775" s="19"/>
      <c r="D775"/>
      <c r="E775" s="19"/>
    </row>
    <row r="776" spans="2:5">
      <c r="B776" s="12"/>
      <c r="C776" s="19"/>
      <c r="D776"/>
      <c r="E776" s="19"/>
    </row>
    <row r="777" spans="2:5">
      <c r="B777" s="12"/>
      <c r="C777" s="19"/>
      <c r="D777"/>
      <c r="E777" s="19"/>
    </row>
    <row r="778" spans="2:5">
      <c r="B778" s="12"/>
      <c r="C778" s="19"/>
      <c r="D778"/>
      <c r="E778" s="19"/>
    </row>
    <row r="779" spans="2:5">
      <c r="B779" s="12"/>
      <c r="C779" s="19"/>
      <c r="D779"/>
      <c r="E779" s="19"/>
    </row>
    <row r="780" spans="2:5">
      <c r="B780" s="12"/>
      <c r="C780" s="19"/>
      <c r="D780"/>
      <c r="E780" s="19"/>
    </row>
    <row r="781" spans="2:5">
      <c r="B781" s="12"/>
      <c r="C781" s="19"/>
      <c r="D781"/>
      <c r="E781" s="19"/>
    </row>
    <row r="782" spans="2:5">
      <c r="B782" s="12"/>
      <c r="C782" s="19"/>
      <c r="D782"/>
      <c r="E782" s="19"/>
    </row>
    <row r="783" spans="2:2">
      <c r="B783" s="12"/>
    </row>
    <row r="784" spans="2:2">
      <c r="B784" s="12"/>
    </row>
    <row r="785" spans="2:2">
      <c r="B785" s="12"/>
    </row>
    <row r="786" spans="2:2">
      <c r="B786" s="12"/>
    </row>
    <row r="787" spans="2:2">
      <c r="B787" s="12"/>
    </row>
    <row r="788" spans="2:2">
      <c r="B788" s="12"/>
    </row>
    <row r="789" spans="2:2">
      <c r="B789" s="12"/>
    </row>
    <row r="790" spans="2:2">
      <c r="B790" s="12"/>
    </row>
    <row r="791" spans="2:5">
      <c r="B791" s="12"/>
      <c r="C791" s="19"/>
      <c r="D791"/>
      <c r="E791" s="19"/>
    </row>
    <row r="792" spans="2:5">
      <c r="B792" s="12"/>
      <c r="C792" s="19"/>
      <c r="D792"/>
      <c r="E792" s="19"/>
    </row>
    <row r="793" spans="2:5">
      <c r="B793" s="12"/>
      <c r="C793" s="19"/>
      <c r="D793"/>
      <c r="E793" s="19"/>
    </row>
    <row r="794" spans="2:5">
      <c r="B794" s="12"/>
      <c r="C794" s="19"/>
      <c r="D794"/>
      <c r="E794" s="19"/>
    </row>
    <row r="795" spans="2:5">
      <c r="B795" s="12"/>
      <c r="C795" s="19"/>
      <c r="D795"/>
      <c r="E795" s="19"/>
    </row>
    <row r="796" spans="2:5">
      <c r="B796" s="12"/>
      <c r="C796" s="19"/>
      <c r="D796"/>
      <c r="E796" s="19"/>
    </row>
    <row r="797" spans="2:5">
      <c r="B797" s="12"/>
      <c r="C797" s="19"/>
      <c r="D797"/>
      <c r="E797" s="19"/>
    </row>
    <row r="798" spans="2:5">
      <c r="B798" s="12"/>
      <c r="C798" s="19"/>
      <c r="D798"/>
      <c r="E798" s="19"/>
    </row>
    <row r="799" spans="2:5">
      <c r="B799" s="12"/>
      <c r="C799" s="19"/>
      <c r="D799"/>
      <c r="E799" s="19"/>
    </row>
    <row r="800" spans="2:5">
      <c r="B800" s="12"/>
      <c r="C800" s="19"/>
      <c r="D800"/>
      <c r="E800" s="19"/>
    </row>
    <row r="801" spans="2:2">
      <c r="B801" s="12"/>
    </row>
    <row r="802" spans="2:2">
      <c r="B802" s="12"/>
    </row>
    <row r="803" spans="2:2">
      <c r="B803" s="12"/>
    </row>
    <row r="804" spans="2:2">
      <c r="B804" s="12"/>
    </row>
    <row r="805" spans="2:2">
      <c r="B805" s="12"/>
    </row>
    <row r="806" spans="2:2">
      <c r="B806" s="12"/>
    </row>
    <row r="807" spans="2:2">
      <c r="B807" s="12"/>
    </row>
    <row r="808" spans="2:2">
      <c r="B808" s="12"/>
    </row>
    <row r="809" spans="2:2">
      <c r="B809" s="12"/>
    </row>
    <row r="810" spans="2:2">
      <c r="B810" s="12"/>
    </row>
    <row r="811" spans="2:2">
      <c r="B811" s="12"/>
    </row>
    <row r="812" spans="2:2">
      <c r="B812" s="12"/>
    </row>
    <row r="813" spans="2:2">
      <c r="B813" s="12"/>
    </row>
    <row r="814" spans="2:2">
      <c r="B814" s="12"/>
    </row>
    <row r="815" spans="2:2">
      <c r="B815" s="12"/>
    </row>
    <row r="816" spans="2:2">
      <c r="B816" s="12"/>
    </row>
    <row r="817" spans="2:2">
      <c r="B817" s="12"/>
    </row>
    <row r="818" spans="2:2">
      <c r="B818" s="12"/>
    </row>
    <row r="819" spans="2:2">
      <c r="B819" s="12"/>
    </row>
    <row r="820" spans="2:2">
      <c r="B820" s="12"/>
    </row>
    <row r="821" spans="2:2">
      <c r="B821" s="12"/>
    </row>
    <row r="822" spans="2:2">
      <c r="B822" s="12"/>
    </row>
    <row r="823" spans="2:2">
      <c r="B823" s="12"/>
    </row>
    <row r="824" spans="2:2">
      <c r="B824" s="12"/>
    </row>
    <row r="825" spans="2:2">
      <c r="B825" s="12"/>
    </row>
    <row r="826" spans="2:2">
      <c r="B826" s="12"/>
    </row>
    <row r="827" spans="2:5">
      <c r="B827" s="12"/>
      <c r="C827" s="19"/>
      <c r="D827"/>
      <c r="E827" s="19"/>
    </row>
    <row r="828" spans="2:2">
      <c r="B828" s="12"/>
    </row>
    <row r="829" spans="2:2">
      <c r="B829" s="12"/>
    </row>
    <row r="830" spans="2:2">
      <c r="B830" s="12"/>
    </row>
    <row r="831" spans="2:2">
      <c r="B831" s="12"/>
    </row>
    <row r="832" spans="2:2">
      <c r="B832" s="12"/>
    </row>
    <row r="833" spans="2:2">
      <c r="B833" s="12"/>
    </row>
    <row r="834" spans="2:2">
      <c r="B834" s="20"/>
    </row>
    <row r="835" spans="2:2">
      <c r="B835" s="20"/>
    </row>
    <row r="836" spans="2:2">
      <c r="B836" s="20"/>
    </row>
    <row r="837" spans="2:2">
      <c r="B837" s="20"/>
    </row>
    <row r="838" spans="2:2">
      <c r="B838" s="20"/>
    </row>
    <row r="839" spans="2:2">
      <c r="B839" s="20"/>
    </row>
    <row r="840" spans="2:2">
      <c r="B840" s="20"/>
    </row>
    <row r="841" spans="2:2">
      <c r="B841" s="20"/>
    </row>
    <row r="842" spans="2:2">
      <c r="B842" s="20"/>
    </row>
    <row r="843" spans="2:2">
      <c r="B843" s="20"/>
    </row>
    <row r="844" spans="2:2">
      <c r="B844" s="20"/>
    </row>
    <row r="845" spans="2:2">
      <c r="B845" s="20"/>
    </row>
    <row r="846" spans="2:2">
      <c r="B846" s="20"/>
    </row>
    <row r="847" spans="2:2">
      <c r="B847" s="20"/>
    </row>
    <row r="848" spans="2:2">
      <c r="B848" s="20"/>
    </row>
    <row r="849" spans="2:2">
      <c r="B849" s="20"/>
    </row>
    <row r="850" spans="2:2">
      <c r="B850" s="20"/>
    </row>
    <row r="851" spans="2:2">
      <c r="B851" s="20"/>
    </row>
    <row r="852" spans="2:2">
      <c r="B852" s="20"/>
    </row>
    <row r="853" spans="2:2">
      <c r="B853" s="20"/>
    </row>
    <row r="854" spans="2:2">
      <c r="B854" s="20"/>
    </row>
    <row r="855" spans="2:2">
      <c r="B855" s="20"/>
    </row>
    <row r="856" spans="2:2">
      <c r="B856" s="20"/>
    </row>
    <row r="857" spans="2:2">
      <c r="B857" s="20"/>
    </row>
    <row r="858" spans="2:2">
      <c r="B858" s="20"/>
    </row>
    <row r="859" spans="2:2">
      <c r="B859" s="20"/>
    </row>
    <row r="860" spans="2:2">
      <c r="B860" s="20"/>
    </row>
    <row r="861" spans="2:2">
      <c r="B861" s="20"/>
    </row>
    <row r="862" spans="2:2">
      <c r="B862" s="20"/>
    </row>
    <row r="863" spans="2:2">
      <c r="B863" s="20"/>
    </row>
    <row r="864" spans="2:2">
      <c r="B864" s="20"/>
    </row>
    <row r="865" spans="2:2">
      <c r="B865" s="20"/>
    </row>
    <row r="866" spans="2:2">
      <c r="B866" s="20"/>
    </row>
    <row r="867" spans="2:2">
      <c r="B867" s="20"/>
    </row>
    <row r="868" spans="2:2">
      <c r="B868" s="20"/>
    </row>
    <row r="869" spans="2:2">
      <c r="B869" s="20"/>
    </row>
    <row r="870" spans="2:2">
      <c r="B870" s="20"/>
    </row>
    <row r="871" spans="2:2">
      <c r="B871" s="20"/>
    </row>
    <row r="872" spans="2:2">
      <c r="B872" s="20"/>
    </row>
    <row r="873" spans="2:2">
      <c r="B873" s="20"/>
    </row>
    <row r="874" spans="2:2">
      <c r="B874" s="20"/>
    </row>
    <row r="875" spans="2:2">
      <c r="B875" s="20"/>
    </row>
    <row r="876" spans="2:2">
      <c r="B876" s="20"/>
    </row>
    <row r="877" spans="2:2">
      <c r="B877" s="12"/>
    </row>
    <row r="878" spans="2:2">
      <c r="B878" s="12"/>
    </row>
    <row r="879" spans="2:2">
      <c r="B879" s="12"/>
    </row>
    <row r="880" spans="2:2">
      <c r="B880" s="12"/>
    </row>
    <row r="881" spans="2:2">
      <c r="B881" s="12"/>
    </row>
    <row r="882" spans="2:2">
      <c r="B882" s="12"/>
    </row>
    <row r="883" spans="2:2">
      <c r="B883" s="12"/>
    </row>
    <row r="884" spans="2:2">
      <c r="B884" s="12"/>
    </row>
    <row r="885" spans="2:5">
      <c r="B885" s="12"/>
      <c r="C885" s="19"/>
      <c r="D885"/>
      <c r="E885" s="19"/>
    </row>
    <row r="886" spans="2:5">
      <c r="B886" s="12"/>
      <c r="C886" s="19"/>
      <c r="D886"/>
      <c r="E886" s="19"/>
    </row>
    <row r="887" spans="2:5">
      <c r="B887" s="12"/>
      <c r="C887" s="19"/>
      <c r="D887"/>
      <c r="E887" s="19"/>
    </row>
    <row r="888" spans="2:5">
      <c r="B888" s="12"/>
      <c r="C888" s="19"/>
      <c r="D888"/>
      <c r="E888" s="19"/>
    </row>
    <row r="889" spans="2:5">
      <c r="B889" s="12"/>
      <c r="C889" s="19"/>
      <c r="D889"/>
      <c r="E889" s="19"/>
    </row>
    <row r="890" spans="2:5">
      <c r="B890" s="12"/>
      <c r="C890" s="19"/>
      <c r="D890"/>
      <c r="E890" s="19"/>
    </row>
    <row r="891" spans="2:5">
      <c r="B891" s="12"/>
      <c r="C891" s="19"/>
      <c r="D891"/>
      <c r="E891" s="19"/>
    </row>
    <row r="892" spans="2:5">
      <c r="B892" s="12"/>
      <c r="C892" s="19"/>
      <c r="D892"/>
      <c r="E892" s="19"/>
    </row>
    <row r="893" spans="2:5">
      <c r="B893" s="12"/>
      <c r="C893" s="19"/>
      <c r="D893"/>
      <c r="E893" s="19"/>
    </row>
    <row r="894" spans="2:5">
      <c r="B894" s="12"/>
      <c r="C894" s="19"/>
      <c r="D894"/>
      <c r="E894" s="19"/>
    </row>
    <row r="895" spans="2:2">
      <c r="B895" s="12"/>
    </row>
    <row r="896" spans="2:2">
      <c r="B896" s="12"/>
    </row>
    <row r="897" spans="2:2">
      <c r="B897" s="12"/>
    </row>
    <row r="898" spans="2:2">
      <c r="B898" s="12"/>
    </row>
    <row r="899" spans="2:2">
      <c r="B899" s="12"/>
    </row>
    <row r="900" spans="2:2">
      <c r="B900" s="12"/>
    </row>
    <row r="901" spans="2:2">
      <c r="B901" s="12"/>
    </row>
    <row r="902" spans="2:2">
      <c r="B902" s="12"/>
    </row>
    <row r="903" spans="2:5">
      <c r="B903" s="12"/>
      <c r="C903" s="19"/>
      <c r="D903"/>
      <c r="E903" s="19"/>
    </row>
    <row r="904" spans="2:5">
      <c r="B904" s="12"/>
      <c r="C904" s="19"/>
      <c r="D904"/>
      <c r="E904" s="19"/>
    </row>
    <row r="905" spans="2:5">
      <c r="B905" s="12"/>
      <c r="C905" s="19"/>
      <c r="D905"/>
      <c r="E905" s="19"/>
    </row>
    <row r="906" spans="2:5">
      <c r="B906" s="12"/>
      <c r="C906" s="19"/>
      <c r="D906"/>
      <c r="E906" s="19"/>
    </row>
    <row r="907" spans="2:5">
      <c r="B907" s="12"/>
      <c r="C907" s="19"/>
      <c r="D907"/>
      <c r="E907" s="19"/>
    </row>
    <row r="908" spans="2:5">
      <c r="B908" s="12"/>
      <c r="C908" s="19"/>
      <c r="D908"/>
      <c r="E908" s="19"/>
    </row>
    <row r="909" spans="2:5">
      <c r="B909" s="12"/>
      <c r="C909" s="19"/>
      <c r="D909"/>
      <c r="E909" s="19"/>
    </row>
    <row r="910" spans="2:5">
      <c r="B910" s="12"/>
      <c r="C910" s="19"/>
      <c r="D910"/>
      <c r="E910" s="19"/>
    </row>
    <row r="911" spans="2:5">
      <c r="B911" s="12"/>
      <c r="C911" s="19"/>
      <c r="D911"/>
      <c r="E911" s="19"/>
    </row>
    <row r="912" spans="2:5">
      <c r="B912" s="12"/>
      <c r="C912" s="19"/>
      <c r="D912"/>
      <c r="E912" s="19"/>
    </row>
    <row r="913" spans="2:2">
      <c r="B913" s="20"/>
    </row>
    <row r="914" spans="2:2">
      <c r="B914" s="20"/>
    </row>
    <row r="915" spans="2:2">
      <c r="B915" s="20"/>
    </row>
    <row r="916" spans="2:2">
      <c r="B916" s="20"/>
    </row>
    <row r="917" spans="2:2">
      <c r="B917" s="20"/>
    </row>
    <row r="918" spans="2:2">
      <c r="B918" s="20"/>
    </row>
    <row r="919" spans="2:2">
      <c r="B919" s="20"/>
    </row>
    <row r="920" spans="2:2">
      <c r="B920" s="20"/>
    </row>
    <row r="921" spans="2:2">
      <c r="B921" s="20"/>
    </row>
    <row r="922" spans="2:2">
      <c r="B922" s="20"/>
    </row>
    <row r="923" spans="2:2">
      <c r="B923" s="20"/>
    </row>
    <row r="924" spans="2:2">
      <c r="B924" s="20"/>
    </row>
    <row r="925" spans="2:2">
      <c r="B925" s="20"/>
    </row>
    <row r="926" spans="2:2">
      <c r="B926" s="20"/>
    </row>
    <row r="927" spans="2:2">
      <c r="B927" s="20"/>
    </row>
    <row r="928" spans="2:2">
      <c r="B928" s="20"/>
    </row>
    <row r="929" spans="2:2">
      <c r="B929" s="20"/>
    </row>
    <row r="930" spans="2:2">
      <c r="B930" s="20"/>
    </row>
    <row r="931" spans="2:2">
      <c r="B931" s="20"/>
    </row>
    <row r="932" spans="2:2">
      <c r="B932" s="20"/>
    </row>
    <row r="933" spans="2:2">
      <c r="B933" s="12"/>
    </row>
    <row r="934" spans="2:2">
      <c r="B934" s="12"/>
    </row>
    <row r="935" spans="2:2">
      <c r="B935" s="12"/>
    </row>
    <row r="936" spans="2:2">
      <c r="B936" s="12"/>
    </row>
    <row r="937" spans="2:2">
      <c r="B937" s="12"/>
    </row>
    <row r="938" spans="2:2">
      <c r="B938" s="12"/>
    </row>
    <row r="939" spans="2:2">
      <c r="B939" s="12"/>
    </row>
    <row r="940" spans="2:2">
      <c r="B940" s="12"/>
    </row>
    <row r="941" spans="2:2">
      <c r="B941" s="12"/>
    </row>
    <row r="942" spans="2:2">
      <c r="B942" s="12"/>
    </row>
    <row r="943" spans="2:2">
      <c r="B943" s="12"/>
    </row>
    <row r="944" spans="2:2">
      <c r="B944" s="12"/>
    </row>
    <row r="945" spans="2:2">
      <c r="B945" s="12"/>
    </row>
    <row r="946" spans="2:2">
      <c r="B946" s="12"/>
    </row>
    <row r="947" spans="2:2">
      <c r="B947" s="7"/>
    </row>
    <row r="948" spans="2:2">
      <c r="B948" s="7"/>
    </row>
    <row r="949" spans="2:2">
      <c r="B949" s="7"/>
    </row>
    <row r="950" spans="2:2">
      <c r="B950" s="7"/>
    </row>
    <row r="951" spans="2:2">
      <c r="B951" s="7"/>
    </row>
    <row r="952" spans="2:2">
      <c r="B952" s="12"/>
    </row>
    <row r="953" spans="2:2">
      <c r="B953" s="12"/>
    </row>
    <row r="954" spans="2:2">
      <c r="B954" s="12"/>
    </row>
    <row r="955" spans="2:2">
      <c r="B955" s="20"/>
    </row>
    <row r="956" spans="2:2">
      <c r="B956" s="20"/>
    </row>
    <row r="957" spans="2:2">
      <c r="B957" s="20"/>
    </row>
    <row r="958" spans="2:2">
      <c r="B958" s="20"/>
    </row>
    <row r="959" spans="2:2">
      <c r="B959" s="20"/>
    </row>
    <row r="960" spans="2:2">
      <c r="B960" s="20"/>
    </row>
    <row r="961" spans="2:2">
      <c r="B961" s="20"/>
    </row>
    <row r="962" spans="2:2">
      <c r="B962" s="20"/>
    </row>
    <row r="963" spans="2:2">
      <c r="B963" s="20"/>
    </row>
    <row r="964" spans="2:2">
      <c r="B964" s="20"/>
    </row>
    <row r="965" spans="2:2">
      <c r="B965" s="20"/>
    </row>
    <row r="966" spans="2:2">
      <c r="B966" s="20"/>
    </row>
    <row r="967" spans="2:2">
      <c r="B967" s="20"/>
    </row>
    <row r="968" spans="2:2">
      <c r="B968" s="20"/>
    </row>
    <row r="969" spans="2:2">
      <c r="B969" s="20"/>
    </row>
    <row r="970" spans="2:2">
      <c r="B970" s="20"/>
    </row>
    <row r="971" spans="2:2">
      <c r="B971" s="20"/>
    </row>
    <row r="972" spans="2:2">
      <c r="B972" s="20"/>
    </row>
    <row r="973" spans="2:2">
      <c r="B973" s="7"/>
    </row>
    <row r="974" spans="2:2">
      <c r="B974" s="7"/>
    </row>
    <row r="975" spans="2:2">
      <c r="B975" s="7"/>
    </row>
    <row r="976" spans="2:2">
      <c r="B976" s="7"/>
    </row>
    <row r="977" spans="2:2">
      <c r="B977" s="7"/>
    </row>
    <row r="978" spans="2:2">
      <c r="B978" s="7"/>
    </row>
    <row r="979" spans="2:2">
      <c r="B979" s="7"/>
    </row>
    <row r="980" spans="2:2">
      <c r="B980" s="7"/>
    </row>
    <row r="981" spans="2:2">
      <c r="B981" s="7"/>
    </row>
    <row r="982" spans="2:2">
      <c r="B982" s="7"/>
    </row>
    <row r="983" spans="2:2">
      <c r="B983" s="7"/>
    </row>
    <row r="984" spans="2:2">
      <c r="B984" s="7"/>
    </row>
    <row r="985" spans="2:2">
      <c r="B985" s="7"/>
    </row>
    <row r="986" spans="2:2">
      <c r="B986" s="7"/>
    </row>
    <row r="987" spans="2:2">
      <c r="B987" s="7"/>
    </row>
    <row r="988" spans="2:2">
      <c r="B988" s="7"/>
    </row>
    <row r="989" spans="2:2">
      <c r="B989" s="7"/>
    </row>
    <row r="990" spans="2:2">
      <c r="B990" s="7"/>
    </row>
    <row r="991" spans="2:2">
      <c r="B991" s="7"/>
    </row>
    <row r="992" spans="2:2">
      <c r="B992" s="7"/>
    </row>
    <row r="993" spans="2:2">
      <c r="B993" s="7"/>
    </row>
    <row r="994" spans="2:2">
      <c r="B994" s="7"/>
    </row>
    <row r="995" spans="2:2">
      <c r="B995" s="7"/>
    </row>
    <row r="996" spans="2:2">
      <c r="B996" s="7"/>
    </row>
    <row r="997" spans="2:2">
      <c r="B997" s="7"/>
    </row>
    <row r="998" spans="2:2">
      <c r="B998" s="7"/>
    </row>
    <row r="999" spans="2:2">
      <c r="B999" s="7"/>
    </row>
    <row r="1000" spans="2:2">
      <c r="B1000" s="7"/>
    </row>
    <row r="1001" spans="2:2">
      <c r="B1001" s="7"/>
    </row>
    <row r="1002" spans="2:2">
      <c r="B1002" s="7"/>
    </row>
    <row r="1003" spans="2:2">
      <c r="B1003" s="7"/>
    </row>
    <row r="1004" spans="2:2">
      <c r="B1004" s="7"/>
    </row>
    <row r="1005" spans="2:2">
      <c r="B1005" s="7"/>
    </row>
    <row r="1006" spans="2:2">
      <c r="B1006" s="7"/>
    </row>
    <row r="1007" spans="2:2">
      <c r="B1007" s="7"/>
    </row>
    <row r="1008" spans="2:2">
      <c r="B1008" s="7"/>
    </row>
    <row r="1009" spans="2:2">
      <c r="B1009" s="12"/>
    </row>
    <row r="1010" spans="2:2">
      <c r="B1010" s="7"/>
    </row>
    <row r="1011" spans="2:2">
      <c r="B1011" s="7"/>
    </row>
    <row r="1012" spans="2:2">
      <c r="B1012" s="7"/>
    </row>
    <row r="1013" spans="2:2">
      <c r="B1013" s="7"/>
    </row>
    <row r="1014" spans="2:2">
      <c r="B1014" s="7"/>
    </row>
    <row r="1015" spans="2:2">
      <c r="B1015" s="7"/>
    </row>
    <row r="1016" spans="2:2">
      <c r="B1016" s="20"/>
    </row>
    <row r="1017" spans="2:2">
      <c r="B1017" s="20"/>
    </row>
    <row r="1018" spans="2:2">
      <c r="B1018" s="20"/>
    </row>
    <row r="1019" spans="2:2">
      <c r="B1019" s="20"/>
    </row>
    <row r="1020" spans="2:2">
      <c r="B1020" s="20"/>
    </row>
    <row r="1021" spans="2:2">
      <c r="B1021" s="20"/>
    </row>
    <row r="1022" spans="2:2">
      <c r="B1022" s="20"/>
    </row>
    <row r="1023" spans="2:2">
      <c r="B1023" s="20"/>
    </row>
    <row r="1024" spans="2:2">
      <c r="B1024" s="20"/>
    </row>
    <row r="1025" spans="2:2">
      <c r="B1025" s="20"/>
    </row>
    <row r="1026" spans="2:2">
      <c r="B1026" s="7"/>
    </row>
    <row r="1027" spans="2:5">
      <c r="B1027" s="7"/>
      <c r="C1027" s="19"/>
      <c r="D1027"/>
      <c r="E1027" s="19"/>
    </row>
    <row r="1028" spans="2:2">
      <c r="B1028" s="7"/>
    </row>
    <row r="1029" spans="2:2">
      <c r="B1029" s="7"/>
    </row>
    <row r="1030" spans="2:2">
      <c r="B1030" s="7"/>
    </row>
    <row r="1031" spans="2:2">
      <c r="B1031" s="7"/>
    </row>
    <row r="1032" spans="2:2">
      <c r="B1032" s="7"/>
    </row>
    <row r="1033" spans="2:2">
      <c r="B1033" s="7"/>
    </row>
    <row r="1034" spans="2:2">
      <c r="B1034" s="7"/>
    </row>
    <row r="1035" spans="2:2">
      <c r="B1035" s="20"/>
    </row>
    <row r="1036" spans="2:2">
      <c r="B1036" s="20"/>
    </row>
    <row r="1037" spans="2:2">
      <c r="B1037" s="20"/>
    </row>
    <row r="1038" spans="2:2">
      <c r="B1038" s="20"/>
    </row>
    <row r="1039" spans="2:2">
      <c r="B1039" s="20"/>
    </row>
    <row r="1040" spans="2:2">
      <c r="B1040" s="20"/>
    </row>
    <row r="1041" spans="2:2">
      <c r="B1041" s="20"/>
    </row>
    <row r="1042" spans="2:2">
      <c r="B1042" s="20"/>
    </row>
    <row r="1043" spans="2:2">
      <c r="B1043" s="20"/>
    </row>
    <row r="1044" spans="2:2">
      <c r="B1044" s="20"/>
    </row>
    <row r="1045" spans="2:2">
      <c r="B1045" s="20"/>
    </row>
    <row r="1046" spans="2:2">
      <c r="B1046" s="20"/>
    </row>
    <row r="1047" spans="2:2">
      <c r="B1047" s="20"/>
    </row>
    <row r="1048" spans="2:2">
      <c r="B1048" s="20"/>
    </row>
    <row r="1049" spans="2:2">
      <c r="B1049" s="20"/>
    </row>
    <row r="1050" spans="2:2">
      <c r="B1050" s="20"/>
    </row>
    <row r="1051" spans="2:2">
      <c r="B1051" s="20"/>
    </row>
    <row r="1052" spans="2:2">
      <c r="B1052" s="20"/>
    </row>
    <row r="1053" spans="2:2">
      <c r="B1053" s="20"/>
    </row>
    <row r="1054" spans="2:2">
      <c r="B1054" s="20"/>
    </row>
    <row r="1055" spans="2:2">
      <c r="B1055" s="20"/>
    </row>
    <row r="1056" spans="2:2">
      <c r="B1056" s="20"/>
    </row>
    <row r="1057" spans="2:2">
      <c r="B1057" s="20"/>
    </row>
    <row r="1058" spans="2:2">
      <c r="B1058" s="20"/>
    </row>
    <row r="1059" spans="2:2">
      <c r="B1059" s="20"/>
    </row>
    <row r="1060" spans="2:2">
      <c r="B1060" s="20"/>
    </row>
    <row r="1061" spans="2:2">
      <c r="B1061" s="20"/>
    </row>
    <row r="1062" spans="2:2">
      <c r="B1062" s="12"/>
    </row>
    <row r="1063" spans="2:2">
      <c r="B1063" s="12"/>
    </row>
    <row r="1064" spans="2:2">
      <c r="B1064" s="12"/>
    </row>
    <row r="1065" spans="2:2">
      <c r="B1065" s="12"/>
    </row>
    <row r="1066" spans="2:2">
      <c r="B1066" s="12"/>
    </row>
    <row r="1067" spans="2:2">
      <c r="B1067" s="12"/>
    </row>
    <row r="1068" spans="2:2">
      <c r="B1068" s="12"/>
    </row>
    <row r="1069" spans="2:2">
      <c r="B1069" s="12"/>
    </row>
    <row r="1070" spans="2:2">
      <c r="B1070" s="12"/>
    </row>
    <row r="1071" spans="2:2">
      <c r="B1071" s="12"/>
    </row>
    <row r="1072" spans="2:2">
      <c r="B1072" s="12"/>
    </row>
    <row r="1073" spans="2:2">
      <c r="B1073" s="20"/>
    </row>
    <row r="1074" spans="2:2">
      <c r="B1074" s="12"/>
    </row>
    <row r="1075" spans="2:2">
      <c r="B1075" s="12"/>
    </row>
    <row r="1076" spans="2:2">
      <c r="B1076" s="12"/>
    </row>
    <row r="1077" spans="2:2">
      <c r="B1077" s="12"/>
    </row>
    <row r="1078" spans="2:2">
      <c r="B1078" s="12"/>
    </row>
    <row r="1079" spans="2:2">
      <c r="B1079" s="12"/>
    </row>
    <row r="1080" spans="2:2">
      <c r="B1080" s="12"/>
    </row>
    <row r="1081" spans="2:2">
      <c r="B1081" s="12"/>
    </row>
    <row r="1082" spans="2:2">
      <c r="B1082" s="12"/>
    </row>
    <row r="1083" spans="2:2">
      <c r="B1083" s="12"/>
    </row>
    <row r="1084" spans="2:2">
      <c r="B1084" s="12"/>
    </row>
    <row r="1085" spans="2:2">
      <c r="B1085" s="20"/>
    </row>
    <row r="1086" spans="2:2">
      <c r="B1086" s="20"/>
    </row>
    <row r="1087" spans="2:2">
      <c r="B1087" s="12"/>
    </row>
    <row r="1088" spans="2:2">
      <c r="B1088" s="12"/>
    </row>
    <row r="1089" spans="2:2">
      <c r="B1089" s="12"/>
    </row>
    <row r="1090" spans="2:2">
      <c r="B1090" s="12"/>
    </row>
    <row r="1091" spans="2:2">
      <c r="B1091" s="12"/>
    </row>
    <row r="1092" spans="2:2">
      <c r="B1092" s="12"/>
    </row>
    <row r="1093" spans="2:2">
      <c r="B1093" s="7"/>
    </row>
    <row r="1094" spans="2:2">
      <c r="B1094" s="7"/>
    </row>
    <row r="1095" spans="2:2">
      <c r="B1095" s="7"/>
    </row>
    <row r="1096" spans="2:2">
      <c r="B1096" s="7"/>
    </row>
    <row r="1097" spans="2:2">
      <c r="B1097" s="7"/>
    </row>
    <row r="1098" spans="2:2">
      <c r="B1098" s="7"/>
    </row>
    <row r="1099" spans="2:2">
      <c r="B1099" s="7"/>
    </row>
    <row r="1100" spans="2:2">
      <c r="B1100" s="7"/>
    </row>
    <row r="1101" spans="2:2">
      <c r="B1101" s="20"/>
    </row>
    <row r="1102" spans="2:2">
      <c r="B1102" s="20"/>
    </row>
    <row r="1103" spans="2:2">
      <c r="B1103" s="20"/>
    </row>
    <row r="1104" spans="2:2">
      <c r="B1104" s="20"/>
    </row>
    <row r="1105" spans="2:2">
      <c r="B1105" s="20"/>
    </row>
    <row r="1106" spans="2:2">
      <c r="B1106" s="20"/>
    </row>
    <row r="1107" spans="2:2">
      <c r="B1107" s="20"/>
    </row>
    <row r="1108" spans="2:2">
      <c r="B1108" s="20"/>
    </row>
    <row r="1109" spans="2:2">
      <c r="B1109" s="20"/>
    </row>
    <row r="1110" spans="2:2">
      <c r="B1110" s="20"/>
    </row>
    <row r="1111" spans="2:2">
      <c r="B1111" s="20"/>
    </row>
    <row r="1112" spans="2:2">
      <c r="B1112" s="20"/>
    </row>
    <row r="1113" spans="2:2">
      <c r="B1113" s="12"/>
    </row>
    <row r="1114" spans="2:2">
      <c r="B1114" s="12"/>
    </row>
    <row r="1115" spans="2:2">
      <c r="B1115" s="12"/>
    </row>
    <row r="1116" spans="2:2">
      <c r="B1116" s="12"/>
    </row>
    <row r="1117" spans="2:2">
      <c r="B1117" s="12"/>
    </row>
    <row r="1118" spans="2:2">
      <c r="B1118" s="12"/>
    </row>
    <row r="1119" spans="2:2">
      <c r="B1119" s="12"/>
    </row>
    <row r="1120" spans="2:2">
      <c r="B1120" s="12"/>
    </row>
    <row r="1121" spans="2:2">
      <c r="B1121" s="12"/>
    </row>
    <row r="1122" spans="2:2">
      <c r="B1122" s="12"/>
    </row>
    <row r="1123" spans="2:2">
      <c r="B1123" s="12"/>
    </row>
    <row r="1124" spans="2:2">
      <c r="B1124" s="12"/>
    </row>
    <row r="1125" spans="2:2">
      <c r="B1125" s="12"/>
    </row>
    <row r="1126" spans="2:2">
      <c r="B1126" s="12"/>
    </row>
    <row r="1127" spans="2:2">
      <c r="B1127" s="7"/>
    </row>
    <row r="1128" spans="2:2">
      <c r="B1128" s="7"/>
    </row>
    <row r="1129" spans="2:2">
      <c r="B1129" s="7"/>
    </row>
    <row r="1130" spans="2:2">
      <c r="B1130" s="7"/>
    </row>
    <row r="1131" spans="2:2">
      <c r="B1131" s="12"/>
    </row>
    <row r="1132" spans="2:2">
      <c r="B1132" s="12"/>
    </row>
    <row r="1133" spans="2:2">
      <c r="B1133" s="12"/>
    </row>
    <row r="1134" spans="2:2">
      <c r="B1134" s="12"/>
    </row>
    <row r="1135" spans="2:2">
      <c r="B1135" s="12"/>
    </row>
    <row r="1136" spans="2:2">
      <c r="B1136" s="12"/>
    </row>
    <row r="1137" spans="2:2">
      <c r="B1137" s="12"/>
    </row>
    <row r="1138" spans="2:2">
      <c r="B1138" s="12"/>
    </row>
    <row r="1139" spans="2:2">
      <c r="B1139" s="12"/>
    </row>
    <row r="1140" spans="2:2">
      <c r="B1140" s="12"/>
    </row>
    <row r="1141" spans="2:2">
      <c r="B1141" s="12"/>
    </row>
    <row r="1142" spans="2:2">
      <c r="B1142" s="12"/>
    </row>
    <row r="1143" spans="2:2">
      <c r="B1143" s="12"/>
    </row>
    <row r="1144" spans="2:2">
      <c r="B1144" s="12"/>
    </row>
    <row r="1145" spans="2:2">
      <c r="B1145" s="12"/>
    </row>
    <row r="1146" spans="2:2">
      <c r="B1146" s="12"/>
    </row>
    <row r="1147" spans="2:2">
      <c r="B1147" s="7"/>
    </row>
    <row r="1148" spans="2:2">
      <c r="B1148" s="7"/>
    </row>
    <row r="1149" spans="2:2">
      <c r="B1149" s="7"/>
    </row>
    <row r="1150" spans="2:2">
      <c r="B1150" s="7"/>
    </row>
    <row r="1151" spans="2:2">
      <c r="B1151" s="7"/>
    </row>
    <row r="1152" spans="2:2">
      <c r="B1152" s="7"/>
    </row>
    <row r="1153" spans="2:2">
      <c r="B1153" s="7"/>
    </row>
    <row r="1154" spans="2:2">
      <c r="B1154" s="7"/>
    </row>
    <row r="1155" spans="2:2">
      <c r="B1155" s="20"/>
    </row>
    <row r="1156" spans="2:2">
      <c r="B1156" s="12"/>
    </row>
    <row r="1157" spans="2:2">
      <c r="B1157" s="12"/>
    </row>
    <row r="1158" spans="2:2">
      <c r="B1158" s="12"/>
    </row>
    <row r="1159" spans="2:2">
      <c r="B1159" s="12"/>
    </row>
    <row r="1160" spans="2:2">
      <c r="B1160" s="12"/>
    </row>
    <row r="1161" spans="2:2">
      <c r="B1161" s="12"/>
    </row>
    <row r="1162" spans="2:2">
      <c r="B1162" s="12"/>
    </row>
    <row r="1163" spans="2:2">
      <c r="B1163" s="12"/>
    </row>
    <row r="1164" spans="2:2">
      <c r="B1164" s="12"/>
    </row>
    <row r="1165" spans="2:2">
      <c r="B1165" s="12"/>
    </row>
    <row r="1166" spans="2:2">
      <c r="B1166" s="12"/>
    </row>
    <row r="1167" spans="2:2">
      <c r="B1167" s="12"/>
    </row>
    <row r="1168" spans="2:2">
      <c r="B1168" s="12"/>
    </row>
    <row r="1169" spans="2:2">
      <c r="B1169" s="12"/>
    </row>
    <row r="1170" spans="2:2">
      <c r="B1170" s="12"/>
    </row>
    <row r="1171" spans="2:2">
      <c r="B1171" s="12"/>
    </row>
    <row r="1172" spans="2:2">
      <c r="B1172" s="12"/>
    </row>
    <row r="1173" spans="2:2">
      <c r="B1173" s="12"/>
    </row>
    <row r="1174" spans="2:2">
      <c r="B1174" s="12"/>
    </row>
    <row r="1175" spans="2:2">
      <c r="B1175" s="12"/>
    </row>
    <row r="1176" spans="2:2">
      <c r="B1176" s="12"/>
    </row>
    <row r="1177" spans="2:2">
      <c r="B1177" s="12"/>
    </row>
    <row r="1178" spans="2:2">
      <c r="B1178" s="8"/>
    </row>
    <row r="1179" spans="2:2">
      <c r="B1179" s="8"/>
    </row>
    <row r="1180" spans="2:2">
      <c r="B1180" s="12"/>
    </row>
    <row r="1181" spans="2:2">
      <c r="B1181" s="12"/>
    </row>
    <row r="1182" spans="2:2">
      <c r="B1182" s="12"/>
    </row>
    <row r="1183" spans="2:2">
      <c r="B1183" s="12"/>
    </row>
    <row r="1184" spans="2:2">
      <c r="B1184" s="12"/>
    </row>
    <row r="1185" spans="2:2">
      <c r="B1185" s="12"/>
    </row>
    <row r="1186" spans="2:2">
      <c r="B1186" s="12"/>
    </row>
    <row r="1187" spans="2:2">
      <c r="B1187" s="12"/>
    </row>
    <row r="1188" spans="2:2">
      <c r="B1188" s="12"/>
    </row>
    <row r="1189" spans="2:2">
      <c r="B1189" s="12"/>
    </row>
    <row r="1190" spans="2:2">
      <c r="B1190" s="12"/>
    </row>
    <row r="1191" spans="2:2">
      <c r="B1191" s="12"/>
    </row>
    <row r="1192" spans="2:2">
      <c r="B1192" s="20"/>
    </row>
    <row r="1193" spans="2:2">
      <c r="B1193" s="12"/>
    </row>
    <row r="1194" spans="2:2">
      <c r="B1194" s="12"/>
    </row>
    <row r="1195" spans="2:2">
      <c r="B1195" s="12"/>
    </row>
    <row r="1196" spans="2:2">
      <c r="B1196" s="12"/>
    </row>
    <row r="1197" spans="2:2">
      <c r="B1197" s="12"/>
    </row>
    <row r="1198" spans="2:2">
      <c r="B1198" s="12"/>
    </row>
    <row r="1199" spans="2:2">
      <c r="B1199" s="12"/>
    </row>
    <row r="1200" spans="2:2">
      <c r="B1200" s="7"/>
    </row>
    <row r="1201" spans="2:5">
      <c r="B1201" s="12"/>
      <c r="C1201" s="19"/>
      <c r="D1201"/>
      <c r="E1201" s="19"/>
    </row>
    <row r="1202" spans="2:2">
      <c r="B1202" s="12"/>
    </row>
    <row r="1203" spans="2:2">
      <c r="B1203" s="12"/>
    </row>
    <row r="1204" spans="2:2">
      <c r="B1204" s="12"/>
    </row>
    <row r="1205" spans="2:2">
      <c r="B1205" s="12"/>
    </row>
    <row r="1206" spans="2:2">
      <c r="B1206" s="12"/>
    </row>
    <row r="1207" spans="2:2">
      <c r="B1207" s="12"/>
    </row>
    <row r="1208" spans="2:2">
      <c r="B1208" s="12"/>
    </row>
    <row r="1209" spans="2:2">
      <c r="B1209" s="12"/>
    </row>
    <row r="1210" spans="2:2">
      <c r="B1210" s="12"/>
    </row>
    <row r="1211" spans="2:2">
      <c r="B1211" s="12"/>
    </row>
    <row r="1212" spans="2:2">
      <c r="B1212" s="12"/>
    </row>
    <row r="1213" spans="2:2">
      <c r="B1213" s="12"/>
    </row>
    <row r="1214" spans="2:2">
      <c r="B1214" s="12"/>
    </row>
    <row r="1215" spans="2:2">
      <c r="B1215" s="12"/>
    </row>
    <row r="1216" spans="2:2">
      <c r="B1216" s="12"/>
    </row>
    <row r="1217" spans="2:2">
      <c r="B1217" s="12"/>
    </row>
    <row r="1218" spans="2:2">
      <c r="B1218" s="12"/>
    </row>
    <row r="1219" spans="2:2">
      <c r="B1219" s="12"/>
    </row>
    <row r="1220" spans="2:2">
      <c r="B1220" s="12"/>
    </row>
    <row r="1221" spans="2:2">
      <c r="B1221" s="12"/>
    </row>
    <row r="1222" spans="2:2">
      <c r="B1222" s="12"/>
    </row>
    <row r="1223" spans="2:2">
      <c r="B1223" s="12"/>
    </row>
    <row r="1224" spans="2:2">
      <c r="B1224" s="12"/>
    </row>
    <row r="1225" spans="2:2">
      <c r="B1225" s="12"/>
    </row>
    <row r="1226" spans="2:2">
      <c r="B1226" s="12"/>
    </row>
    <row r="1227" spans="2:2">
      <c r="B1227" s="12"/>
    </row>
    <row r="1228" spans="2:2">
      <c r="B1228" s="12"/>
    </row>
    <row r="1229" spans="2:2">
      <c r="B1229" s="12"/>
    </row>
    <row r="1230" spans="2:2">
      <c r="B1230" s="12"/>
    </row>
    <row r="1231" spans="2:2">
      <c r="B1231" s="7"/>
    </row>
    <row r="1232" spans="2:2">
      <c r="B1232" s="12"/>
    </row>
    <row r="1233" spans="2:2">
      <c r="B1233" s="12"/>
    </row>
    <row r="1234" spans="2:2">
      <c r="B1234" s="7"/>
    </row>
    <row r="1235" spans="2:2">
      <c r="B1235" s="12"/>
    </row>
    <row r="1236" spans="2:2">
      <c r="B1236" s="7"/>
    </row>
    <row r="1237" spans="2:2">
      <c r="B1237" s="12"/>
    </row>
    <row r="1238" spans="2:2">
      <c r="B1238" s="12"/>
    </row>
    <row r="1239" spans="2:2">
      <c r="B1239" s="12"/>
    </row>
    <row r="1240" spans="2:2">
      <c r="B1240" s="12"/>
    </row>
    <row r="1241" spans="2:2">
      <c r="B1241" s="12"/>
    </row>
    <row r="1242" spans="2:2">
      <c r="B1242" s="12"/>
    </row>
    <row r="1243" spans="2:2">
      <c r="B1243" s="12"/>
    </row>
    <row r="1244" spans="2:2">
      <c r="B1244" s="12"/>
    </row>
    <row r="1245" spans="2:2">
      <c r="B1245" s="12"/>
    </row>
    <row r="1246" spans="2:2">
      <c r="B1246" s="12"/>
    </row>
    <row r="1247" spans="2:2">
      <c r="B1247" s="12"/>
    </row>
    <row r="1248" spans="2:2">
      <c r="B1248" s="12"/>
    </row>
    <row r="1249" spans="2:2">
      <c r="B1249" s="12"/>
    </row>
    <row r="1250" spans="2:2">
      <c r="B1250" s="12"/>
    </row>
    <row r="1251" spans="2:2">
      <c r="B1251" s="20"/>
    </row>
    <row r="1252" spans="2:2">
      <c r="B1252" s="20"/>
    </row>
    <row r="1253" spans="2:2">
      <c r="B1253" s="20"/>
    </row>
    <row r="1254" spans="2:2">
      <c r="B1254" s="20"/>
    </row>
    <row r="1255" spans="2:2">
      <c r="B1255" s="20"/>
    </row>
    <row r="1256" spans="2:2">
      <c r="B1256" s="20"/>
    </row>
    <row r="1257" spans="2:2">
      <c r="B1257" s="20"/>
    </row>
    <row r="1258" spans="2:2">
      <c r="B1258" s="20"/>
    </row>
    <row r="1259" spans="2:2">
      <c r="B1259" s="20"/>
    </row>
    <row r="1260" spans="2:2">
      <c r="B1260" s="20"/>
    </row>
    <row r="1261" spans="2:2">
      <c r="B1261" s="20"/>
    </row>
    <row r="1262" spans="2:2">
      <c r="B1262" s="20"/>
    </row>
    <row r="1263" spans="2:2">
      <c r="B1263" s="20"/>
    </row>
    <row r="1264" spans="2:2">
      <c r="B1264" s="20"/>
    </row>
    <row r="1265" spans="2:2">
      <c r="B1265" s="12"/>
    </row>
    <row r="1266" spans="2:2">
      <c r="B1266" s="12"/>
    </row>
    <row r="1267" spans="2:2">
      <c r="B1267" s="12"/>
    </row>
    <row r="1268" spans="2:2">
      <c r="B1268" s="12"/>
    </row>
    <row r="1269" spans="2:2">
      <c r="B1269" s="20"/>
    </row>
    <row r="1270" spans="2:2">
      <c r="B1270" s="20"/>
    </row>
    <row r="1271" spans="2:2">
      <c r="B1271" s="20"/>
    </row>
    <row r="1272" spans="2:2">
      <c r="B1272" s="20"/>
    </row>
    <row r="1273" spans="2:2">
      <c r="B1273" s="20"/>
    </row>
    <row r="1274" spans="2:2">
      <c r="B1274" s="20"/>
    </row>
    <row r="1275" spans="2:2">
      <c r="B1275" s="20"/>
    </row>
    <row r="1276" spans="2:2">
      <c r="B1276" s="20"/>
    </row>
    <row r="1277" spans="2:2">
      <c r="B1277" s="20"/>
    </row>
    <row r="1278" spans="2:2">
      <c r="B1278" s="20"/>
    </row>
    <row r="1279" spans="2:2">
      <c r="B1279" s="20"/>
    </row>
    <row r="1280" spans="2:2">
      <c r="B1280" s="20"/>
    </row>
    <row r="1281" spans="2:2">
      <c r="B1281" s="20"/>
    </row>
    <row r="1282" spans="2:2">
      <c r="B1282" s="20"/>
    </row>
    <row r="1283" spans="2:2">
      <c r="B1283" s="20"/>
    </row>
    <row r="1284" spans="2:2">
      <c r="B1284" s="20"/>
    </row>
    <row r="1285" spans="2:2">
      <c r="B1285" s="20"/>
    </row>
    <row r="1286" spans="2:2">
      <c r="B1286" s="20"/>
    </row>
    <row r="1287" spans="2:2">
      <c r="B1287" s="20"/>
    </row>
    <row r="1288" spans="2:2">
      <c r="B1288" s="20"/>
    </row>
    <row r="1289" spans="2:2">
      <c r="B1289" s="20"/>
    </row>
    <row r="1290" spans="2:2">
      <c r="B1290" s="20"/>
    </row>
    <row r="1291" spans="2:2">
      <c r="B1291" s="20"/>
    </row>
    <row r="1292" spans="2:2">
      <c r="B1292" s="20"/>
    </row>
    <row r="1293" spans="2:2">
      <c r="B1293" s="20"/>
    </row>
    <row r="1294" spans="2:2">
      <c r="B1294" s="20"/>
    </row>
    <row r="1295" spans="2:2">
      <c r="B1295" s="20"/>
    </row>
    <row r="1296" spans="2:2">
      <c r="B1296" s="20"/>
    </row>
    <row r="1297" spans="2:2">
      <c r="B1297" s="20"/>
    </row>
    <row r="1298" spans="2:2">
      <c r="B1298" s="20"/>
    </row>
    <row r="1299" spans="2:2">
      <c r="B1299" s="20"/>
    </row>
    <row r="1300" spans="2:2">
      <c r="B1300" s="20"/>
    </row>
    <row r="1301" spans="2:2">
      <c r="B1301" s="20"/>
    </row>
    <row r="1302" spans="2:2">
      <c r="B1302" s="20"/>
    </row>
    <row r="1303" spans="2:2">
      <c r="B1303" s="20"/>
    </row>
    <row r="1304" spans="2:2">
      <c r="B1304" s="20"/>
    </row>
    <row r="1305" spans="2:2">
      <c r="B1305" s="20"/>
    </row>
    <row r="1306" spans="2:2">
      <c r="B1306" s="20"/>
    </row>
    <row r="1307" spans="2:2">
      <c r="B1307" s="20"/>
    </row>
    <row r="1308" spans="2:2">
      <c r="B1308" s="20"/>
    </row>
    <row r="1309" spans="2:2">
      <c r="B1309" s="20"/>
    </row>
    <row r="1310" spans="2:2">
      <c r="B1310" s="20"/>
    </row>
    <row r="1311" spans="2:2">
      <c r="B1311" s="20"/>
    </row>
    <row r="1312" spans="2:2">
      <c r="B1312" s="20"/>
    </row>
    <row r="1313" spans="2:2">
      <c r="B1313" s="20"/>
    </row>
    <row r="1314" spans="2:2">
      <c r="B1314" s="20"/>
    </row>
    <row r="1315" spans="2:2">
      <c r="B1315" s="20"/>
    </row>
    <row r="1316" spans="2:2">
      <c r="B1316" s="20"/>
    </row>
    <row r="1317" spans="2:2">
      <c r="B1317" s="20"/>
    </row>
    <row r="1318" spans="2:2">
      <c r="B1318" s="20"/>
    </row>
    <row r="1319" spans="2:2">
      <c r="B1319" s="20"/>
    </row>
    <row r="1320" spans="2:2">
      <c r="B1320" s="20"/>
    </row>
    <row r="1321" spans="2:2">
      <c r="B1321" s="20"/>
    </row>
    <row r="1322" spans="2:2">
      <c r="B1322" s="20"/>
    </row>
    <row r="1323" spans="2:2">
      <c r="B1323" s="20"/>
    </row>
    <row r="1324" spans="2:2">
      <c r="B1324" s="20"/>
    </row>
    <row r="1325" spans="2:2">
      <c r="B1325" s="20"/>
    </row>
    <row r="1326" spans="2:2">
      <c r="B1326" s="20"/>
    </row>
    <row r="1327" spans="2:2">
      <c r="B1327" s="20"/>
    </row>
    <row r="1328" spans="2:2">
      <c r="B1328" s="20"/>
    </row>
    <row r="1329" spans="2:2">
      <c r="B1329" s="20"/>
    </row>
    <row r="1330" spans="2:2">
      <c r="B1330" s="20"/>
    </row>
    <row r="1331" spans="2:2">
      <c r="B1331" s="20"/>
    </row>
    <row r="1332" spans="2:2">
      <c r="B1332" s="18"/>
    </row>
    <row r="1333" spans="2:2">
      <c r="B1333" s="18"/>
    </row>
    <row r="1334" spans="2:2">
      <c r="B1334" s="18"/>
    </row>
    <row r="1335" spans="2:2">
      <c r="B1335" s="18"/>
    </row>
    <row r="1336" spans="2:2">
      <c r="B1336" s="18"/>
    </row>
    <row r="1337" spans="2:2">
      <c r="B1337" s="18"/>
    </row>
    <row r="1338" spans="2:2">
      <c r="B1338" s="18"/>
    </row>
    <row r="1339" spans="2:2">
      <c r="B1339" s="18"/>
    </row>
    <row r="1340" spans="2:2">
      <c r="B1340" s="18"/>
    </row>
    <row r="1341" spans="2:2">
      <c r="B1341" s="20"/>
    </row>
    <row r="1342" spans="2:2">
      <c r="B1342" s="20"/>
    </row>
    <row r="1343" spans="2:2">
      <c r="B1343" s="20"/>
    </row>
    <row r="1344" spans="2:2">
      <c r="B1344" s="20"/>
    </row>
    <row r="1345" spans="2:2">
      <c r="B1345" s="20"/>
    </row>
    <row r="1346" spans="2:2">
      <c r="B1346" s="20"/>
    </row>
    <row r="1347" spans="2:2">
      <c r="B1347" s="20"/>
    </row>
    <row r="1348" spans="2:2">
      <c r="B1348" s="20"/>
    </row>
    <row r="1349" spans="2:2">
      <c r="B1349" s="20"/>
    </row>
    <row r="1350" spans="2:2">
      <c r="B1350" s="18"/>
    </row>
    <row r="1351" spans="2:2">
      <c r="B1351" s="18"/>
    </row>
    <row r="1352" spans="2:2">
      <c r="B1352" s="18"/>
    </row>
    <row r="1353" spans="2:2">
      <c r="B1353" s="18"/>
    </row>
    <row r="1354" spans="2:2">
      <c r="B1354" s="18"/>
    </row>
    <row r="1355" spans="2:2">
      <c r="B1355" s="18"/>
    </row>
    <row r="1356" spans="2:2">
      <c r="B1356" s="18"/>
    </row>
    <row r="1357" spans="2:2">
      <c r="B1357" s="18"/>
    </row>
    <row r="1358" spans="2:2">
      <c r="B1358" s="18"/>
    </row>
    <row r="1359" spans="2:2">
      <c r="B1359" s="20"/>
    </row>
    <row r="1360" spans="2:2">
      <c r="B1360" s="20"/>
    </row>
    <row r="1361" spans="2:2">
      <c r="B1361" s="20"/>
    </row>
    <row r="1362" spans="2:2">
      <c r="B1362" s="20"/>
    </row>
    <row r="1363" spans="2:2">
      <c r="B1363" s="20"/>
    </row>
    <row r="1364" spans="2:2">
      <c r="B1364" s="20"/>
    </row>
    <row r="1365" spans="2:2">
      <c r="B1365" s="20"/>
    </row>
    <row r="1366" spans="2:2">
      <c r="B1366" s="20"/>
    </row>
    <row r="1367" spans="2:2">
      <c r="B1367" s="20"/>
    </row>
    <row r="1368" spans="2:2">
      <c r="B1368" s="18"/>
    </row>
    <row r="1369" spans="2:2">
      <c r="B1369" s="18"/>
    </row>
    <row r="1370" spans="2:2">
      <c r="B1370" s="18"/>
    </row>
    <row r="1371" spans="2:2">
      <c r="B1371" s="18"/>
    </row>
    <row r="1372" spans="2:2">
      <c r="B1372" s="18"/>
    </row>
    <row r="1373" spans="2:2">
      <c r="B1373" s="18"/>
    </row>
    <row r="1374" spans="2:2">
      <c r="B1374" s="18"/>
    </row>
    <row r="1375" spans="2:2">
      <c r="B1375" s="18"/>
    </row>
    <row r="1376" spans="2:2">
      <c r="B1376" s="18"/>
    </row>
    <row r="1377" spans="2:2">
      <c r="B1377" s="20"/>
    </row>
    <row r="1378" spans="2:2">
      <c r="B1378" s="20"/>
    </row>
    <row r="1379" spans="2:2">
      <c r="B1379" s="20"/>
    </row>
    <row r="1380" spans="2:2">
      <c r="B1380" s="20"/>
    </row>
    <row r="1381" spans="2:2">
      <c r="B1381" s="20"/>
    </row>
    <row r="1382" spans="2:2">
      <c r="B1382" s="20"/>
    </row>
    <row r="1383" spans="2:2">
      <c r="B1383" s="20"/>
    </row>
    <row r="1384" spans="2:2">
      <c r="B1384" s="20"/>
    </row>
    <row r="1385" spans="2:2">
      <c r="B1385" s="21"/>
    </row>
    <row r="1386" spans="2:2">
      <c r="B1386" s="21"/>
    </row>
    <row r="1387" spans="2:2">
      <c r="B1387" s="21"/>
    </row>
    <row r="1388" spans="2:2">
      <c r="B1388" s="21"/>
    </row>
    <row r="1389" spans="2:2">
      <c r="B1389" s="21"/>
    </row>
    <row r="1390" spans="2:2">
      <c r="B1390" s="21"/>
    </row>
    <row r="1391" spans="2:2">
      <c r="B1391" s="21"/>
    </row>
    <row r="1392" spans="2:2">
      <c r="B1392" s="21"/>
    </row>
    <row r="1393" spans="2:2">
      <c r="B1393" s="21"/>
    </row>
    <row r="1394" spans="2:2">
      <c r="B1394" s="21"/>
    </row>
    <row r="1395" spans="2:2">
      <c r="B1395" s="21"/>
    </row>
    <row r="1396" spans="2:2">
      <c r="B1396" s="21"/>
    </row>
    <row r="1397" spans="2:2">
      <c r="B1397" s="21"/>
    </row>
    <row r="1398" spans="2:2">
      <c r="B1398" s="21"/>
    </row>
    <row r="1399" spans="2:2">
      <c r="B1399" s="21"/>
    </row>
    <row r="1400" spans="2:2">
      <c r="B1400" s="21"/>
    </row>
    <row r="1401" spans="2:2">
      <c r="B1401" s="21"/>
    </row>
    <row r="1402" spans="2:2">
      <c r="B1402" s="21"/>
    </row>
    <row r="1403" spans="2:2">
      <c r="B1403" s="21"/>
    </row>
    <row r="1404" spans="2:2">
      <c r="B1404" s="21"/>
    </row>
    <row r="1405" spans="2:2">
      <c r="B1405" s="21"/>
    </row>
    <row r="1406" spans="2:2">
      <c r="B1406" s="21"/>
    </row>
    <row r="1407" spans="2:2">
      <c r="B1407" s="21"/>
    </row>
    <row r="1408" spans="2:2">
      <c r="B1408" s="21"/>
    </row>
    <row r="1409" spans="2:2">
      <c r="B1409" s="18"/>
    </row>
    <row r="1410" spans="2:2">
      <c r="B1410" s="18"/>
    </row>
    <row r="1411" spans="2:2">
      <c r="B1411" s="18"/>
    </row>
    <row r="1412" spans="2:2">
      <c r="B1412" s="18"/>
    </row>
    <row r="1413" spans="2:2">
      <c r="B1413" s="18"/>
    </row>
    <row r="1414" spans="2:2">
      <c r="B1414" s="18"/>
    </row>
    <row r="1415" spans="2:2">
      <c r="B1415" s="18"/>
    </row>
    <row r="1416" spans="2:2">
      <c r="B1416" s="18"/>
    </row>
    <row r="1417" spans="2:2">
      <c r="B1417" s="18"/>
    </row>
    <row r="1418" spans="2:2">
      <c r="B1418" s="21"/>
    </row>
    <row r="1419" spans="2:2">
      <c r="B1419" s="21"/>
    </row>
    <row r="1420" spans="2:2">
      <c r="B1420" s="21"/>
    </row>
    <row r="1421" spans="2:2">
      <c r="B1421" s="21"/>
    </row>
    <row r="1422" spans="2:2">
      <c r="B1422" s="21"/>
    </row>
    <row r="1423" spans="2:2">
      <c r="B1423" s="21"/>
    </row>
    <row r="1424" spans="2:2">
      <c r="B1424" s="21"/>
    </row>
    <row r="1425" spans="2:2">
      <c r="B1425" s="21"/>
    </row>
    <row r="1426" spans="2:2">
      <c r="B1426" s="21"/>
    </row>
    <row r="1427" spans="2:2">
      <c r="B1427" s="18"/>
    </row>
    <row r="1428" spans="2:2">
      <c r="B1428" s="18"/>
    </row>
    <row r="1429" spans="2:2">
      <c r="B1429" s="18"/>
    </row>
    <row r="1430" spans="2:2">
      <c r="B1430" s="18"/>
    </row>
    <row r="1431" spans="2:2">
      <c r="B1431" s="18"/>
    </row>
    <row r="1432" spans="2:2">
      <c r="B1432" s="18"/>
    </row>
    <row r="1433" spans="2:2">
      <c r="B1433" s="18"/>
    </row>
    <row r="1434" spans="2:2">
      <c r="B1434" s="18"/>
    </row>
    <row r="1435" spans="2:2">
      <c r="B1435" s="18"/>
    </row>
    <row r="1436" spans="2:2">
      <c r="B1436" s="21"/>
    </row>
    <row r="1437" spans="2:2">
      <c r="B1437" s="21"/>
    </row>
    <row r="1438" spans="2:2">
      <c r="B1438" s="21"/>
    </row>
    <row r="1439" spans="2:2">
      <c r="B1439" s="21"/>
    </row>
    <row r="1440" spans="2:2">
      <c r="B1440" s="21"/>
    </row>
    <row r="1441" spans="2:2">
      <c r="B1441" s="21"/>
    </row>
    <row r="1442" spans="2:2">
      <c r="B1442" s="21"/>
    </row>
    <row r="1443" spans="2:2">
      <c r="B1443" s="21"/>
    </row>
    <row r="1444" spans="2:2">
      <c r="B1444" s="21"/>
    </row>
    <row r="1445" spans="2:2">
      <c r="B1445" s="18"/>
    </row>
    <row r="1446" spans="2:2">
      <c r="B1446" s="18"/>
    </row>
    <row r="1447" spans="2:2">
      <c r="B1447" s="18"/>
    </row>
    <row r="1448" spans="2:2">
      <c r="B1448" s="18"/>
    </row>
    <row r="1449" spans="2:2">
      <c r="B1449" s="18"/>
    </row>
    <row r="1450" spans="2:2">
      <c r="B1450" s="18"/>
    </row>
    <row r="1451" spans="2:2">
      <c r="B1451" s="18"/>
    </row>
    <row r="1452" spans="2:2">
      <c r="B1452" s="18"/>
    </row>
    <row r="1453" spans="2:2">
      <c r="B1453" s="18"/>
    </row>
    <row r="1454" spans="2:2">
      <c r="B1454" s="21"/>
    </row>
    <row r="1455" spans="2:2">
      <c r="B1455" s="21"/>
    </row>
    <row r="1456" spans="2:2">
      <c r="B1456" s="21"/>
    </row>
    <row r="1457" spans="2:2">
      <c r="B1457" s="21"/>
    </row>
    <row r="1458" spans="2:2">
      <c r="B1458" s="21"/>
    </row>
    <row r="1459" spans="2:2">
      <c r="B1459" s="21"/>
    </row>
    <row r="1460" spans="2:2">
      <c r="B1460" s="21"/>
    </row>
    <row r="1461" spans="2:2">
      <c r="B1461" s="21"/>
    </row>
    <row r="1462" spans="2:2">
      <c r="B1462" s="21"/>
    </row>
    <row r="1463" spans="2:2">
      <c r="B1463" s="18"/>
    </row>
    <row r="1464" spans="2:2">
      <c r="B1464" s="18"/>
    </row>
    <row r="1465" spans="2:2">
      <c r="B1465" s="18"/>
    </row>
    <row r="1466" spans="2:2">
      <c r="B1466" s="18"/>
    </row>
    <row r="1467" spans="2:2">
      <c r="B1467" s="18"/>
    </row>
    <row r="1468" spans="2:2">
      <c r="B1468" s="18"/>
    </row>
    <row r="1469" spans="2:2">
      <c r="B1469" s="18"/>
    </row>
    <row r="1470" spans="2:2">
      <c r="B1470" s="18"/>
    </row>
    <row r="1471" spans="2:2">
      <c r="B1471" s="18"/>
    </row>
    <row r="1472" spans="2:2">
      <c r="B1472" s="21"/>
    </row>
    <row r="1473" spans="2:2">
      <c r="B1473" s="21"/>
    </row>
    <row r="1474" spans="2:2">
      <c r="B1474" s="21"/>
    </row>
    <row r="1475" spans="2:2">
      <c r="B1475" s="21"/>
    </row>
    <row r="1476" spans="2:2">
      <c r="B1476" s="21"/>
    </row>
    <row r="1477" spans="2:2">
      <c r="B1477" s="21"/>
    </row>
    <row r="1478" spans="2:2">
      <c r="B1478" s="21"/>
    </row>
    <row r="1479" spans="2:2">
      <c r="B1479" s="21"/>
    </row>
    <row r="1480" spans="2:2">
      <c r="B1480" s="21"/>
    </row>
    <row r="1481" spans="2:2">
      <c r="B1481" s="18"/>
    </row>
    <row r="1482" spans="2:2">
      <c r="B1482" s="18"/>
    </row>
    <row r="1483" spans="2:2">
      <c r="B1483" s="18"/>
    </row>
    <row r="1484" spans="2:2">
      <c r="B1484" s="18"/>
    </row>
    <row r="1485" spans="2:2">
      <c r="B1485" s="18"/>
    </row>
    <row r="1486" spans="2:2">
      <c r="B1486" s="18"/>
    </row>
    <row r="1487" spans="2:2">
      <c r="B1487" s="18"/>
    </row>
    <row r="1488" spans="2:2">
      <c r="B1488" s="18"/>
    </row>
    <row r="1489" spans="2:2">
      <c r="B1489" s="18"/>
    </row>
    <row r="1490" spans="2:2">
      <c r="B1490" s="20"/>
    </row>
    <row r="1491" spans="2:2">
      <c r="B1491" s="20"/>
    </row>
    <row r="1492" spans="2:2">
      <c r="B1492" s="20"/>
    </row>
    <row r="1493" spans="2:2">
      <c r="B1493" s="20"/>
    </row>
    <row r="1494" spans="2:2">
      <c r="B1494" s="20"/>
    </row>
    <row r="1495" spans="2:2">
      <c r="B1495" s="20"/>
    </row>
    <row r="1496" spans="2:2">
      <c r="B1496" s="20"/>
    </row>
    <row r="1497" spans="2:2">
      <c r="B1497" s="20"/>
    </row>
    <row r="1498" spans="2:2">
      <c r="B1498" s="20"/>
    </row>
    <row r="1499" spans="2:2">
      <c r="B1499" s="20"/>
    </row>
    <row r="1500" spans="2:2">
      <c r="B1500" s="18"/>
    </row>
    <row r="1501" spans="2:2">
      <c r="B1501" s="18"/>
    </row>
    <row r="1502" spans="2:2">
      <c r="B1502" s="18"/>
    </row>
    <row r="1503" spans="2:2">
      <c r="B1503" s="18"/>
    </row>
    <row r="1504" spans="2:2">
      <c r="B1504" s="18"/>
    </row>
    <row r="1505" spans="2:2">
      <c r="B1505" s="18"/>
    </row>
    <row r="1506" spans="2:2">
      <c r="B1506" s="18"/>
    </row>
    <row r="1507" spans="2:2">
      <c r="B1507" s="18"/>
    </row>
    <row r="1508" spans="2:2">
      <c r="B1508" s="18"/>
    </row>
    <row r="1509" spans="2:2">
      <c r="B1509" s="20"/>
    </row>
    <row r="1510" spans="2:2">
      <c r="B1510" s="20"/>
    </row>
    <row r="1511" spans="2:2">
      <c r="B1511" s="20"/>
    </row>
    <row r="1512" spans="2:2">
      <c r="B1512" s="20"/>
    </row>
    <row r="1513" spans="2:2">
      <c r="B1513" s="20"/>
    </row>
    <row r="1514" spans="2:2">
      <c r="B1514" s="20"/>
    </row>
    <row r="1515" spans="2:2">
      <c r="B1515" s="20"/>
    </row>
    <row r="1516" spans="2:2">
      <c r="B1516" s="20"/>
    </row>
    <row r="1517" spans="2:2">
      <c r="B1517" s="20"/>
    </row>
    <row r="1518" spans="2:2">
      <c r="B1518" s="18"/>
    </row>
    <row r="1519" spans="2:2">
      <c r="B1519" s="18"/>
    </row>
    <row r="1520" spans="2:2">
      <c r="B1520" s="18"/>
    </row>
    <row r="1521" spans="2:2">
      <c r="B1521" s="18"/>
    </row>
    <row r="1522" spans="2:2">
      <c r="B1522" s="18"/>
    </row>
    <row r="1523" spans="2:2">
      <c r="B1523" s="18"/>
    </row>
    <row r="1524" spans="2:2">
      <c r="B1524" s="18"/>
    </row>
    <row r="1525" spans="2:2">
      <c r="B1525" s="18"/>
    </row>
    <row r="1526" spans="2:2">
      <c r="B1526" s="18"/>
    </row>
    <row r="1527" spans="2:2">
      <c r="B1527" s="20"/>
    </row>
    <row r="1528" spans="2:2">
      <c r="B1528" s="20"/>
    </row>
    <row r="1529" spans="2:2">
      <c r="B1529" s="20"/>
    </row>
    <row r="1530" spans="2:2">
      <c r="B1530" s="20"/>
    </row>
    <row r="1531" spans="2:2">
      <c r="B1531" s="20"/>
    </row>
    <row r="1532" spans="2:2">
      <c r="B1532" s="20"/>
    </row>
    <row r="1533" spans="2:2">
      <c r="B1533" s="20"/>
    </row>
    <row r="1534" spans="2:2">
      <c r="B1534" s="7"/>
    </row>
    <row r="1535" spans="2:2">
      <c r="B1535" s="7"/>
    </row>
    <row r="1536" spans="2:2">
      <c r="B1536" s="7"/>
    </row>
    <row r="1537" spans="2:2">
      <c r="B1537" s="7"/>
    </row>
    <row r="1538" spans="2:2">
      <c r="B1538" s="7"/>
    </row>
    <row r="1539" spans="2:2">
      <c r="B1539" s="7"/>
    </row>
    <row r="1540" spans="2:2">
      <c r="B1540" s="7"/>
    </row>
    <row r="1541" spans="2:2">
      <c r="B1541" s="7"/>
    </row>
    <row r="1542" spans="2:2">
      <c r="B1542" s="7"/>
    </row>
    <row r="1543" spans="2:2">
      <c r="B1543" s="22"/>
    </row>
    <row r="1544" spans="2:2">
      <c r="B1544" s="9"/>
    </row>
    <row r="1545" spans="2:2">
      <c r="B1545" s="23"/>
    </row>
    <row r="1546" spans="2:2">
      <c r="B1546" s="23"/>
    </row>
    <row r="1547" spans="2:2">
      <c r="B1547" s="23"/>
    </row>
    <row r="1548" spans="2:2">
      <c r="B1548" s="23"/>
    </row>
    <row r="1549" spans="2:2">
      <c r="B1549" s="23"/>
    </row>
    <row r="1550" spans="2:2">
      <c r="B1550" s="23"/>
    </row>
    <row r="1551" spans="2:2">
      <c r="B1551" s="23"/>
    </row>
    <row r="1552" spans="2:2">
      <c r="B1552" s="23"/>
    </row>
    <row r="1553" spans="2:2">
      <c r="B1553" s="23"/>
    </row>
    <row r="1554" spans="2:2">
      <c r="B1554" s="23"/>
    </row>
    <row r="1555" spans="2:2">
      <c r="B1555" s="9"/>
    </row>
    <row r="1556" spans="2:2">
      <c r="B1556" s="9"/>
    </row>
    <row r="1557" spans="2:2">
      <c r="B1557" s="9"/>
    </row>
    <row r="1558" spans="2:2">
      <c r="B1558" s="9"/>
    </row>
    <row r="1559" spans="2:2">
      <c r="B1559" s="9"/>
    </row>
    <row r="1560" spans="2:2">
      <c r="B1560" s="9"/>
    </row>
    <row r="1561" spans="2:2">
      <c r="B1561" s="24"/>
    </row>
    <row r="1562" spans="2:2">
      <c r="B1562" s="8"/>
    </row>
    <row r="1563" spans="2:2">
      <c r="B1563" s="8"/>
    </row>
    <row r="1564" spans="2:2">
      <c r="B1564" s="25"/>
    </row>
    <row r="1565" spans="2:2">
      <c r="B1565" s="26"/>
    </row>
    <row r="1566" spans="2:2">
      <c r="B1566" s="26"/>
    </row>
    <row r="1567" spans="2:2">
      <c r="B1567" s="27"/>
    </row>
    <row r="1568" spans="2:2">
      <c r="B1568" s="9"/>
    </row>
    <row r="1569" spans="2:2">
      <c r="B1569" s="9"/>
    </row>
    <row r="1570" spans="2:2">
      <c r="B1570" s="9"/>
    </row>
    <row r="1571" spans="2:2">
      <c r="B1571" s="28"/>
    </row>
    <row r="1572" spans="2:2">
      <c r="B1572" s="29"/>
    </row>
    <row r="1573" spans="2:2">
      <c r="B1573" s="30"/>
    </row>
    <row r="1574" spans="2:2">
      <c r="B1574" s="8"/>
    </row>
    <row r="1575" spans="2:2">
      <c r="B1575" s="8"/>
    </row>
    <row r="1576" spans="2:2">
      <c r="B1576" s="8"/>
    </row>
    <row r="1577" spans="2:2">
      <c r="B1577" s="8"/>
    </row>
    <row r="1578" spans="2:2">
      <c r="B1578" s="8"/>
    </row>
    <row r="1579" spans="2:2">
      <c r="B1579" s="8"/>
    </row>
    <row r="1580" spans="2:2">
      <c r="B1580" s="8"/>
    </row>
    <row r="1581" spans="2:2">
      <c r="B1581" s="8"/>
    </row>
    <row r="1582" spans="2:2">
      <c r="B1582" s="8"/>
    </row>
    <row r="1583" spans="2:2">
      <c r="B1583" s="8"/>
    </row>
    <row r="1584" spans="2:2">
      <c r="B1584" s="8"/>
    </row>
    <row r="1585" spans="2:2">
      <c r="B1585" s="8"/>
    </row>
    <row r="1586" spans="2:2">
      <c r="B1586" s="8"/>
    </row>
    <row r="1587" spans="2:2">
      <c r="B1587" s="9"/>
    </row>
    <row r="1588" spans="2:2">
      <c r="B1588" s="9"/>
    </row>
    <row r="1589" spans="2:2">
      <c r="B1589" s="9"/>
    </row>
    <row r="1590" spans="2:2">
      <c r="B1590" s="9"/>
    </row>
    <row r="1591" spans="2:2">
      <c r="B1591" s="9"/>
    </row>
    <row r="1592" spans="2:2">
      <c r="B1592" s="9"/>
    </row>
    <row r="1593" spans="2:2">
      <c r="B1593" s="9"/>
    </row>
    <row r="1594" spans="2:2">
      <c r="B1594" s="9"/>
    </row>
    <row r="1595" spans="2:2">
      <c r="B1595" s="9"/>
    </row>
    <row r="1596" spans="2:2">
      <c r="B1596" s="9"/>
    </row>
    <row r="1597" spans="2:2">
      <c r="B1597" s="9"/>
    </row>
    <row r="1598" spans="2:2">
      <c r="B1598" s="9"/>
    </row>
    <row r="1599" spans="2:2">
      <c r="B1599" s="9"/>
    </row>
    <row r="1600" spans="2:2">
      <c r="B1600" s="8"/>
    </row>
    <row r="1601" spans="2:2">
      <c r="B1601" s="8"/>
    </row>
    <row r="1602" spans="2:2">
      <c r="B1602" s="8"/>
    </row>
    <row r="1603" spans="2:2">
      <c r="B1603" s="8"/>
    </row>
    <row r="1604" spans="2:2">
      <c r="B1604" s="8"/>
    </row>
    <row r="1605" spans="2:2">
      <c r="B1605" s="8"/>
    </row>
    <row r="1606" spans="2:2">
      <c r="B1606" s="8"/>
    </row>
    <row r="1607" spans="2:2">
      <c r="B1607" s="31"/>
    </row>
    <row r="1608" spans="2:2">
      <c r="B1608" s="32"/>
    </row>
    <row r="1609" spans="2:2">
      <c r="B1609" s="32"/>
    </row>
    <row r="1610" spans="2:2">
      <c r="B1610" s="32"/>
    </row>
    <row r="1611" spans="2:2">
      <c r="B1611" s="32"/>
    </row>
    <row r="1612" spans="2:2">
      <c r="B1612" s="32"/>
    </row>
    <row r="1613" spans="2:2">
      <c r="B1613" s="32"/>
    </row>
    <row r="1614" spans="2:2">
      <c r="B1614" s="32"/>
    </row>
    <row r="1615" spans="2:2">
      <c r="B1615" s="32"/>
    </row>
    <row r="1616" spans="2:2">
      <c r="B1616" s="32"/>
    </row>
    <row r="1617" spans="2:2">
      <c r="B1617" s="32"/>
    </row>
    <row r="1618" spans="2:2">
      <c r="B1618" s="32"/>
    </row>
    <row r="1619" spans="2:2">
      <c r="B1619" s="32"/>
    </row>
    <row r="1620" spans="2:2">
      <c r="B1620" s="32"/>
    </row>
    <row r="1621" spans="2:2">
      <c r="B1621" s="32"/>
    </row>
    <row r="1622" spans="2:2">
      <c r="B1622" s="32"/>
    </row>
    <row r="1623" spans="2:2">
      <c r="B1623" s="32"/>
    </row>
    <row r="1624" spans="2:2">
      <c r="B1624" s="31"/>
    </row>
    <row r="1625" spans="2:2">
      <c r="B1625" s="32"/>
    </row>
    <row r="1626" spans="2:2">
      <c r="B1626" s="32"/>
    </row>
    <row r="1627" spans="2:2">
      <c r="B1627" s="32"/>
    </row>
    <row r="1628" spans="2:2">
      <c r="B1628" s="32"/>
    </row>
    <row r="1629" spans="2:2">
      <c r="B1629" s="32"/>
    </row>
    <row r="1630" spans="2:2">
      <c r="B1630" s="32"/>
    </row>
    <row r="1631" spans="2:2">
      <c r="B1631" s="32"/>
    </row>
    <row r="1632" spans="2:2">
      <c r="B1632" s="32"/>
    </row>
    <row r="1633" spans="2:2">
      <c r="B1633" s="33"/>
    </row>
    <row r="1634" spans="2:2">
      <c r="B1634" s="33"/>
    </row>
    <row r="1635" spans="2:2">
      <c r="B1635" s="33"/>
    </row>
    <row r="1636" spans="2:2">
      <c r="B1636" s="33"/>
    </row>
    <row r="1637" spans="2:2">
      <c r="B1637" s="33"/>
    </row>
    <row r="1638" spans="2:2">
      <c r="B1638" s="33"/>
    </row>
    <row r="1639" spans="2:2">
      <c r="B1639" s="33"/>
    </row>
    <row r="1640" spans="2:2">
      <c r="B1640" s="33"/>
    </row>
    <row r="1641" spans="2:2">
      <c r="B1641" s="33"/>
    </row>
    <row r="1642" spans="2:2">
      <c r="B1642" s="34"/>
    </row>
    <row r="1643" spans="2:2">
      <c r="B1643" s="20"/>
    </row>
    <row r="1644" spans="2:2">
      <c r="B1644" s="35"/>
    </row>
    <row r="1645" spans="2:2">
      <c r="B1645" s="7"/>
    </row>
    <row r="1646" spans="2:2">
      <c r="B1646" s="7"/>
    </row>
    <row r="1647" spans="2:2">
      <c r="B1647" s="7"/>
    </row>
    <row r="1648" spans="2:2">
      <c r="B1648" s="7"/>
    </row>
    <row r="1649" spans="2:2">
      <c r="B1649" s="7"/>
    </row>
    <row r="1650" spans="2:2">
      <c r="B1650" s="7"/>
    </row>
    <row r="1651" spans="2:2">
      <c r="B1651" s="7"/>
    </row>
    <row r="1652" spans="2:2">
      <c r="B1652" s="7"/>
    </row>
    <row r="1653" spans="2:2">
      <c r="B1653" s="7"/>
    </row>
    <row r="1654" spans="2:2">
      <c r="B1654" s="7"/>
    </row>
    <row r="1655" spans="2:2">
      <c r="B1655" s="7"/>
    </row>
    <row r="1656" spans="2:2">
      <c r="B1656" s="7"/>
    </row>
    <row r="1657" spans="2:2">
      <c r="B1657" s="7"/>
    </row>
    <row r="1658" spans="2:2">
      <c r="B1658" s="7"/>
    </row>
    <row r="1659" spans="2:2">
      <c r="B1659" s="7"/>
    </row>
    <row r="1660" spans="2:2">
      <c r="B1660" s="7"/>
    </row>
    <row r="1661" spans="2:2">
      <c r="B1661" s="7"/>
    </row>
    <row r="1662" spans="2:2">
      <c r="B1662" s="7"/>
    </row>
    <row r="1663" spans="2:2">
      <c r="B1663" s="7"/>
    </row>
    <row r="1664" spans="2:2">
      <c r="B1664" s="7"/>
    </row>
    <row r="1665" spans="2:2">
      <c r="B1665" s="7"/>
    </row>
    <row r="1666" spans="2:2">
      <c r="B1666" s="7"/>
    </row>
    <row r="1667" spans="2:2">
      <c r="B1667" s="7"/>
    </row>
    <row r="1668" spans="2:2">
      <c r="B1668" s="7"/>
    </row>
    <row r="1669" spans="2:2">
      <c r="B1669" s="7"/>
    </row>
    <row r="1670" spans="2:2">
      <c r="B1670" s="7"/>
    </row>
    <row r="1671" spans="2:2">
      <c r="B1671" s="7"/>
    </row>
    <row r="1672" spans="2:2">
      <c r="B1672" s="7"/>
    </row>
    <row r="1673" spans="2:2">
      <c r="B1673" s="7"/>
    </row>
    <row r="1674" spans="2:2">
      <c r="B1674" s="7"/>
    </row>
    <row r="1675" spans="2:2">
      <c r="B1675" s="7"/>
    </row>
    <row r="1676" spans="2:2">
      <c r="B1676" s="7"/>
    </row>
    <row r="1677" spans="2:2">
      <c r="B1677" s="7"/>
    </row>
    <row r="1678" spans="2:2">
      <c r="B1678" s="7"/>
    </row>
    <row r="1679" spans="2:2">
      <c r="B1679" s="7"/>
    </row>
    <row r="1680" spans="2:2">
      <c r="B1680" s="7"/>
    </row>
    <row r="1681" spans="2:2">
      <c r="B1681" s="7"/>
    </row>
    <row r="1682" spans="2:2">
      <c r="B1682" s="7"/>
    </row>
    <row r="1683" spans="2:2">
      <c r="B1683" s="7"/>
    </row>
    <row r="1684" spans="2:2">
      <c r="B1684" s="7"/>
    </row>
    <row r="1685" spans="2:2">
      <c r="B1685" s="7"/>
    </row>
    <row r="1686" spans="2:2">
      <c r="B1686" s="7"/>
    </row>
    <row r="1687" spans="2:2">
      <c r="B1687" s="7"/>
    </row>
    <row r="1688" spans="2:2">
      <c r="B1688" s="7"/>
    </row>
    <row r="1689" spans="2:2">
      <c r="B1689" s="7"/>
    </row>
    <row r="1690" spans="2:2">
      <c r="B1690" s="8"/>
    </row>
    <row r="1691" spans="2:2">
      <c r="B1691" s="8"/>
    </row>
    <row r="1692" spans="2:2">
      <c r="B1692" s="8"/>
    </row>
    <row r="1693" spans="2:2">
      <c r="B1693" s="8"/>
    </row>
    <row r="1694" spans="2:2">
      <c r="B1694" s="8"/>
    </row>
    <row r="1695" spans="2:2">
      <c r="B1695" s="8"/>
    </row>
    <row r="1696" spans="2:2">
      <c r="B1696" s="8"/>
    </row>
    <row r="1697" spans="2:2">
      <c r="B1697" s="8"/>
    </row>
    <row r="1698" spans="2:2">
      <c r="B1698" s="8"/>
    </row>
    <row r="1699" spans="2:2">
      <c r="B1699" s="8"/>
    </row>
    <row r="1700" spans="2:2">
      <c r="B1700" s="8"/>
    </row>
    <row r="1701" spans="2:2">
      <c r="B1701" s="8"/>
    </row>
    <row r="1702" spans="2:2">
      <c r="B1702" s="8"/>
    </row>
    <row r="1703" spans="2:2">
      <c r="B1703" s="8"/>
    </row>
    <row r="1704" spans="2:2">
      <c r="B1704" s="8"/>
    </row>
    <row r="1705" spans="2:2">
      <c r="B1705" s="8"/>
    </row>
    <row r="1706" spans="2:2">
      <c r="B1706" s="8"/>
    </row>
    <row r="1707" spans="2:2">
      <c r="B1707" s="8"/>
    </row>
    <row r="1708" spans="2:2">
      <c r="B1708" s="8"/>
    </row>
    <row r="1709" spans="2:2">
      <c r="B1709" s="8"/>
    </row>
    <row r="1710" spans="2:2">
      <c r="B1710" s="8"/>
    </row>
    <row r="1711" spans="2:2">
      <c r="B1711" s="8"/>
    </row>
    <row r="1712" spans="2:2">
      <c r="B1712" s="8"/>
    </row>
    <row r="1713" spans="2:2">
      <c r="B1713" s="8"/>
    </row>
    <row r="1714" spans="2:2">
      <c r="B1714" s="8"/>
    </row>
    <row r="1715" spans="2:2">
      <c r="B1715" s="8"/>
    </row>
    <row r="1716" spans="2:2">
      <c r="B1716" s="8"/>
    </row>
    <row r="1717" spans="2:2">
      <c r="B1717" s="8"/>
    </row>
    <row r="1718" spans="2:2">
      <c r="B1718" s="8"/>
    </row>
    <row r="1719" spans="2:2">
      <c r="B1719" s="8"/>
    </row>
    <row r="1720" spans="2:2">
      <c r="B1720" s="8"/>
    </row>
    <row r="1721" spans="2:2">
      <c r="B1721" s="8"/>
    </row>
    <row r="1722" spans="2:2">
      <c r="B1722" s="8"/>
    </row>
    <row r="1723" spans="2:2">
      <c r="B1723" s="8"/>
    </row>
    <row r="1724" spans="2:2">
      <c r="B1724" s="8"/>
    </row>
    <row r="1725" spans="2:2">
      <c r="B1725" s="8"/>
    </row>
    <row r="1726" spans="2:2">
      <c r="B1726" s="8"/>
    </row>
    <row r="1727" spans="2:2">
      <c r="B1727" s="8"/>
    </row>
    <row r="1728" spans="2:2">
      <c r="B1728" s="8"/>
    </row>
    <row r="1729" spans="2:2">
      <c r="B1729" s="8"/>
    </row>
    <row r="1730" spans="2:2">
      <c r="B1730" s="8"/>
    </row>
    <row r="1731" spans="2:2">
      <c r="B1731" s="8"/>
    </row>
    <row r="1732" spans="2:2">
      <c r="B1732" s="8"/>
    </row>
    <row r="1733" spans="2:2">
      <c r="B1733" s="8"/>
    </row>
    <row r="1734" spans="2:2">
      <c r="B1734" s="8"/>
    </row>
    <row r="1735" spans="2:2">
      <c r="B1735" s="8"/>
    </row>
    <row r="1736" spans="2:2">
      <c r="B1736" s="8"/>
    </row>
    <row r="1737" spans="2:2">
      <c r="B1737" s="8"/>
    </row>
    <row r="1738" spans="2:2">
      <c r="B1738" s="8"/>
    </row>
    <row r="1739" spans="2:2">
      <c r="B1739" s="8"/>
    </row>
    <row r="1740" spans="2:2">
      <c r="B1740" s="8"/>
    </row>
    <row r="1741" spans="2:2">
      <c r="B1741" s="8"/>
    </row>
    <row r="1742" spans="2:2">
      <c r="B1742" s="8"/>
    </row>
    <row r="1743" spans="2:2">
      <c r="B1743" s="8"/>
    </row>
    <row r="1744" spans="2:2">
      <c r="B1744" s="8"/>
    </row>
    <row r="1745" spans="2:2">
      <c r="B1745" s="8"/>
    </row>
    <row r="1746" spans="2:2">
      <c r="B1746" s="8"/>
    </row>
    <row r="1747" spans="2:2">
      <c r="B1747" s="8"/>
    </row>
    <row r="1748" spans="2:2">
      <c r="B1748" s="8"/>
    </row>
    <row r="1749" spans="2:2">
      <c r="B1749" s="8"/>
    </row>
    <row r="1750" spans="2:2">
      <c r="B1750" s="8"/>
    </row>
    <row r="1751" spans="2:2">
      <c r="B1751" s="8"/>
    </row>
    <row r="1752" spans="2:2">
      <c r="B1752" s="8"/>
    </row>
    <row r="1753" spans="2:2">
      <c r="B1753" s="8"/>
    </row>
    <row r="1754" spans="2:2">
      <c r="B1754" s="8"/>
    </row>
    <row r="1755" spans="2:2">
      <c r="B1755" s="8"/>
    </row>
    <row r="1756" spans="2:2">
      <c r="B1756" s="8"/>
    </row>
    <row r="1757" spans="2:2">
      <c r="B1757" s="8"/>
    </row>
    <row r="1758" spans="2:2">
      <c r="B1758" s="8"/>
    </row>
    <row r="1759" spans="2:2">
      <c r="B1759" s="8"/>
    </row>
    <row r="1760" spans="2:2">
      <c r="B1760" s="8"/>
    </row>
    <row r="1761" spans="2:2">
      <c r="B1761" s="8"/>
    </row>
    <row r="1762" ht="16.5" spans="2:2">
      <c r="B1762" s="36"/>
    </row>
    <row r="1763" spans="2:2">
      <c r="B1763" s="37"/>
    </row>
    <row r="1764" spans="2:2">
      <c r="B1764" s="37"/>
    </row>
    <row r="1765" spans="2:2">
      <c r="B1765" s="37"/>
    </row>
    <row r="1766" spans="2:2">
      <c r="B1766" s="37"/>
    </row>
    <row r="1767" spans="2:2">
      <c r="B1767" s="37"/>
    </row>
    <row r="1768" spans="2:2">
      <c r="B1768" s="37"/>
    </row>
    <row r="1769" spans="2:2">
      <c r="B1769" s="37"/>
    </row>
    <row r="1770" spans="2:2">
      <c r="B1770" s="37"/>
    </row>
    <row r="1771" spans="2:2">
      <c r="B1771" s="37"/>
    </row>
    <row r="1772" spans="2:2">
      <c r="B1772" s="37"/>
    </row>
    <row r="1773" spans="2:2">
      <c r="B1773" s="37"/>
    </row>
    <row r="1774" spans="2:2">
      <c r="B1774" s="37"/>
    </row>
    <row r="1775" spans="2:2">
      <c r="B1775" s="37"/>
    </row>
    <row r="1776" spans="2:2">
      <c r="B1776" s="37"/>
    </row>
    <row r="1777" spans="2:2">
      <c r="B1777" s="37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B1" sqref="B1:B9"/>
    </sheetView>
  </sheetViews>
  <sheetFormatPr defaultColWidth="8.8" defaultRowHeight="15.75" outlineLevelCol="1"/>
  <cols>
    <col min="2" max="2" width="15.8" customWidth="1"/>
  </cols>
  <sheetData>
    <row r="1" spans="1:2">
      <c r="A1" s="1" t="s">
        <v>21</v>
      </c>
      <c r="B1" t="str">
        <f>A1&amp;" = row['"&amp;A1&amp;"']"</f>
        <v>start = row['start']</v>
      </c>
    </row>
    <row r="2" spans="1:2">
      <c r="A2" s="1" t="s">
        <v>22</v>
      </c>
      <c r="B2" t="str">
        <f t="shared" ref="B2:B9" si="0">A2&amp;" = row['"&amp;A2&amp;"']"</f>
        <v>bits = row['bits']</v>
      </c>
    </row>
    <row r="3" spans="1:2">
      <c r="A3" s="1" t="s">
        <v>23</v>
      </c>
      <c r="B3" t="str">
        <f t="shared" si="0"/>
        <v>endian = row['endian']</v>
      </c>
    </row>
    <row r="4" spans="1:2">
      <c r="A4" s="1" t="s">
        <v>24</v>
      </c>
      <c r="B4" t="str">
        <f t="shared" si="0"/>
        <v>sign = row['sign']</v>
      </c>
    </row>
    <row r="5" spans="1:2">
      <c r="A5" s="1" t="s">
        <v>25</v>
      </c>
      <c r="B5" t="str">
        <f t="shared" si="0"/>
        <v>scale = row['scale']</v>
      </c>
    </row>
    <row r="6" spans="1:2">
      <c r="A6" s="1" t="s">
        <v>26</v>
      </c>
      <c r="B6" t="str">
        <f t="shared" si="0"/>
        <v>unit = row['unit']</v>
      </c>
    </row>
    <row r="7" spans="1:2">
      <c r="A7" s="1" t="s">
        <v>27</v>
      </c>
      <c r="B7" t="str">
        <f t="shared" si="0"/>
        <v>offset = row['offset']</v>
      </c>
    </row>
    <row r="8" spans="1:2">
      <c r="A8" s="2" t="s">
        <v>28</v>
      </c>
      <c r="B8" t="str">
        <f t="shared" si="0"/>
        <v>min = row['min']</v>
      </c>
    </row>
    <row r="9" spans="1:2">
      <c r="A9" s="2" t="s">
        <v>29</v>
      </c>
      <c r="B9" t="str">
        <f t="shared" si="0"/>
        <v>max = row['max']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dbcmap</vt:lpstr>
      <vt:lpstr>SID</vt:lpstr>
      <vt:lpstr>PID</vt:lpstr>
      <vt:lpstr>ITID</vt:lpstr>
      <vt:lpstr>dbcval</vt:lpstr>
      <vt:lpstr>Sheet5</vt:lpstr>
      <vt:lpstr>Sheet7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jp</cp:lastModifiedBy>
  <dcterms:created xsi:type="dcterms:W3CDTF">2022-11-27T16:02:23Z</dcterms:created>
  <dcterms:modified xsi:type="dcterms:W3CDTF">2022-11-29T14:13:18Z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